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6\2026-02\"/>
    </mc:Choice>
  </mc:AlternateContent>
  <xr:revisionPtr revIDLastSave="0" documentId="13_ncr:1_{EEB67897-BD63-442A-A124-E36156048A4F}"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3" i="31" l="1"/>
  <c r="AI22" i="31"/>
  <c r="AI21" i="31"/>
  <c r="B25" i="31"/>
  <c r="B21" i="31" s="1"/>
  <c r="C25" i="31"/>
  <c r="C21" i="31" s="1"/>
  <c r="D25" i="31"/>
  <c r="D21" i="31" s="1"/>
  <c r="E25" i="31"/>
  <c r="E21" i="31" s="1"/>
  <c r="F25" i="31"/>
  <c r="F21" i="31" s="1"/>
  <c r="G25" i="31"/>
  <c r="G21" i="31" s="1"/>
  <c r="H25" i="31"/>
  <c r="H21" i="31" s="1"/>
  <c r="I25" i="31"/>
  <c r="I21" i="31" s="1"/>
  <c r="J25" i="31"/>
  <c r="J21" i="31" s="1"/>
  <c r="K25" i="31"/>
  <c r="K21" i="31" s="1"/>
  <c r="M25" i="31"/>
  <c r="M21" i="31" s="1"/>
  <c r="N25" i="31"/>
  <c r="N21" i="31" s="1"/>
  <c r="O25" i="31"/>
  <c r="O21" i="31" s="1"/>
  <c r="P25" i="31"/>
  <c r="P21" i="31" s="1"/>
  <c r="Q25" i="31"/>
  <c r="Q21" i="31" s="1"/>
  <c r="R25" i="31"/>
  <c r="R21" i="31" s="1"/>
  <c r="S25" i="31"/>
  <c r="S21" i="31" s="1"/>
  <c r="T25" i="31"/>
  <c r="T21" i="31" s="1"/>
  <c r="U25" i="31"/>
  <c r="U21" i="31" s="1"/>
  <c r="V25" i="31"/>
  <c r="V21" i="31" s="1"/>
  <c r="W25" i="31"/>
  <c r="W21" i="31" s="1"/>
  <c r="X25" i="31"/>
  <c r="X21" i="31" s="1"/>
  <c r="Y25" i="31"/>
  <c r="Y21" i="31" s="1"/>
  <c r="AA25" i="31"/>
  <c r="AA21" i="31" s="1"/>
  <c r="AB25" i="31"/>
  <c r="AB21" i="31" s="1"/>
  <c r="AC25" i="31"/>
  <c r="AC21" i="31" s="1"/>
  <c r="AD25" i="31"/>
  <c r="AD21" i="31" s="1"/>
  <c r="AF25" i="31"/>
  <c r="AF21" i="31" s="1"/>
  <c r="C26" i="31"/>
  <c r="C22" i="31" s="1"/>
  <c r="D26" i="31"/>
  <c r="D22" i="31" s="1"/>
  <c r="E26" i="31"/>
  <c r="E22" i="31" s="1"/>
  <c r="F26" i="31"/>
  <c r="F22" i="31" s="1"/>
  <c r="G26" i="31"/>
  <c r="G22" i="31" s="1"/>
  <c r="H26" i="31"/>
  <c r="H22" i="31" s="1"/>
  <c r="I26" i="31"/>
  <c r="I22" i="31" s="1"/>
  <c r="J26" i="31"/>
  <c r="J22" i="31" s="1"/>
  <c r="K26" i="31"/>
  <c r="K22" i="31" s="1"/>
  <c r="M26" i="31"/>
  <c r="M22" i="31" s="1"/>
  <c r="N26" i="31"/>
  <c r="N22" i="31" s="1"/>
  <c r="O26" i="31"/>
  <c r="O22" i="31" s="1"/>
  <c r="P26" i="31"/>
  <c r="P22" i="31" s="1"/>
  <c r="Q26" i="31"/>
  <c r="Q22" i="31" s="1"/>
  <c r="R26" i="31"/>
  <c r="R22" i="31" s="1"/>
  <c r="S26" i="31"/>
  <c r="S22" i="31" s="1"/>
  <c r="T26" i="31"/>
  <c r="T22" i="31" s="1"/>
  <c r="U26" i="31"/>
  <c r="U22" i="31" s="1"/>
  <c r="V26" i="31"/>
  <c r="V22" i="31" s="1"/>
  <c r="W26" i="31"/>
  <c r="W22" i="31" s="1"/>
  <c r="X26" i="31"/>
  <c r="X22" i="31" s="1"/>
  <c r="Y26" i="31"/>
  <c r="Y22" i="31" s="1"/>
  <c r="AA26" i="31"/>
  <c r="AA22" i="31" s="1"/>
  <c r="AB26" i="31"/>
  <c r="AB22" i="31" s="1"/>
  <c r="AC26" i="31"/>
  <c r="AC22" i="31" s="1"/>
  <c r="AD26" i="31"/>
  <c r="AD22" i="31" s="1"/>
  <c r="B26" i="31"/>
  <c r="B22" i="31" s="1"/>
  <c r="B27" i="31"/>
  <c r="B28" i="31"/>
  <c r="B29" i="31"/>
  <c r="B30" i="31"/>
  <c r="B31" i="31"/>
  <c r="B32" i="31"/>
  <c r="B33" i="31"/>
  <c r="B34" i="31"/>
  <c r="B35" i="31"/>
  <c r="B36" i="31"/>
  <c r="B37" i="31"/>
  <c r="B23" i="31" s="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C27" i="31" l="1"/>
  <c r="D27" i="31"/>
  <c r="E27" i="31"/>
  <c r="F27" i="31"/>
  <c r="G27" i="31"/>
  <c r="H27" i="31"/>
  <c r="I27" i="31"/>
  <c r="J27" i="31"/>
  <c r="K27" i="31"/>
  <c r="M27" i="31"/>
  <c r="N27" i="31"/>
  <c r="O27" i="31"/>
  <c r="P27" i="31"/>
  <c r="Q27" i="31"/>
  <c r="R27" i="31"/>
  <c r="S27" i="31"/>
  <c r="T27" i="31"/>
  <c r="U27" i="31"/>
  <c r="V27" i="31"/>
  <c r="W27" i="31"/>
  <c r="X27" i="31"/>
  <c r="Y27" i="31"/>
  <c r="AA27" i="31"/>
  <c r="AB27" i="31"/>
  <c r="AC27" i="31"/>
  <c r="AD27" i="31"/>
  <c r="C28" i="31"/>
  <c r="D28" i="31"/>
  <c r="E28" i="31"/>
  <c r="F28" i="31"/>
  <c r="G28" i="31"/>
  <c r="H28" i="31"/>
  <c r="I28" i="31"/>
  <c r="J28" i="31"/>
  <c r="K28" i="31"/>
  <c r="M28" i="31"/>
  <c r="N28" i="31"/>
  <c r="O28" i="31"/>
  <c r="P28" i="31"/>
  <c r="Q28" i="31"/>
  <c r="R28" i="31"/>
  <c r="S28" i="31"/>
  <c r="T28" i="31"/>
  <c r="U28" i="31"/>
  <c r="V28" i="31"/>
  <c r="W28" i="31"/>
  <c r="X28" i="31"/>
  <c r="Y28" i="31"/>
  <c r="AA28" i="31"/>
  <c r="AB28" i="31"/>
  <c r="AC28" i="31"/>
  <c r="AD28" i="31"/>
  <c r="D29" i="31"/>
  <c r="L22" i="35"/>
  <c r="M22" i="35"/>
  <c r="O22" i="35"/>
  <c r="P22" i="35"/>
  <c r="K22" i="35"/>
  <c r="K19" i="35" s="1"/>
  <c r="DU20" i="28"/>
  <c r="DU21" i="28"/>
  <c r="DU22" i="28"/>
  <c r="V85" i="28"/>
  <c r="U24" i="28"/>
  <c r="U20" i="28" s="1"/>
  <c r="C24" i="28"/>
  <c r="P64" i="35"/>
  <c r="O64" i="35"/>
  <c r="L64" i="35"/>
  <c r="K64" i="35"/>
  <c r="P63" i="35"/>
  <c r="O63" i="35"/>
  <c r="L63" i="35"/>
  <c r="K63" i="35"/>
  <c r="P62" i="35"/>
  <c r="O62" i="35"/>
  <c r="L62" i="35"/>
  <c r="K62" i="35"/>
  <c r="P61" i="35"/>
  <c r="O61" i="35"/>
  <c r="L61" i="35"/>
  <c r="K61" i="35"/>
  <c r="P60" i="35"/>
  <c r="O60" i="35"/>
  <c r="L60" i="35"/>
  <c r="K60" i="35"/>
  <c r="P59" i="35"/>
  <c r="O59" i="35"/>
  <c r="L59" i="35"/>
  <c r="K59" i="35"/>
  <c r="P58" i="35"/>
  <c r="O58" i="35"/>
  <c r="L58" i="35"/>
  <c r="K58" i="35"/>
  <c r="P57" i="35"/>
  <c r="O57" i="35"/>
  <c r="L57" i="35"/>
  <c r="K57" i="35"/>
  <c r="P56" i="35"/>
  <c r="O56" i="35"/>
  <c r="L56" i="35"/>
  <c r="K56" i="35"/>
  <c r="P55" i="35"/>
  <c r="O55" i="35"/>
  <c r="L55" i="35"/>
  <c r="K55" i="35"/>
  <c r="P54" i="35"/>
  <c r="O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71" i="31"/>
  <c r="A15" i="31"/>
  <c r="A8" i="31"/>
  <c r="N31" i="31"/>
  <c r="N32" i="31"/>
  <c r="AC29" i="31"/>
  <c r="AC30" i="31"/>
  <c r="AC31" i="31"/>
  <c r="AC32" i="31"/>
  <c r="AD29" i="31"/>
  <c r="AB29" i="31"/>
  <c r="AA29" i="31"/>
  <c r="X29" i="31"/>
  <c r="W29" i="31"/>
  <c r="V29" i="31"/>
  <c r="U29" i="31"/>
  <c r="T29" i="31"/>
  <c r="S29" i="31"/>
  <c r="Q29" i="31"/>
  <c r="P29" i="31"/>
  <c r="N29" i="31"/>
  <c r="M29" i="31"/>
  <c r="K29" i="31"/>
  <c r="J29" i="31"/>
  <c r="I29" i="31"/>
  <c r="H29" i="31"/>
  <c r="G29" i="31"/>
  <c r="F29" i="31"/>
  <c r="E29" i="31"/>
  <c r="C29" i="31"/>
  <c r="O29" i="31"/>
  <c r="R29" i="31"/>
  <c r="Y29" i="3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C23" i="35"/>
  <c r="C19" i="35" s="1"/>
  <c r="D23" i="35"/>
  <c r="D19" i="35" s="1"/>
  <c r="E23" i="35"/>
  <c r="E19" i="35" s="1"/>
  <c r="F23" i="35"/>
  <c r="F19" i="35" s="1"/>
  <c r="C1" i="35"/>
  <c r="C2"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C30" i="31"/>
  <c r="F30" i="31"/>
  <c r="I30" i="31"/>
  <c r="E30" i="31"/>
  <c r="H30" i="31"/>
  <c r="K30" i="31"/>
  <c r="D30" i="31"/>
  <c r="G30" i="31"/>
  <c r="J30" i="31"/>
  <c r="M30" i="31"/>
  <c r="P30" i="31"/>
  <c r="S30" i="31"/>
  <c r="O30" i="31"/>
  <c r="R30" i="31"/>
  <c r="U30" i="31"/>
  <c r="N30" i="31"/>
  <c r="Q30" i="31"/>
  <c r="T30" i="31"/>
  <c r="V30" i="31"/>
  <c r="AA30" i="31"/>
  <c r="X30" i="31"/>
  <c r="W30" i="31"/>
  <c r="Y30" i="31"/>
  <c r="AB30" i="31"/>
  <c r="AD30" i="31"/>
  <c r="C31" i="31"/>
  <c r="F31" i="31"/>
  <c r="I31" i="31"/>
  <c r="E31" i="31"/>
  <c r="H31" i="31"/>
  <c r="K31" i="31"/>
  <c r="D31" i="31"/>
  <c r="G31" i="31"/>
  <c r="J31" i="31"/>
  <c r="M31" i="31"/>
  <c r="P31" i="31"/>
  <c r="S31" i="31"/>
  <c r="O31" i="31"/>
  <c r="R31" i="31"/>
  <c r="U31" i="31"/>
  <c r="Q31" i="31"/>
  <c r="T31" i="31"/>
  <c r="V31" i="31"/>
  <c r="AA31" i="31"/>
  <c r="X31" i="31"/>
  <c r="W31" i="31"/>
  <c r="Y31" i="31"/>
  <c r="AB31" i="31"/>
  <c r="AD31" i="31"/>
  <c r="C32" i="31"/>
  <c r="F32" i="31"/>
  <c r="I32" i="31"/>
  <c r="E32" i="31"/>
  <c r="H32" i="31"/>
  <c r="K32" i="31"/>
  <c r="D32" i="31"/>
  <c r="G32" i="31"/>
  <c r="J32" i="31"/>
  <c r="M32" i="31"/>
  <c r="P32" i="31"/>
  <c r="S32" i="31"/>
  <c r="O32" i="31"/>
  <c r="R32" i="31"/>
  <c r="U32" i="31"/>
  <c r="Q32" i="31"/>
  <c r="T32" i="31"/>
  <c r="V32" i="31"/>
  <c r="AA32" i="31"/>
  <c r="X32" i="31"/>
  <c r="W32" i="31"/>
  <c r="Y32" i="31"/>
  <c r="AB32" i="31"/>
  <c r="AD32" i="31"/>
  <c r="V33" i="31"/>
  <c r="C33" i="31"/>
  <c r="F33" i="31"/>
  <c r="I33" i="31"/>
  <c r="E33" i="31"/>
  <c r="H33" i="31"/>
  <c r="K33" i="31"/>
  <c r="D33" i="31"/>
  <c r="G33" i="31"/>
  <c r="J33" i="31"/>
  <c r="M33" i="31"/>
  <c r="P33" i="31"/>
  <c r="S33" i="31"/>
  <c r="O33" i="31"/>
  <c r="R33" i="31"/>
  <c r="U33" i="31"/>
  <c r="N33" i="31"/>
  <c r="Q33" i="31"/>
  <c r="T33" i="31"/>
  <c r="AA33" i="31"/>
  <c r="X33" i="31"/>
  <c r="W33" i="31"/>
  <c r="Y33" i="31"/>
  <c r="AC33" i="31"/>
  <c r="AB33" i="31"/>
  <c r="AD33" i="31"/>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Y49" i="31"/>
  <c r="AA47" i="31"/>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C42" i="31"/>
  <c r="F42" i="31"/>
  <c r="I42" i="31"/>
  <c r="E42" i="31"/>
  <c r="H42" i="31"/>
  <c r="K42" i="31"/>
  <c r="D42" i="31"/>
  <c r="G42" i="31"/>
  <c r="J42" i="31"/>
  <c r="M42" i="31"/>
  <c r="P42" i="31"/>
  <c r="S42" i="31"/>
  <c r="O42" i="31"/>
  <c r="R42" i="31"/>
  <c r="U42" i="31"/>
  <c r="N42" i="31"/>
  <c r="Q42" i="31"/>
  <c r="T42" i="31"/>
  <c r="V42" i="31"/>
  <c r="AA42" i="31"/>
  <c r="X42" i="31"/>
  <c r="W42" i="31"/>
  <c r="Y42" i="31"/>
  <c r="AC42" i="31"/>
  <c r="AB42" i="31"/>
  <c r="AD42" i="31"/>
  <c r="C43" i="31"/>
  <c r="F43" i="31"/>
  <c r="I43" i="31"/>
  <c r="E43" i="31"/>
  <c r="H43" i="31"/>
  <c r="K43" i="31"/>
  <c r="D43" i="31"/>
  <c r="G43" i="31"/>
  <c r="J43" i="31"/>
  <c r="M43" i="31"/>
  <c r="P43" i="31"/>
  <c r="S43" i="31"/>
  <c r="O43" i="31"/>
  <c r="R43" i="31"/>
  <c r="U43" i="31"/>
  <c r="N43" i="31"/>
  <c r="Q43" i="31"/>
  <c r="T43" i="31"/>
  <c r="V43" i="31"/>
  <c r="AA43" i="31"/>
  <c r="X43" i="31"/>
  <c r="W43" i="31"/>
  <c r="Y43" i="31"/>
  <c r="AC43" i="31"/>
  <c r="AB43" i="31"/>
  <c r="AD43"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C45" i="31"/>
  <c r="F45" i="31"/>
  <c r="I45" i="31"/>
  <c r="E45" i="31"/>
  <c r="H45" i="31"/>
  <c r="K45" i="31"/>
  <c r="D45" i="31"/>
  <c r="G45" i="31"/>
  <c r="J45" i="31"/>
  <c r="M45" i="31"/>
  <c r="P45" i="31"/>
  <c r="S45" i="31"/>
  <c r="O45" i="31"/>
  <c r="R45" i="31"/>
  <c r="U45" i="31"/>
  <c r="N45" i="31"/>
  <c r="Q45" i="31"/>
  <c r="T45" i="31"/>
  <c r="V45" i="31"/>
  <c r="AA45" i="31"/>
  <c r="X45" i="31"/>
  <c r="W45" i="31"/>
  <c r="Y45" i="31"/>
  <c r="AC45" i="31"/>
  <c r="AB45" i="31"/>
  <c r="AD45" i="31"/>
  <c r="K46" i="31"/>
  <c r="M46" i="31"/>
  <c r="C46" i="31"/>
  <c r="F46" i="31"/>
  <c r="I46" i="31"/>
  <c r="E46" i="31"/>
  <c r="H46" i="31"/>
  <c r="D46" i="31"/>
  <c r="G46" i="31"/>
  <c r="J46" i="31"/>
  <c r="P46" i="31"/>
  <c r="S46" i="31"/>
  <c r="O46" i="31"/>
  <c r="R46" i="31"/>
  <c r="U46" i="31"/>
  <c r="N46" i="31"/>
  <c r="Q46" i="31"/>
  <c r="T46" i="31"/>
  <c r="V46" i="31"/>
  <c r="AA46" i="31"/>
  <c r="X46" i="31"/>
  <c r="W46" i="31"/>
  <c r="Y46" i="31"/>
  <c r="AC46" i="31"/>
  <c r="AB46" i="31"/>
  <c r="AD46" i="31"/>
  <c r="C47" i="31"/>
  <c r="F47" i="31"/>
  <c r="I47" i="31"/>
  <c r="E47" i="31"/>
  <c r="H47" i="31"/>
  <c r="K47" i="31"/>
  <c r="D47" i="31"/>
  <c r="G47" i="31"/>
  <c r="J47" i="31"/>
  <c r="M47" i="31"/>
  <c r="P47" i="31"/>
  <c r="S47" i="31"/>
  <c r="O47" i="31"/>
  <c r="R47" i="31"/>
  <c r="U47" i="31"/>
  <c r="N47" i="31"/>
  <c r="Q47" i="31"/>
  <c r="T47" i="31"/>
  <c r="V47" i="31"/>
  <c r="X47" i="31"/>
  <c r="W47" i="31"/>
  <c r="Y47" i="31"/>
  <c r="AC47" i="31"/>
  <c r="AB47" i="31"/>
  <c r="AD47" i="31"/>
  <c r="Q53" i="31"/>
  <c r="I52" i="31"/>
  <c r="C48" i="31"/>
  <c r="F48" i="31"/>
  <c r="I48" i="31"/>
  <c r="E48" i="31"/>
  <c r="H48" i="31"/>
  <c r="K48" i="31"/>
  <c r="D48" i="31"/>
  <c r="G48" i="31"/>
  <c r="J48" i="31"/>
  <c r="M48" i="31"/>
  <c r="P48" i="31"/>
  <c r="S48" i="31"/>
  <c r="O48" i="31"/>
  <c r="R48" i="31"/>
  <c r="U48" i="31"/>
  <c r="N48" i="31"/>
  <c r="Q48" i="31"/>
  <c r="T48" i="31"/>
  <c r="V48" i="31"/>
  <c r="AA48" i="31"/>
  <c r="X48" i="31"/>
  <c r="W48" i="31"/>
  <c r="Y48" i="31"/>
  <c r="AC48" i="31"/>
  <c r="AB48" i="31"/>
  <c r="AD48" i="31"/>
  <c r="F49" i="31"/>
  <c r="C49" i="31"/>
  <c r="I49" i="31"/>
  <c r="E49" i="31"/>
  <c r="H49" i="31"/>
  <c r="K49" i="31"/>
  <c r="D49" i="31"/>
  <c r="G49" i="31"/>
  <c r="J49" i="31"/>
  <c r="M49" i="31"/>
  <c r="P49" i="31"/>
  <c r="S49" i="31"/>
  <c r="O49" i="31"/>
  <c r="R49" i="31"/>
  <c r="U49" i="31"/>
  <c r="N49" i="31"/>
  <c r="Q49" i="31"/>
  <c r="T49" i="31"/>
  <c r="V49" i="31"/>
  <c r="AA49" i="31"/>
  <c r="X49" i="31"/>
  <c r="W49" i="31"/>
  <c r="AC49" i="31"/>
  <c r="AB49" i="31"/>
  <c r="AD49" i="31"/>
  <c r="C50" i="31"/>
  <c r="F50" i="31"/>
  <c r="I50" i="31"/>
  <c r="E50" i="31"/>
  <c r="H50" i="31"/>
  <c r="K50" i="31"/>
  <c r="D50" i="31"/>
  <c r="G50" i="31"/>
  <c r="J50" i="31"/>
  <c r="M50" i="31"/>
  <c r="P50" i="31"/>
  <c r="S50" i="31"/>
  <c r="O50" i="31"/>
  <c r="R50" i="31"/>
  <c r="U50" i="31"/>
  <c r="N50" i="31"/>
  <c r="Q50" i="31"/>
  <c r="T50" i="31"/>
  <c r="V50" i="31"/>
  <c r="AA50" i="31"/>
  <c r="X50" i="31"/>
  <c r="W50" i="31"/>
  <c r="Y50" i="31"/>
  <c r="AC50" i="31"/>
  <c r="AB50" i="31"/>
  <c r="AD50"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C52" i="31"/>
  <c r="M52" i="31"/>
  <c r="C53" i="31"/>
  <c r="F53" i="31"/>
  <c r="I53" i="31"/>
  <c r="E53" i="31"/>
  <c r="H53" i="31"/>
  <c r="K53" i="31"/>
  <c r="D53" i="31"/>
  <c r="G53" i="31"/>
  <c r="J53" i="31"/>
  <c r="M53" i="31"/>
  <c r="P53" i="31"/>
  <c r="S53" i="31"/>
  <c r="O53" i="31"/>
  <c r="R53" i="31"/>
  <c r="U53" i="31"/>
  <c r="N53" i="31"/>
  <c r="T53" i="31"/>
  <c r="V53" i="31"/>
  <c r="AA53" i="31"/>
  <c r="X53" i="31"/>
  <c r="W53" i="31"/>
  <c r="Y53" i="31"/>
  <c r="AC53" i="31"/>
  <c r="AB53" i="31"/>
  <c r="AD53" i="31"/>
  <c r="F52" i="31"/>
  <c r="E52" i="31"/>
  <c r="H52" i="31"/>
  <c r="K52" i="31"/>
  <c r="D52" i="31"/>
  <c r="G52" i="31"/>
  <c r="J52" i="31"/>
  <c r="P52" i="31"/>
  <c r="S52" i="31"/>
  <c r="O52" i="31"/>
  <c r="R52" i="31"/>
  <c r="U52" i="31"/>
  <c r="N52" i="31"/>
  <c r="Q52" i="31"/>
  <c r="T52" i="31"/>
  <c r="V52" i="31"/>
  <c r="AA52" i="31"/>
  <c r="X52" i="31"/>
  <c r="W52" i="31"/>
  <c r="Y52" i="31"/>
  <c r="AC52" i="31"/>
  <c r="AB52" i="31"/>
  <c r="AD52" i="31"/>
  <c r="F54" i="31"/>
  <c r="S54" i="31"/>
  <c r="X54" i="31"/>
  <c r="C54" i="31"/>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I54" i="31"/>
  <c r="E54" i="31"/>
  <c r="H54" i="31"/>
  <c r="K54" i="31"/>
  <c r="D54" i="31"/>
  <c r="G54" i="31"/>
  <c r="J54" i="31"/>
  <c r="M54" i="31"/>
  <c r="P54" i="31"/>
  <c r="O54" i="31"/>
  <c r="R54" i="31"/>
  <c r="U54" i="31"/>
  <c r="N54" i="31"/>
  <c r="Q54" i="31"/>
  <c r="T54" i="31"/>
  <c r="V54" i="31"/>
  <c r="AA54" i="31"/>
  <c r="W54" i="31"/>
  <c r="Y54" i="31"/>
  <c r="AC54" i="31"/>
  <c r="AB54" i="31"/>
  <c r="AD54" i="31"/>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D57" i="31"/>
  <c r="AB57" i="31"/>
  <c r="AC57" i="31"/>
  <c r="Y57" i="31"/>
  <c r="W57" i="31"/>
  <c r="X57" i="31"/>
  <c r="AA57" i="31"/>
  <c r="V57" i="31"/>
  <c r="T57" i="31"/>
  <c r="Q57" i="31"/>
  <c r="N57" i="31"/>
  <c r="U57" i="31"/>
  <c r="R57" i="31"/>
  <c r="O57" i="31"/>
  <c r="S57" i="31"/>
  <c r="P57" i="31"/>
  <c r="M57" i="31"/>
  <c r="J57" i="31"/>
  <c r="G57" i="31"/>
  <c r="D57" i="31"/>
  <c r="K57" i="31"/>
  <c r="H57" i="31"/>
  <c r="E57" i="31"/>
  <c r="I57" i="31"/>
  <c r="F57" i="31"/>
  <c r="C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C68" i="31"/>
  <c r="F68" i="31"/>
  <c r="I68" i="31"/>
  <c r="E68" i="31"/>
  <c r="H68" i="31"/>
  <c r="K68" i="31"/>
  <c r="D68" i="31"/>
  <c r="G68" i="31"/>
  <c r="J68" i="31"/>
  <c r="M68" i="31"/>
  <c r="P68" i="31"/>
  <c r="S68" i="31"/>
  <c r="O68" i="31"/>
  <c r="R68" i="31"/>
  <c r="U68" i="31"/>
  <c r="N68" i="31"/>
  <c r="Q68" i="31"/>
  <c r="T68" i="31"/>
  <c r="V68" i="31"/>
  <c r="AA68" i="31"/>
  <c r="X68" i="31"/>
  <c r="W68" i="31"/>
  <c r="Y68" i="31"/>
  <c r="AC68" i="31"/>
  <c r="AB68" i="31"/>
  <c r="AD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R71" i="31"/>
  <c r="U71" i="31"/>
  <c r="N71" i="31"/>
  <c r="Q71" i="31"/>
  <c r="T71" i="31"/>
  <c r="V71" i="31"/>
  <c r="AA71" i="31"/>
  <c r="X71" i="31"/>
  <c r="W71" i="31"/>
  <c r="Y71" i="31"/>
  <c r="AC71" i="31"/>
  <c r="AB71" i="31"/>
  <c r="AD71" i="31"/>
  <c r="AD72" i="31"/>
  <c r="AB72" i="31"/>
  <c r="AC72" i="31"/>
  <c r="Y72" i="31"/>
  <c r="W72" i="31"/>
  <c r="X72" i="31"/>
  <c r="AA72" i="31"/>
  <c r="V72" i="31"/>
  <c r="T72" i="31"/>
  <c r="Q72" i="31"/>
  <c r="N72" i="31"/>
  <c r="U72" i="31"/>
  <c r="R72" i="31"/>
  <c r="O72" i="31"/>
  <c r="S72" i="31"/>
  <c r="P72" i="31"/>
  <c r="M72" i="31"/>
  <c r="J72" i="31"/>
  <c r="G72" i="31"/>
  <c r="D72" i="31"/>
  <c r="K72" i="31"/>
  <c r="H72" i="31"/>
  <c r="E72" i="31"/>
  <c r="I72" i="31"/>
  <c r="F72" i="31"/>
  <c r="C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C79" i="31"/>
  <c r="F79" i="31"/>
  <c r="I79" i="31"/>
  <c r="E79" i="31"/>
  <c r="H79" i="31"/>
  <c r="K79" i="31"/>
  <c r="D79" i="31"/>
  <c r="G79" i="31"/>
  <c r="J79" i="31"/>
  <c r="M79" i="31"/>
  <c r="P79" i="31"/>
  <c r="S79" i="31"/>
  <c r="O79" i="31"/>
  <c r="R79" i="31"/>
  <c r="U79" i="31"/>
  <c r="N79" i="31"/>
  <c r="Q79" i="31"/>
  <c r="T79" i="31"/>
  <c r="V79" i="31"/>
  <c r="AA79" i="31"/>
  <c r="X79" i="31"/>
  <c r="W79" i="31"/>
  <c r="Y79" i="31"/>
  <c r="AC79" i="31"/>
  <c r="AB79" i="31"/>
  <c r="AD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AD83" i="31"/>
  <c r="AB83" i="31"/>
  <c r="AC83" i="31"/>
  <c r="Y83" i="31"/>
  <c r="W83" i="31"/>
  <c r="X83" i="31"/>
  <c r="AA83" i="31"/>
  <c r="V83" i="31"/>
  <c r="T83" i="31"/>
  <c r="Q83" i="31"/>
  <c r="N83" i="31"/>
  <c r="U83" i="31"/>
  <c r="R83" i="31"/>
  <c r="O83" i="31"/>
  <c r="S83" i="31"/>
  <c r="P83" i="31"/>
  <c r="M83" i="31"/>
  <c r="J83" i="31"/>
  <c r="G83" i="31"/>
  <c r="D83" i="31"/>
  <c r="K83" i="31"/>
  <c r="H83" i="31"/>
  <c r="E83" i="31"/>
  <c r="I83" i="31"/>
  <c r="F83" i="31"/>
  <c r="C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C89" i="31"/>
  <c r="F89" i="31"/>
  <c r="I89" i="31"/>
  <c r="E89" i="31"/>
  <c r="H89" i="31"/>
  <c r="K89" i="31"/>
  <c r="D89" i="31"/>
  <c r="G89" i="31"/>
  <c r="J89" i="31"/>
  <c r="M89" i="31"/>
  <c r="P89" i="31"/>
  <c r="S89" i="31"/>
  <c r="O89" i="31"/>
  <c r="R89" i="31"/>
  <c r="U89" i="31"/>
  <c r="N89" i="31"/>
  <c r="Q89" i="31"/>
  <c r="T89" i="31"/>
  <c r="V89" i="31"/>
  <c r="AA89" i="31"/>
  <c r="X89" i="31"/>
  <c r="W89" i="31"/>
  <c r="Y89" i="31"/>
  <c r="AC89" i="31"/>
  <c r="AB89" i="31"/>
  <c r="AD89" i="31"/>
  <c r="C90" i="31"/>
  <c r="F90" i="31"/>
  <c r="I90" i="31"/>
  <c r="E90" i="31"/>
  <c r="H90" i="31"/>
  <c r="K90" i="31"/>
  <c r="D90" i="31"/>
  <c r="G90" i="31"/>
  <c r="J90" i="31"/>
  <c r="M90" i="31"/>
  <c r="P90" i="31"/>
  <c r="S90" i="31"/>
  <c r="O90" i="31"/>
  <c r="R90" i="31"/>
  <c r="U90" i="31"/>
  <c r="N90" i="31"/>
  <c r="Q90" i="31"/>
  <c r="T90" i="31"/>
  <c r="V90" i="31"/>
  <c r="AA90" i="31"/>
  <c r="X90" i="31"/>
  <c r="W90" i="31"/>
  <c r="Y90" i="31"/>
  <c r="AC90" i="31"/>
  <c r="AB90" i="31"/>
  <c r="AD90" i="31"/>
  <c r="C91" i="31"/>
  <c r="F91" i="31"/>
  <c r="I91" i="31"/>
  <c r="E91" i="31"/>
  <c r="H91" i="31"/>
  <c r="K91" i="31"/>
  <c r="D91" i="31"/>
  <c r="G91" i="31"/>
  <c r="J91" i="31"/>
  <c r="M91" i="31"/>
  <c r="P91" i="31"/>
  <c r="S91" i="31"/>
  <c r="O91" i="31"/>
  <c r="R91" i="31"/>
  <c r="U91" i="31"/>
  <c r="N91" i="31"/>
  <c r="Q91" i="31"/>
  <c r="T91" i="31"/>
  <c r="V91" i="31"/>
  <c r="AA91" i="31"/>
  <c r="X91" i="31"/>
  <c r="W91" i="31"/>
  <c r="Y91" i="31"/>
  <c r="AC91" i="31"/>
  <c r="AB91" i="31"/>
  <c r="AD91" i="31"/>
  <c r="C92" i="31"/>
  <c r="F92" i="31"/>
  <c r="I92" i="31"/>
  <c r="E92" i="31"/>
  <c r="H92" i="31"/>
  <c r="K92" i="31"/>
  <c r="D92" i="31"/>
  <c r="G92" i="31"/>
  <c r="J92" i="31"/>
  <c r="M92" i="31"/>
  <c r="P92" i="31"/>
  <c r="S92" i="31"/>
  <c r="O92" i="31"/>
  <c r="R92" i="31"/>
  <c r="U92" i="31"/>
  <c r="N92" i="31"/>
  <c r="Q92" i="31"/>
  <c r="T92" i="31"/>
  <c r="V92" i="31"/>
  <c r="AA92" i="31"/>
  <c r="X92" i="31"/>
  <c r="W92" i="31"/>
  <c r="Y92" i="31"/>
  <c r="AC92" i="31"/>
  <c r="AB92" i="31"/>
  <c r="AD92" i="31"/>
  <c r="E93" i="31"/>
  <c r="D93" i="31"/>
  <c r="C93" i="31"/>
  <c r="F93" i="31"/>
  <c r="I93" i="31"/>
  <c r="H93" i="31"/>
  <c r="K93" i="31"/>
  <c r="G93" i="31"/>
  <c r="J93" i="31"/>
  <c r="M93" i="31"/>
  <c r="P93" i="31"/>
  <c r="S93" i="31"/>
  <c r="O93" i="31"/>
  <c r="R93" i="31"/>
  <c r="U93" i="31"/>
  <c r="N93" i="31"/>
  <c r="Q93" i="31"/>
  <c r="T93" i="31"/>
  <c r="V93" i="31"/>
  <c r="AA93" i="31"/>
  <c r="X93" i="31"/>
  <c r="W93" i="31"/>
  <c r="Y93" i="31"/>
  <c r="AC93" i="31"/>
  <c r="AB93" i="31"/>
  <c r="AD93" i="31"/>
  <c r="AD107" i="31"/>
  <c r="AD106" i="31"/>
  <c r="AD105" i="31"/>
  <c r="AD104" i="31"/>
  <c r="AD103" i="31"/>
  <c r="AD102" i="31"/>
  <c r="AD101" i="31"/>
  <c r="AD100" i="31"/>
  <c r="AD99" i="31"/>
  <c r="AD98" i="31"/>
  <c r="AD97" i="31"/>
  <c r="AD96" i="31"/>
  <c r="AD95" i="31"/>
  <c r="AD94" i="31"/>
  <c r="AB107" i="31"/>
  <c r="AB106" i="31"/>
  <c r="AB105" i="31"/>
  <c r="AB104" i="31"/>
  <c r="AB103" i="31"/>
  <c r="AB102" i="31"/>
  <c r="AB101" i="31"/>
  <c r="AB100" i="31"/>
  <c r="AB99" i="31"/>
  <c r="AB98" i="31"/>
  <c r="AB97" i="31"/>
  <c r="AB96" i="31"/>
  <c r="AB95" i="31"/>
  <c r="AB94" i="31"/>
  <c r="AC107" i="31"/>
  <c r="AC106" i="31"/>
  <c r="AC105" i="31"/>
  <c r="AC104" i="31"/>
  <c r="AC103" i="31"/>
  <c r="AC102" i="31"/>
  <c r="AC101" i="31"/>
  <c r="AC100" i="31"/>
  <c r="AC99" i="31"/>
  <c r="AC98" i="31"/>
  <c r="AC97" i="31"/>
  <c r="AC96" i="31"/>
  <c r="AC95" i="31"/>
  <c r="AC94" i="31"/>
  <c r="Y107" i="31"/>
  <c r="Y106" i="31"/>
  <c r="Y105" i="31"/>
  <c r="Y104" i="31"/>
  <c r="Y103" i="31"/>
  <c r="Y102" i="31"/>
  <c r="Y101" i="31"/>
  <c r="Y100" i="31"/>
  <c r="Y99" i="31"/>
  <c r="Y98" i="31"/>
  <c r="Y97" i="31"/>
  <c r="Y96" i="31"/>
  <c r="Y95" i="31"/>
  <c r="Y94" i="31"/>
  <c r="W107" i="31"/>
  <c r="W106" i="31"/>
  <c r="W105" i="31"/>
  <c r="W104" i="31"/>
  <c r="W103" i="31"/>
  <c r="W102" i="31"/>
  <c r="W101" i="31"/>
  <c r="W100" i="31"/>
  <c r="W99" i="31"/>
  <c r="W98" i="31"/>
  <c r="W97" i="31"/>
  <c r="W96" i="31"/>
  <c r="W95" i="31"/>
  <c r="W94" i="31"/>
  <c r="X107" i="31"/>
  <c r="X106" i="31"/>
  <c r="X105" i="31"/>
  <c r="X104" i="31"/>
  <c r="X103" i="31"/>
  <c r="X102" i="31"/>
  <c r="X101" i="31"/>
  <c r="X100" i="31"/>
  <c r="X99" i="31"/>
  <c r="X98" i="31"/>
  <c r="X97" i="31"/>
  <c r="X96" i="31"/>
  <c r="X95" i="31"/>
  <c r="X94" i="31"/>
  <c r="AA107" i="31"/>
  <c r="AA106" i="31"/>
  <c r="AA105" i="31"/>
  <c r="AA104" i="31"/>
  <c r="AA103" i="31"/>
  <c r="AA102" i="31"/>
  <c r="AA101" i="31"/>
  <c r="AA100" i="31"/>
  <c r="AA99" i="31"/>
  <c r="AA98" i="31"/>
  <c r="AA97" i="31"/>
  <c r="AA96" i="31"/>
  <c r="AA95" i="31"/>
  <c r="AA94" i="31"/>
  <c r="V107" i="31"/>
  <c r="V106" i="31"/>
  <c r="V105" i="31"/>
  <c r="V104" i="31"/>
  <c r="V103" i="31"/>
  <c r="V102" i="31"/>
  <c r="V101" i="31"/>
  <c r="V100" i="31"/>
  <c r="V99" i="31"/>
  <c r="V98" i="31"/>
  <c r="V97" i="31"/>
  <c r="V96" i="31"/>
  <c r="V95" i="31"/>
  <c r="V94" i="31"/>
  <c r="E107" i="31"/>
  <c r="H107" i="31"/>
  <c r="E106" i="31"/>
  <c r="H106" i="31"/>
  <c r="E105" i="31"/>
  <c r="H105" i="31"/>
  <c r="E104" i="31"/>
  <c r="H104" i="31"/>
  <c r="E103" i="31"/>
  <c r="H103" i="31"/>
  <c r="E102" i="31"/>
  <c r="H102" i="31"/>
  <c r="E101" i="31"/>
  <c r="H101" i="31"/>
  <c r="E100" i="31"/>
  <c r="H100" i="31"/>
  <c r="E99" i="31"/>
  <c r="H99" i="31"/>
  <c r="E98" i="31"/>
  <c r="H98" i="31"/>
  <c r="E97" i="31"/>
  <c r="H97" i="31"/>
  <c r="E96" i="31"/>
  <c r="H96" i="31"/>
  <c r="E95" i="31"/>
  <c r="H95" i="31"/>
  <c r="E94" i="31"/>
  <c r="H94" i="31"/>
  <c r="D107" i="31"/>
  <c r="G107" i="31"/>
  <c r="D106" i="31"/>
  <c r="G106" i="31"/>
  <c r="D105" i="31"/>
  <c r="G105" i="31"/>
  <c r="D104" i="31"/>
  <c r="G104" i="31"/>
  <c r="D103" i="31"/>
  <c r="G103" i="31"/>
  <c r="D102" i="31"/>
  <c r="G102" i="31"/>
  <c r="D101" i="31"/>
  <c r="G101" i="31"/>
  <c r="D100" i="31"/>
  <c r="G100" i="31"/>
  <c r="D99" i="31"/>
  <c r="G99" i="31"/>
  <c r="D98" i="31"/>
  <c r="G98" i="31"/>
  <c r="D97" i="31"/>
  <c r="G97" i="31"/>
  <c r="D96" i="31"/>
  <c r="G96" i="31"/>
  <c r="D95" i="31"/>
  <c r="G95" i="31"/>
  <c r="D94" i="31"/>
  <c r="G94" i="31"/>
  <c r="O107" i="31"/>
  <c r="R107" i="31"/>
  <c r="U107" i="31"/>
  <c r="N107" i="31"/>
  <c r="Q107" i="31"/>
  <c r="T107" i="31"/>
  <c r="O106" i="31"/>
  <c r="R106" i="31"/>
  <c r="U106" i="31"/>
  <c r="N106" i="31"/>
  <c r="Q106" i="31"/>
  <c r="T106" i="31"/>
  <c r="O105" i="31"/>
  <c r="R105" i="31"/>
  <c r="U105" i="31"/>
  <c r="N105" i="31"/>
  <c r="Q105" i="31"/>
  <c r="T105" i="31"/>
  <c r="O104" i="31"/>
  <c r="R104" i="31"/>
  <c r="U104" i="31"/>
  <c r="N104" i="31"/>
  <c r="Q104" i="31"/>
  <c r="T104"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I107" i="31"/>
  <c r="K107" i="31"/>
  <c r="J107" i="31"/>
  <c r="I106" i="31"/>
  <c r="K106" i="31"/>
  <c r="J106" i="31"/>
  <c r="I105" i="31"/>
  <c r="K105" i="31"/>
  <c r="J105" i="31"/>
  <c r="I104" i="31"/>
  <c r="K104" i="31"/>
  <c r="J104"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C107" i="31"/>
  <c r="F107" i="31"/>
  <c r="C106" i="31"/>
  <c r="F106" i="31"/>
  <c r="C105" i="31"/>
  <c r="F105" i="31"/>
  <c r="C104" i="31"/>
  <c r="F104" i="31"/>
  <c r="C103" i="31"/>
  <c r="F103" i="31"/>
  <c r="C102" i="31"/>
  <c r="F102" i="31"/>
  <c r="C101" i="31"/>
  <c r="F101" i="31"/>
  <c r="C100" i="31"/>
  <c r="F100" i="31"/>
  <c r="C99" i="31"/>
  <c r="F99" i="31"/>
  <c r="C98" i="31"/>
  <c r="F98" i="31"/>
  <c r="C97" i="31"/>
  <c r="F97" i="31"/>
  <c r="C96" i="31"/>
  <c r="F96" i="31"/>
  <c r="C95" i="31"/>
  <c r="F95" i="31"/>
  <c r="C94" i="31"/>
  <c r="F94" i="31"/>
  <c r="S107" i="31"/>
  <c r="S106" i="31"/>
  <c r="S105" i="31"/>
  <c r="S104" i="31"/>
  <c r="S103" i="31"/>
  <c r="S102" i="31"/>
  <c r="S101" i="31"/>
  <c r="S100" i="31"/>
  <c r="S99" i="31"/>
  <c r="S98" i="31"/>
  <c r="S97" i="31"/>
  <c r="S96" i="31"/>
  <c r="S95" i="31"/>
  <c r="S94" i="31"/>
  <c r="M107" i="31"/>
  <c r="P107" i="31"/>
  <c r="M106" i="31"/>
  <c r="P106" i="31"/>
  <c r="M105" i="31"/>
  <c r="P105" i="31"/>
  <c r="M104" i="31"/>
  <c r="P104" i="31"/>
  <c r="M103" i="31"/>
  <c r="P103" i="31"/>
  <c r="M102" i="31"/>
  <c r="P102" i="31"/>
  <c r="M101" i="31"/>
  <c r="P101" i="31"/>
  <c r="M100" i="31"/>
  <c r="P100" i="31"/>
  <c r="M99" i="31"/>
  <c r="P99" i="31"/>
  <c r="M98" i="31"/>
  <c r="P98" i="31"/>
  <c r="M97" i="31"/>
  <c r="P97" i="31"/>
  <c r="M96" i="31"/>
  <c r="P96" i="31"/>
  <c r="M95" i="31"/>
  <c r="P95" i="31"/>
  <c r="M94" i="31"/>
  <c r="P94" i="31"/>
  <c r="B24" i="28" l="1"/>
  <c r="U22" i="28"/>
  <c r="B22" i="28" s="1"/>
  <c r="L17" i="25"/>
  <c r="U21" i="28"/>
  <c r="B21" i="28" s="1"/>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G34" i="27"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CF18" i="18" s="1"/>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G9" i="3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CF18" i="28"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V28" i="3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J22" i="8" s="1"/>
  <c r="I22" i="8" s="1"/>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2"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B42" i="12"/>
  <c r="AF19" i="31"/>
  <c r="S19" i="31"/>
  <c r="AA19" i="31"/>
  <c r="BF16" i="36"/>
  <c r="Q16" i="28"/>
  <c r="I19" i="31"/>
  <c r="CK15" i="28"/>
  <c r="BK18" i="17"/>
  <c r="AD16" i="28"/>
  <c r="B19" i="22"/>
  <c r="K16" i="28"/>
  <c r="W16" i="28"/>
  <c r="I527" i="8"/>
  <c r="I403" i="8"/>
  <c r="BI16" i="28" s="1"/>
  <c r="I329" i="8"/>
  <c r="I362" i="8"/>
  <c r="AY16" i="36" s="1"/>
  <c r="I51" i="8"/>
  <c r="I270" i="8"/>
  <c r="I346" i="8"/>
  <c r="I147" i="8"/>
  <c r="H16" i="18" s="1"/>
  <c r="I551" i="8"/>
  <c r="C13" i="31" s="1"/>
  <c r="I38" i="8"/>
  <c r="AF15" i="8"/>
  <c r="D3" i="13"/>
  <c r="D39" i="12"/>
  <c r="CD20" i="18"/>
  <c r="BX18" i="36"/>
  <c r="DO18" i="17"/>
  <c r="EJ19" i="28"/>
  <c r="CL19" i="28"/>
  <c r="R32" i="8"/>
  <c r="L22" i="8" s="1"/>
  <c r="AC13" i="8"/>
  <c r="EP19" i="28"/>
  <c r="CV18" i="36"/>
  <c r="CX19" i="28"/>
  <c r="DI18" i="17"/>
  <c r="EL19" i="28"/>
  <c r="EA18" i="17"/>
  <c r="I20" i="18"/>
  <c r="CO20" i="18"/>
  <c r="EM18" i="17"/>
  <c r="A8" i="35"/>
  <c r="DN18" i="36"/>
  <c r="FL19" i="28"/>
  <c r="CP20" i="18"/>
  <c r="N17" i="34"/>
  <c r="CJ18" i="36"/>
  <c r="BQ20" i="18"/>
  <c r="DN19" i="28"/>
  <c r="B20" i="13"/>
  <c r="R17" i="34"/>
  <c r="DM18" i="36"/>
  <c r="DI18" i="36"/>
  <c r="DV19" i="28"/>
  <c r="CI20" i="18"/>
  <c r="ER19" i="28"/>
  <c r="EJ18" i="17"/>
  <c r="K20" i="8"/>
  <c r="CR20" i="18"/>
  <c r="CR19" i="28"/>
  <c r="CT19" i="28"/>
  <c r="CC20" i="18"/>
  <c r="DA19" i="28"/>
  <c r="FI19" i="28"/>
  <c r="EK19" i="28"/>
  <c r="CS20" i="18"/>
  <c r="EQ18" i="17"/>
  <c r="BR20" i="18"/>
  <c r="O19" i="31"/>
  <c r="A60" i="16"/>
  <c r="B53" i="12"/>
  <c r="G2" i="25"/>
  <c r="BJ18" i="18"/>
  <c r="R18" i="18"/>
  <c r="L19" i="22" s="1"/>
  <c r="K22" i="8"/>
  <c r="C2" i="34"/>
  <c r="DM17" i="36"/>
  <c r="DC16" i="28"/>
  <c r="Y9" i="37"/>
  <c r="DK17" i="28"/>
  <c r="E30" i="22"/>
  <c r="J20" i="25"/>
  <c r="BB17" i="28"/>
  <c r="T29" i="37"/>
  <c r="H18" i="28"/>
  <c r="EX15" i="17"/>
  <c r="C16" i="18"/>
  <c r="B33" i="16"/>
  <c r="AL19" i="28"/>
  <c r="BD18" i="17"/>
  <c r="B9" i="37"/>
  <c r="Q9" i="37"/>
  <c r="Q29" i="37"/>
  <c r="AV20" i="18"/>
  <c r="K18" i="36"/>
  <c r="AJ20" i="18"/>
  <c r="CB19" i="28"/>
  <c r="AL20" i="18"/>
  <c r="D41" i="16"/>
  <c r="W18" i="17"/>
  <c r="AK20" i="18"/>
  <c r="BY19" i="28"/>
  <c r="AP18" i="17"/>
  <c r="AI18" i="17"/>
  <c r="AA20" i="18"/>
  <c r="AN19" i="28"/>
  <c r="D23" i="16"/>
  <c r="D18" i="12"/>
  <c r="L9" i="19"/>
  <c r="AE18" i="17"/>
  <c r="Q20" i="25"/>
  <c r="I168" i="8"/>
  <c r="I170" i="8"/>
  <c r="I300" i="8"/>
  <c r="CQ16" i="17" s="1"/>
  <c r="I68" i="8"/>
  <c r="I317" i="8"/>
  <c r="I470" i="8"/>
  <c r="A13" i="31" s="1"/>
  <c r="I114" i="8"/>
  <c r="I259" i="8"/>
  <c r="AF16" i="17" s="1"/>
  <c r="I359" i="8"/>
  <c r="I480" i="8"/>
  <c r="I309" i="8"/>
  <c r="I117" i="8"/>
  <c r="I485" i="8"/>
  <c r="I389" i="8"/>
  <c r="BA17" i="18" s="1"/>
  <c r="I131" i="8"/>
  <c r="I280" i="8"/>
  <c r="BM16" i="17" s="1"/>
  <c r="I547" i="8"/>
  <c r="BD17" i="28"/>
  <c r="V29" i="37"/>
  <c r="AD17" i="28"/>
  <c r="O14" i="35"/>
  <c r="B33" i="12"/>
  <c r="AO18" i="36"/>
  <c r="Q19" i="37"/>
  <c r="G29" i="37"/>
  <c r="G19" i="37"/>
  <c r="BB18" i="17"/>
  <c r="CI19" i="28"/>
  <c r="O18" i="35"/>
  <c r="AQ20" i="18"/>
  <c r="Z20" i="18"/>
  <c r="AH18" i="36"/>
  <c r="BN19" i="28"/>
  <c r="BO18" i="17"/>
  <c r="F19" i="28"/>
  <c r="D47" i="16"/>
  <c r="D53" i="16"/>
  <c r="O18" i="36"/>
  <c r="AH20" i="18"/>
  <c r="AQ19" i="28"/>
  <c r="D34" i="16"/>
  <c r="AG19" i="28"/>
  <c r="AR19" i="28"/>
  <c r="CH19" i="28"/>
  <c r="BU19" i="28"/>
  <c r="D18" i="16"/>
  <c r="D44" i="16"/>
  <c r="D18" i="17"/>
  <c r="L13" i="35"/>
  <c r="BM18" i="36"/>
  <c r="V19" i="37"/>
  <c r="CZ17" i="28"/>
  <c r="L14" i="35"/>
  <c r="CU18" i="18"/>
  <c r="AF18" i="17"/>
  <c r="BO19" i="28"/>
  <c r="CF18" i="17"/>
  <c r="N18" i="36"/>
  <c r="AU20" i="18"/>
  <c r="C18" i="36"/>
  <c r="AI20" i="18"/>
  <c r="J18" i="17"/>
  <c r="BB19" i="28"/>
  <c r="D17" i="34"/>
  <c r="P18" i="36"/>
  <c r="CE18" i="17"/>
  <c r="CF19" i="28"/>
  <c r="D45" i="12"/>
  <c r="D16" i="12"/>
  <c r="AE18" i="36"/>
  <c r="AJ18" i="36"/>
  <c r="Z18" i="36"/>
  <c r="D34" i="12"/>
  <c r="AM19" i="28"/>
  <c r="BK19" i="28"/>
  <c r="AQ18" i="36"/>
  <c r="CD19" i="28"/>
  <c r="CL18" i="17"/>
  <c r="T18" i="18"/>
  <c r="BC18" i="17"/>
  <c r="BC18" i="36"/>
  <c r="L19" i="19"/>
  <c r="I254" i="8"/>
  <c r="I205" i="8"/>
  <c r="I562" i="8"/>
  <c r="I32" i="8"/>
  <c r="I337" i="8"/>
  <c r="I178" i="8"/>
  <c r="I206" i="8"/>
  <c r="B19" i="13" s="1"/>
  <c r="I361" i="8"/>
  <c r="I7" i="8"/>
  <c r="L2" i="12" s="1"/>
  <c r="I269" i="8"/>
  <c r="AU16" i="17" s="1"/>
  <c r="I122" i="8"/>
  <c r="I46" i="8"/>
  <c r="N26" i="8" s="1"/>
  <c r="I266" i="8"/>
  <c r="I554" i="8"/>
  <c r="B50" i="16"/>
  <c r="AS18" i="17"/>
  <c r="C14" i="17"/>
  <c r="D55" i="12"/>
  <c r="BK18" i="36"/>
  <c r="U18" i="36"/>
  <c r="CE19" i="28"/>
  <c r="L30" i="22"/>
  <c r="AY19" i="28"/>
  <c r="K19" i="28"/>
  <c r="Q20" i="22"/>
  <c r="BP19" i="28"/>
  <c r="BB18" i="36"/>
  <c r="F18" i="36"/>
  <c r="BV18" i="17"/>
  <c r="AE20" i="18"/>
  <c r="D50" i="12"/>
  <c r="E19" i="28"/>
  <c r="F17" i="34"/>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D43" i="16"/>
  <c r="D54" i="12"/>
  <c r="G18" i="17"/>
  <c r="C14" i="35"/>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AX18" i="17"/>
  <c r="Y18" i="36"/>
  <c r="I109" i="8"/>
  <c r="I173" i="8"/>
  <c r="I322" i="8"/>
  <c r="I3" i="8"/>
  <c r="I182" i="8"/>
  <c r="I240" i="8"/>
  <c r="I64" i="8"/>
  <c r="I294" i="8"/>
  <c r="CI16" i="17" s="1"/>
  <c r="I222" i="8"/>
  <c r="I318" i="8"/>
  <c r="BR16" i="36" s="1"/>
  <c r="I19" i="8"/>
  <c r="I37" i="8"/>
  <c r="I239" i="8"/>
  <c r="I533" i="8"/>
  <c r="I550" i="8"/>
  <c r="AC18" i="17"/>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AK17" i="28"/>
  <c r="M16" i="18"/>
  <c r="CY15" i="17"/>
  <c r="B8" i="19" s="1"/>
  <c r="K22" i="27"/>
  <c r="BS19" i="28"/>
  <c r="G30" i="22"/>
  <c r="AN18" i="36"/>
  <c r="AV18" i="17"/>
  <c r="CJ18" i="17"/>
  <c r="D45" i="16"/>
  <c r="AV19" i="28"/>
  <c r="P18" i="35"/>
  <c r="C17" i="34"/>
  <c r="AD18" i="36"/>
  <c r="D18" i="36"/>
  <c r="D42" i="12"/>
  <c r="AQ18" i="17"/>
  <c r="CD17" i="28"/>
  <c r="V19" i="19"/>
  <c r="Y9" i="19"/>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DB16" i="17"/>
  <c r="H2" i="27" s="1"/>
  <c r="L9" i="25"/>
  <c r="O20" i="25"/>
  <c r="Q19" i="19"/>
  <c r="B9" i="19"/>
  <c r="Y29" i="19"/>
  <c r="D28" i="12"/>
  <c r="AA18" i="36"/>
  <c r="AF20" i="18"/>
  <c r="D33" i="12"/>
  <c r="CT18" i="17"/>
  <c r="D48" i="12"/>
  <c r="D33" i="16"/>
  <c r="Y18" i="17"/>
  <c r="K18" i="17"/>
  <c r="AL19" i="31"/>
  <c r="BG18" i="17"/>
  <c r="BG18" i="36"/>
  <c r="B9" i="25"/>
  <c r="J9"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O29" i="19"/>
  <c r="O19" i="19"/>
  <c r="W19" i="31"/>
  <c r="R18" i="17"/>
  <c r="F2" i="12"/>
  <c r="A13" i="18"/>
  <c r="D29" i="12"/>
  <c r="D50" i="16"/>
  <c r="BE18" i="17"/>
  <c r="E18" i="17"/>
  <c r="AA18" i="17"/>
  <c r="D28" i="16"/>
  <c r="BH18" i="36"/>
  <c r="BN18" i="17"/>
  <c r="L29" i="19"/>
  <c r="B30" i="25"/>
  <c r="Q29" i="19"/>
  <c r="CA18" i="17"/>
  <c r="AP20" i="18"/>
  <c r="D37" i="12"/>
  <c r="D51" i="12"/>
  <c r="D20" i="16"/>
  <c r="D22" i="16"/>
  <c r="D49" i="12"/>
  <c r="V9" i="19"/>
  <c r="CO18" i="17"/>
  <c r="V18" i="36"/>
  <c r="L20" i="25"/>
  <c r="BK20" i="18"/>
  <c r="BE20" i="18"/>
  <c r="Y19" i="31"/>
  <c r="BT16" i="17"/>
  <c r="B13" i="22"/>
  <c r="BH20" i="18"/>
  <c r="B36" i="12"/>
  <c r="D56" i="16"/>
  <c r="T21" i="28"/>
  <c r="BC20" i="18"/>
  <c r="BA20" i="18"/>
  <c r="D56" i="12"/>
  <c r="BB16" i="17"/>
  <c r="BR15" i="36"/>
  <c r="O20" i="22"/>
  <c r="BI20" i="18"/>
  <c r="E3" i="12"/>
  <c r="DZ16" i="17"/>
  <c r="D32" i="12"/>
  <c r="BF20" i="18"/>
  <c r="D58" i="16"/>
  <c r="AD16" i="17"/>
  <c r="BD20" i="18"/>
  <c r="BJ20" i="18"/>
  <c r="BB20" i="18"/>
  <c r="BX18" i="18"/>
  <c r="D30" i="16"/>
  <c r="AI20" i="31"/>
  <c r="D40" i="16"/>
  <c r="BM20" i="18"/>
  <c r="D35" i="12"/>
  <c r="CX17" i="28"/>
  <c r="CO17" i="28"/>
  <c r="CI17" i="36"/>
  <c r="AA17" i="17"/>
  <c r="D19" i="18"/>
  <c r="O18" i="28"/>
  <c r="BI17" i="17"/>
  <c r="AZ17" i="36"/>
  <c r="ET17" i="28"/>
  <c r="EI17" i="28"/>
  <c r="CR17" i="17"/>
  <c r="BN17" i="17"/>
  <c r="G20" i="25"/>
  <c r="AA19" i="18"/>
  <c r="CN19" i="18"/>
  <c r="BH18" i="18"/>
  <c r="AE18" i="28"/>
  <c r="AX17" i="17"/>
  <c r="H17" i="35"/>
  <c r="BG17" i="36"/>
  <c r="W18" i="36"/>
  <c r="BM18" i="17"/>
  <c r="BN16" i="36"/>
  <c r="V20" i="25"/>
  <c r="V30" i="25"/>
  <c r="DC17" i="28"/>
  <c r="CL16" i="28"/>
  <c r="CA19" i="18"/>
  <c r="BY17" i="36"/>
  <c r="EU18" i="28"/>
  <c r="DG17" i="17"/>
  <c r="F16" i="35"/>
  <c r="BG17" i="17"/>
  <c r="BQ18" i="18"/>
  <c r="L30" i="25"/>
  <c r="Q9" i="25"/>
  <c r="BY19" i="18"/>
  <c r="BL17" i="17"/>
  <c r="CA17" i="17"/>
  <c r="AG17" i="17"/>
  <c r="BI18" i="17"/>
  <c r="B29" i="19"/>
  <c r="B20" i="25"/>
  <c r="V32" i="25"/>
  <c r="B20" i="28"/>
  <c r="B32" i="25"/>
  <c r="E30" i="25"/>
  <c r="J30" i="25"/>
  <c r="T20" i="25"/>
  <c r="Q8" i="25"/>
  <c r="G19" i="25"/>
  <c r="C28" i="27"/>
  <c r="V18" i="37"/>
  <c r="L18" i="19"/>
  <c r="G8" i="27"/>
  <c r="E34" i="27"/>
  <c r="G8" i="25"/>
  <c r="Q19" i="25"/>
  <c r="E20" i="25"/>
  <c r="T9" i="25"/>
  <c r="H6" i="22"/>
  <c r="B22" i="18"/>
  <c r="A35" i="27"/>
  <c r="L6" i="25"/>
  <c r="B26" i="28"/>
  <c r="DX15" i="17" l="1"/>
  <c r="B40" i="22"/>
  <c r="V31" i="19"/>
  <c r="B11" i="25"/>
  <c r="B22" i="25"/>
  <c r="V22" i="25"/>
  <c r="B11" i="22"/>
  <c r="AG18" i="17"/>
  <c r="Q31" i="37"/>
  <c r="Q11" i="25"/>
  <c r="G32" i="25"/>
  <c r="L32" i="25"/>
  <c r="G19" i="31"/>
  <c r="AB19" i="31"/>
  <c r="L22" i="22"/>
  <c r="B11" i="37"/>
  <c r="AG3" i="22"/>
  <c r="AG3" i="25"/>
  <c r="Q32" i="22"/>
  <c r="BA18" i="18"/>
  <c r="L11" i="19"/>
  <c r="A31" i="27"/>
  <c r="DC18" i="17"/>
  <c r="DJ18" i="17"/>
  <c r="CY18" i="36"/>
  <c r="EM19" i="28"/>
  <c r="DH18" i="36"/>
  <c r="DG18" i="17"/>
  <c r="CP18" i="36"/>
  <c r="DG18" i="36"/>
  <c r="K17" i="34"/>
  <c r="BY18" i="36"/>
  <c r="EA19" i="28"/>
  <c r="EP18" i="17"/>
  <c r="BU20" i="18"/>
  <c r="L31" i="37"/>
  <c r="A5" i="27"/>
  <c r="AG16" i="28"/>
  <c r="CS18" i="36"/>
  <c r="CE20" i="18"/>
  <c r="DB18" i="17"/>
  <c r="BZ20" i="18"/>
  <c r="CV19" i="28"/>
  <c r="ES18" i="17"/>
  <c r="CL15" i="17"/>
  <c r="BU18" i="36"/>
  <c r="BS20" i="18"/>
  <c r="DY19" i="28"/>
  <c r="FF19" i="28"/>
  <c r="DM19" i="28"/>
  <c r="AM18" i="18"/>
  <c r="DK18" i="36"/>
  <c r="DU18" i="17"/>
  <c r="DE19" i="28"/>
  <c r="DG19" i="28"/>
  <c r="CX18" i="36"/>
  <c r="CB20" i="18"/>
  <c r="CU19" i="28"/>
  <c r="EG18" i="17"/>
  <c r="FM19" i="28"/>
  <c r="CS19" i="28"/>
  <c r="CZ18" i="17"/>
  <c r="EE19" i="28"/>
  <c r="EC18" i="17"/>
  <c r="A8" i="28"/>
  <c r="AH16" i="36"/>
  <c r="A12" i="34"/>
  <c r="BD16" i="17"/>
  <c r="B17" i="13"/>
  <c r="BT20" i="18"/>
  <c r="CY19" i="28"/>
  <c r="CZ18" i="36"/>
  <c r="CW18" i="36"/>
  <c r="CI18" i="36"/>
  <c r="EC19" i="28"/>
  <c r="FC19" i="28"/>
  <c r="FD19" i="28"/>
  <c r="EI18" i="17"/>
  <c r="DQ18" i="17"/>
  <c r="EV18" i="17"/>
  <c r="BX20" i="18"/>
  <c r="CA20" i="18"/>
  <c r="O9" i="19"/>
  <c r="EZ19" i="28"/>
  <c r="DC18" i="36"/>
  <c r="DD18" i="17"/>
  <c r="EN19" i="28"/>
  <c r="CV20" i="18"/>
  <c r="ER18" i="17"/>
  <c r="DL18" i="36"/>
  <c r="EG19" i="28"/>
  <c r="DS18" i="17"/>
  <c r="EW19" i="28"/>
  <c r="FB19" i="28"/>
  <c r="CQ18" i="36"/>
  <c r="DF18" i="17"/>
  <c r="CL18" i="36"/>
  <c r="A22" i="28"/>
  <c r="BO17" i="28"/>
  <c r="V19" i="31"/>
  <c r="BF15" i="36"/>
  <c r="Z18" i="17"/>
  <c r="D38" i="12"/>
  <c r="D24" i="16"/>
  <c r="L18" i="17"/>
  <c r="AS20" i="18"/>
  <c r="AT18" i="17"/>
  <c r="A11" i="36"/>
  <c r="BL18" i="17"/>
  <c r="G3" i="22"/>
  <c r="C3" i="35"/>
  <c r="G9" i="22"/>
  <c r="H19" i="28"/>
  <c r="CU18" i="17"/>
  <c r="W19" i="28"/>
  <c r="D19" i="12"/>
  <c r="BL19" i="28"/>
  <c r="AG20" i="18"/>
  <c r="G17" i="34"/>
  <c r="D44" i="12"/>
  <c r="AL18" i="36"/>
  <c r="AB18" i="36"/>
  <c r="AK18" i="36"/>
  <c r="H18" i="17"/>
  <c r="CV18" i="17"/>
  <c r="AT20" i="18"/>
  <c r="D52" i="12"/>
  <c r="C20" i="18"/>
  <c r="A23" i="18"/>
  <c r="P19" i="31"/>
  <c r="Q25" i="19"/>
  <c r="B47" i="12"/>
  <c r="A21" i="36"/>
  <c r="G11" i="19"/>
  <c r="G21" i="37"/>
  <c r="G21" i="19"/>
  <c r="J19" i="31"/>
  <c r="J21" i="35"/>
  <c r="H19" i="31"/>
  <c r="K19" i="31"/>
  <c r="AC16" i="36"/>
  <c r="L18" i="37" s="1"/>
  <c r="G11" i="25"/>
  <c r="Q32" i="25"/>
  <c r="L11" i="25"/>
  <c r="Q22" i="25"/>
  <c r="L22" i="25"/>
  <c r="L21" i="19"/>
  <c r="Q22" i="22"/>
  <c r="G31" i="19"/>
  <c r="T19" i="31"/>
  <c r="AC19" i="31"/>
  <c r="D20" i="18"/>
  <c r="Q21" i="19"/>
  <c r="Q31" i="19"/>
  <c r="DG17" i="28"/>
  <c r="T22" i="28"/>
  <c r="A61" i="12"/>
  <c r="Q21" i="37"/>
  <c r="AH15" i="36"/>
  <c r="B9" i="12"/>
  <c r="B11" i="19"/>
  <c r="N15" i="36"/>
  <c r="A23" i="31"/>
  <c r="A56" i="16"/>
  <c r="E19" i="31"/>
  <c r="V26" i="25"/>
  <c r="AC17" i="18"/>
  <c r="V23" i="19"/>
  <c r="J17" i="34"/>
  <c r="V24" i="22"/>
  <c r="A7" i="31"/>
  <c r="Q13" i="25"/>
  <c r="A7" i="36"/>
  <c r="B24" i="25"/>
  <c r="G13" i="25"/>
  <c r="Q24" i="25"/>
  <c r="H18" i="18"/>
  <c r="Q15" i="25"/>
  <c r="AI18" i="18"/>
  <c r="L24" i="25"/>
  <c r="A7" i="34"/>
  <c r="DK17" i="36"/>
  <c r="CD18" i="28"/>
  <c r="M19" i="18"/>
  <c r="A7" i="17"/>
  <c r="B36" i="25"/>
  <c r="B13" i="25"/>
  <c r="V24" i="25"/>
  <c r="B23" i="37"/>
  <c r="B24" i="16"/>
  <c r="DO16" i="17"/>
  <c r="B28" i="16"/>
  <c r="B32" i="22"/>
  <c r="EO18" i="28"/>
  <c r="BA19" i="18"/>
  <c r="DE17" i="36"/>
  <c r="AP17" i="18"/>
  <c r="BU19" i="18"/>
  <c r="A9" i="27"/>
  <c r="Q29" i="22"/>
  <c r="AJ17" i="31"/>
  <c r="V33" i="37"/>
  <c r="V23" i="37"/>
  <c r="AZ15" i="18"/>
  <c r="G26" i="22"/>
  <c r="N16" i="34"/>
  <c r="AB17" i="17"/>
  <c r="V19" i="18"/>
  <c r="AD18" i="28"/>
  <c r="EX17" i="17"/>
  <c r="CX18" i="17"/>
  <c r="V19" i="28"/>
  <c r="A7" i="18"/>
  <c r="B35" i="37"/>
  <c r="H19" i="18"/>
  <c r="BS19" i="18"/>
  <c r="C19" i="18"/>
  <c r="DX17" i="17"/>
  <c r="V15" i="19"/>
  <c r="L25" i="37"/>
  <c r="G16" i="13"/>
  <c r="DM18" i="28"/>
  <c r="DO17" i="36"/>
  <c r="T20" i="31"/>
  <c r="CU18" i="28"/>
  <c r="CK19" i="28"/>
  <c r="A7" i="35"/>
  <c r="G25" i="19"/>
  <c r="Q15" i="37"/>
  <c r="A10" i="34"/>
  <c r="V35" i="19"/>
  <c r="C20" i="31"/>
  <c r="BQ18" i="36"/>
  <c r="C3" i="18"/>
  <c r="AG3" i="19"/>
  <c r="G3" i="25"/>
  <c r="C3" i="17"/>
  <c r="D3" i="28"/>
  <c r="AG3" i="37"/>
  <c r="C3" i="36"/>
  <c r="C3" i="31"/>
  <c r="G3" i="19"/>
  <c r="L8" i="25"/>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K8" i="27" l="1"/>
  <c r="Q8" i="37"/>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H36" i="18"/>
  <c r="I35" i="18"/>
  <c r="I33" i="18"/>
  <c r="C32" i="18"/>
  <c r="C31" i="18"/>
  <c r="H30" i="18"/>
  <c r="D27" i="18"/>
  <c r="J101" i="18" l="1"/>
  <c r="J36" i="18"/>
  <c r="J37" i="18"/>
  <c r="J23" i="18" s="1"/>
  <c r="F93" i="18"/>
  <c r="E93" i="18"/>
  <c r="F83" i="18"/>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B24" i="17" l="1"/>
  <c r="B20" i="17" s="1"/>
  <c r="B25" i="17" l="1"/>
  <c r="B26" i="17" l="1"/>
  <c r="B27" i="17" l="1"/>
  <c r="B28" i="17" l="1"/>
  <c r="B29" i="17" l="1"/>
  <c r="B24" i="36"/>
  <c r="B23" i="36"/>
  <c r="B19" i="36" l="1"/>
  <c r="L6" i="37" s="1"/>
  <c r="BQ23" i="36"/>
  <c r="B29" i="36"/>
  <c r="BQ29" i="36" s="1"/>
  <c r="B30" i="17"/>
  <c r="B28" i="36"/>
  <c r="BQ28" i="36" s="1"/>
  <c r="B27" i="36"/>
  <c r="BQ27" i="36" s="1"/>
  <c r="B25" i="36"/>
  <c r="BQ25" i="36" s="1"/>
  <c r="B26" i="36"/>
  <c r="BQ26" i="36" s="1"/>
  <c r="B20" i="36"/>
  <c r="BQ24" i="36"/>
  <c r="B31" i="17" l="1"/>
  <c r="CX27" i="17"/>
  <c r="V28" i="28" s="1"/>
  <c r="AZ29" i="18"/>
  <c r="AX29" i="18" s="1"/>
  <c r="M29" i="18"/>
  <c r="J26" i="34"/>
  <c r="I26" i="34" s="1"/>
  <c r="BP27" i="36"/>
  <c r="M30" i="18"/>
  <c r="J27" i="34"/>
  <c r="I27" i="34" s="1"/>
  <c r="BP28" i="36"/>
  <c r="CX28" i="17"/>
  <c r="V29" i="28" s="1"/>
  <c r="AZ30" i="18"/>
  <c r="AX30" i="18" s="1"/>
  <c r="J22" i="34"/>
  <c r="CX23" i="17"/>
  <c r="V24" i="28" s="1"/>
  <c r="BQ19" i="36"/>
  <c r="BP19" i="36" s="1"/>
  <c r="AZ25" i="18"/>
  <c r="BP23" i="36"/>
  <c r="M25" i="18"/>
  <c r="M21" i="18" s="1"/>
  <c r="B30" i="36"/>
  <c r="BQ30" i="36" s="1"/>
  <c r="BP26" i="36"/>
  <c r="CX26" i="17"/>
  <c r="V27" i="28" s="1"/>
  <c r="M28" i="18"/>
  <c r="AZ28" i="18"/>
  <c r="AX28" i="18" s="1"/>
  <c r="J25" i="34"/>
  <c r="I25" i="34" s="1"/>
  <c r="M31" i="18"/>
  <c r="BP29" i="36"/>
  <c r="CX29" i="17"/>
  <c r="V30" i="28" s="1"/>
  <c r="J28" i="34"/>
  <c r="I28" i="34" s="1"/>
  <c r="AZ31" i="18"/>
  <c r="AX31" i="18" s="1"/>
  <c r="M26" i="18"/>
  <c r="M22" i="18" s="1"/>
  <c r="BP24" i="36"/>
  <c r="AZ26" i="18"/>
  <c r="AX26" i="18" s="1"/>
  <c r="AX22" i="18" s="1"/>
  <c r="BQ20" i="36"/>
  <c r="BP20" i="36" s="1"/>
  <c r="J23" i="34"/>
  <c r="CX24" i="17"/>
  <c r="V25" i="28" s="1"/>
  <c r="V21" i="28" s="1"/>
  <c r="CX25" i="17"/>
  <c r="V26" i="28" s="1"/>
  <c r="AZ27" i="18"/>
  <c r="M27" i="18"/>
  <c r="J24" i="34"/>
  <c r="I24" i="34" s="1"/>
  <c r="BP25" i="36"/>
  <c r="B31" i="36"/>
  <c r="BQ31" i="36" s="1"/>
  <c r="CK24" i="28" l="1"/>
  <c r="V20" i="28"/>
  <c r="M32" i="18"/>
  <c r="CX30" i="17"/>
  <c r="V31" i="28" s="1"/>
  <c r="CK31" i="28" s="1"/>
  <c r="CJ31" i="28" s="1"/>
  <c r="J29" i="34"/>
  <c r="I29" i="34" s="1"/>
  <c r="AZ32" i="18"/>
  <c r="AX32" i="18" s="1"/>
  <c r="BP30" i="36"/>
  <c r="CK29" i="28"/>
  <c r="CJ29" i="28" s="1"/>
  <c r="CW27" i="17"/>
  <c r="J30" i="34"/>
  <c r="I30" i="34" s="1"/>
  <c r="M33" i="18"/>
  <c r="CX31" i="17"/>
  <c r="V32" i="28" s="1"/>
  <c r="BP31" i="36"/>
  <c r="AZ33" i="18"/>
  <c r="AX33" i="18" s="1"/>
  <c r="AZ21" i="18"/>
  <c r="AX25" i="18"/>
  <c r="AX21" i="18" s="1"/>
  <c r="J19" i="34"/>
  <c r="I19" i="34" s="1"/>
  <c r="I23" i="34"/>
  <c r="CW29" i="17"/>
  <c r="CK30" i="28"/>
  <c r="CJ30" i="28" s="1"/>
  <c r="CW28" i="17"/>
  <c r="AX27" i="18"/>
  <c r="AZ22" i="18"/>
  <c r="CK27" i="28"/>
  <c r="CJ27" i="28" s="1"/>
  <c r="CW25" i="17"/>
  <c r="CK28" i="28"/>
  <c r="CJ28" i="28" s="1"/>
  <c r="CW26" i="17"/>
  <c r="CW23" i="17"/>
  <c r="CX19" i="17"/>
  <c r="CW19" i="17" s="1"/>
  <c r="B32" i="17"/>
  <c r="CW24" i="17"/>
  <c r="CX20" i="17"/>
  <c r="CW20" i="17" s="1"/>
  <c r="I22" i="34"/>
  <c r="J18" i="34"/>
  <c r="I18" i="34" s="1"/>
  <c r="B32" i="36"/>
  <c r="BQ32" i="36" s="1"/>
  <c r="CJ24" i="28" l="1"/>
  <c r="CJ20" i="28" s="1"/>
  <c r="CK20" i="28"/>
  <c r="B33" i="17"/>
  <c r="CW31" i="17"/>
  <c r="M34" i="18"/>
  <c r="J31" i="34"/>
  <c r="I31" i="34" s="1"/>
  <c r="AZ34" i="18"/>
  <c r="AX34" i="18" s="1"/>
  <c r="CX32" i="17"/>
  <c r="V33" i="28" s="1"/>
  <c r="CK33" i="28" s="1"/>
  <c r="CJ33" i="28" s="1"/>
  <c r="BP32" i="36"/>
  <c r="CW30" i="17"/>
  <c r="CK32" i="28"/>
  <c r="CJ32" i="28" s="1"/>
  <c r="CK26" i="28"/>
  <c r="CK25" i="28"/>
  <c r="CK21" i="28" s="1"/>
  <c r="B33" i="36"/>
  <c r="BQ33" i="36" s="1"/>
  <c r="CJ26" i="28" l="1"/>
  <c r="CW32" i="17"/>
  <c r="B34" i="17"/>
  <c r="J32" i="34"/>
  <c r="I32" i="34" s="1"/>
  <c r="M35" i="18"/>
  <c r="CX33" i="17"/>
  <c r="V34" i="28" s="1"/>
  <c r="CK34" i="28" s="1"/>
  <c r="CJ34" i="28" s="1"/>
  <c r="AZ35" i="18"/>
  <c r="AX35" i="18" s="1"/>
  <c r="BP33" i="36"/>
  <c r="CJ25" i="28"/>
  <c r="CJ21" i="28" s="1"/>
  <c r="B34" i="36"/>
  <c r="BQ34" i="36" s="1"/>
  <c r="M36" i="18" l="1"/>
  <c r="CX34" i="17"/>
  <c r="V35" i="28" s="1"/>
  <c r="CK35" i="28" s="1"/>
  <c r="CJ35" i="28" s="1"/>
  <c r="AZ36" i="18"/>
  <c r="AX36" i="18" s="1"/>
  <c r="BP34" i="36"/>
  <c r="J33" i="34"/>
  <c r="I33" i="34" s="1"/>
  <c r="B35" i="17"/>
  <c r="B21" i="17" s="1"/>
  <c r="CW33" i="17"/>
  <c r="B35" i="36"/>
  <c r="B36" i="17" l="1"/>
  <c r="CW34" i="17"/>
  <c r="BQ35" i="36"/>
  <c r="B21" i="36"/>
  <c r="B36" i="36"/>
  <c r="BQ36" i="36" s="1"/>
  <c r="BP35" i="36" l="1"/>
  <c r="M37" i="18"/>
  <c r="M23" i="18" s="1"/>
  <c r="CX35" i="17"/>
  <c r="V36" i="28" s="1"/>
  <c r="AZ37" i="18"/>
  <c r="J34" i="34"/>
  <c r="BQ21" i="36"/>
  <c r="BP21" i="36" s="1"/>
  <c r="M38" i="18"/>
  <c r="AZ38" i="18"/>
  <c r="AX38" i="18" s="1"/>
  <c r="J35" i="34"/>
  <c r="I35" i="34" s="1"/>
  <c r="BP36" i="36"/>
  <c r="CX36" i="17"/>
  <c r="V37" i="28" s="1"/>
  <c r="B37" i="17"/>
  <c r="B37" i="36"/>
  <c r="BQ37" i="36" s="1"/>
  <c r="V22" i="28" l="1"/>
  <c r="CK36" i="28"/>
  <c r="B38" i="17"/>
  <c r="J20" i="34"/>
  <c r="I20" i="34" s="1"/>
  <c r="I34" i="34"/>
  <c r="AX37" i="18"/>
  <c r="AX23" i="18" s="1"/>
  <c r="AZ23" i="18"/>
  <c r="CW36" i="17"/>
  <c r="CW35" i="17"/>
  <c r="CX21" i="17"/>
  <c r="CW21" i="17" s="1"/>
  <c r="BP37" i="36"/>
  <c r="J36" i="34"/>
  <c r="I36" i="34" s="1"/>
  <c r="M39" i="18"/>
  <c r="AZ39" i="18"/>
  <c r="AX39" i="18" s="1"/>
  <c r="CX37" i="17"/>
  <c r="V38" i="28" s="1"/>
  <c r="CK38" i="28" s="1"/>
  <c r="CJ38" i="28" s="1"/>
  <c r="B38" i="36"/>
  <c r="BQ38" i="36" s="1"/>
  <c r="CJ36" i="28" l="1"/>
  <c r="CJ22" i="28" s="1"/>
  <c r="CK22" i="28"/>
  <c r="B39" i="17"/>
  <c r="M40" i="18"/>
  <c r="CX38" i="17"/>
  <c r="V39" i="28" s="1"/>
  <c r="CK39" i="28" s="1"/>
  <c r="CJ39" i="28" s="1"/>
  <c r="AZ40" i="18"/>
  <c r="AX40" i="18" s="1"/>
  <c r="BP38" i="36"/>
  <c r="J37" i="34"/>
  <c r="I37" i="34" s="1"/>
  <c r="CK37" i="28"/>
  <c r="CW37" i="17"/>
  <c r="B39" i="36"/>
  <c r="BQ39" i="36" s="1"/>
  <c r="B40" i="17" l="1"/>
  <c r="J38" i="34"/>
  <c r="I38" i="34" s="1"/>
  <c r="BP39" i="36"/>
  <c r="M41" i="18"/>
  <c r="CX39" i="17"/>
  <c r="V40" i="28" s="1"/>
  <c r="CK40" i="28" s="1"/>
  <c r="CJ40" i="28" s="1"/>
  <c r="AZ41" i="18"/>
  <c r="AX41" i="18" s="1"/>
  <c r="CW38" i="17"/>
  <c r="CJ37" i="28"/>
  <c r="B40" i="36"/>
  <c r="BQ40" i="36" s="1"/>
  <c r="BP40" i="36" l="1"/>
  <c r="M42" i="18"/>
  <c r="J39" i="34"/>
  <c r="I39" i="34" s="1"/>
  <c r="AZ42" i="18"/>
  <c r="AX42" i="18" s="1"/>
  <c r="CX40" i="17"/>
  <c r="V41" i="28" s="1"/>
  <c r="CK41" i="28" s="1"/>
  <c r="CJ41" i="28" s="1"/>
  <c r="B41" i="17"/>
  <c r="B41" i="36"/>
  <c r="BQ41" i="36" s="1"/>
  <c r="M43" i="18" l="1"/>
  <c r="BP41" i="36"/>
  <c r="J40" i="34"/>
  <c r="I40" i="34" s="1"/>
  <c r="AZ43" i="18"/>
  <c r="AX43" i="18" s="1"/>
  <c r="CX41" i="17"/>
  <c r="V42" i="28" s="1"/>
  <c r="CK42" i="28" s="1"/>
  <c r="CJ42" i="28" s="1"/>
  <c r="B42" i="17"/>
  <c r="B42" i="36"/>
  <c r="BQ42" i="36" s="1"/>
  <c r="BP42" i="36" l="1"/>
  <c r="AZ44" i="18"/>
  <c r="AX44" i="18" s="1"/>
  <c r="M44" i="18"/>
  <c r="J41" i="34"/>
  <c r="CX42" i="17"/>
  <c r="V43" i="28" s="1"/>
  <c r="CK43" i="28" s="1"/>
  <c r="CJ43" i="28" s="1"/>
  <c r="B43" i="17"/>
  <c r="B43" i="36"/>
  <c r="BQ43" i="36" s="1"/>
  <c r="CX43" i="17" l="1"/>
  <c r="V44" i="28" s="1"/>
  <c r="CK44" i="28" s="1"/>
  <c r="CJ44" i="28" s="1"/>
  <c r="BP43" i="36"/>
  <c r="AZ45" i="18"/>
  <c r="AX45" i="18" s="1"/>
  <c r="M45" i="18"/>
  <c r="J42" i="34"/>
  <c r="B44" i="17"/>
  <c r="B44" i="36"/>
  <c r="BQ44" i="36" s="1"/>
  <c r="AZ46" i="18" l="1"/>
  <c r="AX46" i="18" s="1"/>
  <c r="CX44" i="17"/>
  <c r="V45" i="28" s="1"/>
  <c r="CK45" i="28" s="1"/>
  <c r="CJ45" i="28" s="1"/>
  <c r="M46" i="18"/>
  <c r="J43" i="34"/>
  <c r="BP44" i="36"/>
  <c r="B45" i="17"/>
  <c r="B45" i="36"/>
  <c r="BQ45" i="36" s="1"/>
  <c r="B46" i="17" l="1"/>
  <c r="J44" i="34"/>
  <c r="M47" i="18"/>
  <c r="BP45" i="36"/>
  <c r="CX45" i="17"/>
  <c r="V46" i="28" s="1"/>
  <c r="CK46" i="28" s="1"/>
  <c r="CJ46" i="28" s="1"/>
  <c r="AZ47" i="18"/>
  <c r="AX47" i="18" s="1"/>
  <c r="B46" i="36"/>
  <c r="BQ46" i="36" s="1"/>
  <c r="BP46" i="36" l="1"/>
  <c r="AZ48" i="18"/>
  <c r="AX48" i="18" s="1"/>
  <c r="M48" i="18"/>
  <c r="J45" i="34"/>
  <c r="CX46" i="17"/>
  <c r="V47" i="28" s="1"/>
  <c r="CK47" i="28" s="1"/>
  <c r="CJ47" i="28" s="1"/>
  <c r="B47" i="17"/>
  <c r="B47" i="36"/>
  <c r="BQ47" i="36" s="1"/>
  <c r="CX47" i="17" l="1"/>
  <c r="V48" i="28" s="1"/>
  <c r="CK48" i="28" s="1"/>
  <c r="CJ48" i="28" s="1"/>
  <c r="BP47" i="36"/>
  <c r="AZ49" i="18"/>
  <c r="AX49" i="18" s="1"/>
  <c r="J46" i="34"/>
  <c r="M49" i="18"/>
  <c r="B48" i="17"/>
  <c r="B48" i="36"/>
  <c r="BQ48" i="36" s="1"/>
  <c r="J47" i="34" l="1"/>
  <c r="AZ50" i="18"/>
  <c r="AX50" i="18" s="1"/>
  <c r="M50" i="18"/>
  <c r="CX48" i="17"/>
  <c r="V49" i="28" s="1"/>
  <c r="CK49" i="28" s="1"/>
  <c r="CJ49" i="28" s="1"/>
  <c r="B49" i="17"/>
  <c r="B49" i="36"/>
  <c r="BQ49" i="36" s="1"/>
  <c r="J48" i="34" l="1"/>
  <c r="AZ51" i="18"/>
  <c r="AX51" i="18" s="1"/>
  <c r="CX49" i="17"/>
  <c r="V50" i="28" s="1"/>
  <c r="CK50" i="28" s="1"/>
  <c r="CJ50" i="28" s="1"/>
  <c r="M51" i="18"/>
  <c r="B50" i="17"/>
  <c r="B50" i="36"/>
  <c r="BQ50" i="36" s="1"/>
  <c r="CX50" i="17" l="1"/>
  <c r="V51" i="28" s="1"/>
  <c r="CK51" i="28" s="1"/>
  <c r="CJ51" i="28" s="1"/>
  <c r="M52" i="18"/>
  <c r="J49" i="34"/>
  <c r="AZ52" i="18"/>
  <c r="AX52" i="18" s="1"/>
  <c r="B51" i="17"/>
  <c r="B51" i="36"/>
  <c r="BQ51" i="36" s="1"/>
  <c r="CX51" i="17" l="1"/>
  <c r="V52" i="28" s="1"/>
  <c r="CK52" i="28" s="1"/>
  <c r="CJ52" i="28" s="1"/>
  <c r="AZ53" i="18"/>
  <c r="AX53" i="18" s="1"/>
  <c r="M53" i="18"/>
  <c r="J50" i="34"/>
  <c r="B52" i="17"/>
  <c r="B52" i="36"/>
  <c r="BQ52" i="36" s="1"/>
  <c r="B53" i="17" l="1"/>
  <c r="CX52" i="17"/>
  <c r="V53" i="28" s="1"/>
  <c r="CK53" i="28" s="1"/>
  <c r="CJ53" i="28" s="1"/>
  <c r="AZ54" i="18"/>
  <c r="AX54" i="18" s="1"/>
  <c r="J51" i="34"/>
  <c r="M54" i="18"/>
  <c r="B53" i="36"/>
  <c r="BQ53" i="36" s="1"/>
  <c r="CX53" i="17" l="1"/>
  <c r="V54" i="28" s="1"/>
  <c r="CK54" i="28" s="1"/>
  <c r="CJ54" i="28" s="1"/>
  <c r="AZ55" i="18"/>
  <c r="AX55" i="18" s="1"/>
  <c r="J52" i="34"/>
  <c r="M55" i="18"/>
  <c r="B54" i="17"/>
  <c r="B54" i="36"/>
  <c r="BQ54" i="36" s="1"/>
  <c r="CX54" i="17" l="1"/>
  <c r="V55" i="28" s="1"/>
  <c r="CK55" i="28" s="1"/>
  <c r="CJ55" i="28" s="1"/>
  <c r="AZ56" i="18"/>
  <c r="AX56" i="18" s="1"/>
  <c r="M56" i="18"/>
  <c r="J53" i="34"/>
  <c r="B55" i="17"/>
  <c r="B55" i="36"/>
  <c r="BQ55" i="36" s="1"/>
  <c r="M57" i="18" l="1"/>
  <c r="AZ57" i="18"/>
  <c r="AX57" i="18" s="1"/>
  <c r="J54" i="34"/>
  <c r="CX55" i="17"/>
  <c r="V56" i="28" s="1"/>
  <c r="CK56" i="28" s="1"/>
  <c r="CJ56" i="28" s="1"/>
  <c r="B56" i="17"/>
  <c r="B56" i="36"/>
  <c r="BQ56" i="36" s="1"/>
  <c r="AZ58" i="18" l="1"/>
  <c r="AX58" i="18" s="1"/>
  <c r="M58" i="18"/>
  <c r="J55" i="34"/>
  <c r="CX56" i="17"/>
  <c r="V57" i="28" s="1"/>
  <c r="CK57" i="28" s="1"/>
  <c r="CJ57" i="28" s="1"/>
  <c r="B57" i="17"/>
  <c r="B57" i="36"/>
  <c r="BQ57" i="36" s="1"/>
  <c r="B58" i="17" l="1"/>
  <c r="M59" i="18"/>
  <c r="CX57" i="17"/>
  <c r="V58" i="28" s="1"/>
  <c r="CK58" i="28" s="1"/>
  <c r="CJ58" i="28" s="1"/>
  <c r="J56" i="34"/>
  <c r="AZ59" i="18"/>
  <c r="AX59" i="18" s="1"/>
  <c r="B58" i="36"/>
  <c r="BQ58" i="36" s="1"/>
  <c r="CX58" i="17" l="1"/>
  <c r="V59" i="28" s="1"/>
  <c r="CK59" i="28" s="1"/>
  <c r="CJ59" i="28" s="1"/>
  <c r="AZ60" i="18"/>
  <c r="AX60" i="18" s="1"/>
  <c r="J57" i="34"/>
  <c r="M60" i="18"/>
  <c r="B59" i="17"/>
  <c r="B59" i="36"/>
  <c r="BQ59" i="36" s="1"/>
  <c r="J58" i="34" l="1"/>
  <c r="M61" i="18"/>
  <c r="CX59" i="17"/>
  <c r="V60" i="28" s="1"/>
  <c r="CK60" i="28" s="1"/>
  <c r="CJ60" i="28" s="1"/>
  <c r="AZ61" i="18"/>
  <c r="AX61" i="18" s="1"/>
  <c r="B60" i="17"/>
  <c r="B60" i="36"/>
  <c r="BQ60" i="36" s="1"/>
  <c r="B61" i="17" l="1"/>
  <c r="CX60" i="17"/>
  <c r="V61" i="28" s="1"/>
  <c r="CK61" i="28" s="1"/>
  <c r="CJ61" i="28" s="1"/>
  <c r="AZ62" i="18"/>
  <c r="AX62" i="18" s="1"/>
  <c r="J59" i="34"/>
  <c r="M62" i="18"/>
  <c r="B61" i="36"/>
  <c r="BQ61" i="36" s="1"/>
  <c r="B62" i="17" l="1"/>
  <c r="CX61" i="17"/>
  <c r="V62" i="28" s="1"/>
  <c r="CK62" i="28" s="1"/>
  <c r="CJ62" i="28" s="1"/>
  <c r="AZ63" i="18"/>
  <c r="M63" i="18"/>
  <c r="J60" i="34"/>
  <c r="B62" i="36"/>
  <c r="BQ62" i="36" s="1"/>
  <c r="M64" i="18" l="1"/>
  <c r="J61" i="34"/>
  <c r="AZ64" i="18"/>
  <c r="CX62" i="17"/>
  <c r="V63" i="28" s="1"/>
  <c r="CK63" i="28" s="1"/>
  <c r="CJ63" i="28" s="1"/>
  <c r="B63" i="17"/>
  <c r="B63" i="36"/>
  <c r="BQ63" i="36" s="1"/>
  <c r="J62" i="34" l="1"/>
  <c r="CX63" i="17"/>
  <c r="V64" i="28" s="1"/>
  <c r="CK64" i="28" s="1"/>
  <c r="CJ64" i="28" s="1"/>
  <c r="AZ65" i="18"/>
  <c r="M65" i="18"/>
  <c r="B64" i="17"/>
  <c r="B64" i="36"/>
  <c r="BQ64" i="36" s="1"/>
  <c r="CX64" i="17" l="1"/>
  <c r="V65" i="28" s="1"/>
  <c r="CK65" i="28" s="1"/>
  <c r="CJ65" i="28" s="1"/>
  <c r="J63" i="34"/>
  <c r="AZ66" i="18"/>
  <c r="M66" i="18"/>
  <c r="B65" i="17"/>
  <c r="B65" i="36"/>
  <c r="BQ65" i="36" s="1"/>
  <c r="CX65" i="17" l="1"/>
  <c r="V66" i="28" s="1"/>
  <c r="CK66" i="28" s="1"/>
  <c r="CJ66" i="28" s="1"/>
  <c r="J64" i="34"/>
  <c r="AZ67" i="18"/>
  <c r="M67" i="18"/>
  <c r="B66" i="17"/>
  <c r="B66" i="36"/>
  <c r="BQ66" i="36" s="1"/>
  <c r="M68" i="18" l="1"/>
  <c r="AZ68" i="18"/>
  <c r="CX66" i="17"/>
  <c r="V67" i="28" s="1"/>
  <c r="CK67" i="28" s="1"/>
  <c r="J65" i="34"/>
  <c r="B67" i="17"/>
  <c r="B67" i="36"/>
  <c r="BQ67" i="36" s="1"/>
  <c r="AZ69" i="18" l="1"/>
  <c r="CX67" i="17"/>
  <c r="V68" i="28" s="1"/>
  <c r="CK68" i="28" s="1"/>
  <c r="J66" i="34"/>
  <c r="M69" i="18"/>
  <c r="B68" i="17"/>
  <c r="B68" i="36"/>
  <c r="BQ68" i="36" s="1"/>
  <c r="B69" i="17" l="1"/>
  <c r="M70" i="18"/>
  <c r="J67" i="34"/>
  <c r="CX68" i="17"/>
  <c r="V69" i="28" s="1"/>
  <c r="CK69" i="28" s="1"/>
  <c r="AZ70" i="18"/>
  <c r="B69" i="36"/>
  <c r="BQ69" i="36" s="1"/>
  <c r="B70" i="17" l="1"/>
  <c r="CX69" i="17"/>
  <c r="V70" i="28" s="1"/>
  <c r="CK70" i="28" s="1"/>
  <c r="M71" i="18"/>
  <c r="AZ71" i="18"/>
  <c r="J68" i="34"/>
  <c r="B70" i="36"/>
  <c r="BQ70" i="36" s="1"/>
  <c r="AZ72" i="18" l="1"/>
  <c r="J69" i="34"/>
  <c r="M72" i="18"/>
  <c r="CX70" i="17"/>
  <c r="V71" i="28" s="1"/>
  <c r="CK71" i="28" s="1"/>
  <c r="B71" i="17"/>
  <c r="B71" i="36"/>
  <c r="BQ71" i="36" s="1"/>
  <c r="B72" i="17" l="1"/>
  <c r="CX71" i="17"/>
  <c r="V72" i="28" s="1"/>
  <c r="CK72" i="28" s="1"/>
  <c r="AZ73" i="18"/>
  <c r="J70" i="34"/>
  <c r="M73" i="18"/>
  <c r="B72" i="36"/>
  <c r="BQ72" i="36" s="1"/>
  <c r="B73" i="17" l="1"/>
  <c r="J71" i="34"/>
  <c r="CX72" i="17"/>
  <c r="V73" i="28" s="1"/>
  <c r="CK73" i="28" s="1"/>
  <c r="M74" i="18"/>
  <c r="AZ74" i="18"/>
  <c r="B73" i="36"/>
  <c r="BQ73" i="36" s="1"/>
  <c r="J72" i="34" l="1"/>
  <c r="CX73" i="17"/>
  <c r="V74" i="28" s="1"/>
  <c r="CK74" i="28" s="1"/>
  <c r="M75" i="18"/>
  <c r="AZ75" i="18"/>
  <c r="B74" i="17"/>
  <c r="B74" i="36"/>
  <c r="BQ74" i="36" s="1"/>
  <c r="CX74" i="17" l="1"/>
  <c r="V75" i="28" s="1"/>
  <c r="CK75" i="28" s="1"/>
  <c r="J73" i="34"/>
  <c r="M76" i="18"/>
  <c r="AZ76" i="18"/>
  <c r="B75" i="17"/>
  <c r="B75" i="36"/>
  <c r="BQ75" i="36" s="1"/>
  <c r="B76" i="17" l="1"/>
  <c r="CX75" i="17"/>
  <c r="V76" i="28" s="1"/>
  <c r="CK76" i="28" s="1"/>
  <c r="M77" i="18"/>
  <c r="AZ77" i="18"/>
  <c r="J74" i="34"/>
  <c r="B76" i="36"/>
  <c r="BQ76" i="36" s="1"/>
  <c r="AZ78" i="18" l="1"/>
  <c r="CX76" i="17"/>
  <c r="V77" i="28" s="1"/>
  <c r="CK77" i="28" s="1"/>
  <c r="J75" i="34"/>
  <c r="M78" i="18"/>
  <c r="B77" i="17"/>
  <c r="B77" i="36"/>
  <c r="BQ77" i="36" s="1"/>
  <c r="J76" i="34" l="1"/>
  <c r="AZ79" i="18"/>
  <c r="M79" i="18"/>
  <c r="CX77" i="17"/>
  <c r="V78" i="28" s="1"/>
  <c r="CK78" i="28" s="1"/>
  <c r="B78" i="17"/>
  <c r="B78" i="36"/>
  <c r="BQ78" i="36" s="1"/>
  <c r="J77" i="34" l="1"/>
  <c r="AZ80" i="18"/>
  <c r="CX78" i="17"/>
  <c r="V79" i="28" s="1"/>
  <c r="CK79" i="28" s="1"/>
  <c r="M80" i="18"/>
  <c r="B79" i="17"/>
  <c r="B79" i="36"/>
  <c r="BQ79" i="36" s="1"/>
  <c r="CX79" i="17" l="1"/>
  <c r="V80" i="28" s="1"/>
  <c r="CK80" i="28" s="1"/>
  <c r="AZ81" i="18"/>
  <c r="J78" i="34"/>
  <c r="M81" i="18"/>
  <c r="B80" i="17"/>
  <c r="B80" i="36"/>
  <c r="BQ80" i="36" s="1"/>
  <c r="B81" i="17" l="1"/>
  <c r="J79" i="34"/>
  <c r="CX80" i="17"/>
  <c r="V81" i="28" s="1"/>
  <c r="CK81" i="28" s="1"/>
  <c r="M82" i="18"/>
  <c r="AZ82" i="18"/>
  <c r="B81" i="36"/>
  <c r="BQ81" i="36" s="1"/>
  <c r="AZ83" i="18" l="1"/>
  <c r="M83" i="18"/>
  <c r="CX81" i="17"/>
  <c r="V82" i="28" s="1"/>
  <c r="CK82" i="28" s="1"/>
  <c r="J80" i="34"/>
  <c r="B82" i="17"/>
  <c r="B82" i="36"/>
  <c r="BQ82" i="36" s="1"/>
  <c r="AZ84" i="18" l="1"/>
  <c r="J81" i="34"/>
  <c r="M84" i="18"/>
  <c r="CX82" i="17"/>
  <c r="V83" i="28" s="1"/>
  <c r="CK83" i="28" s="1"/>
  <c r="B83" i="17"/>
  <c r="B84" i="17"/>
  <c r="B83" i="36"/>
  <c r="BQ83" i="36" s="1"/>
  <c r="J82" i="34" l="1"/>
  <c r="CX83" i="17"/>
  <c r="V84" i="28" s="1"/>
  <c r="CK84" i="28" s="1"/>
  <c r="B85" i="17"/>
  <c r="B84" i="36"/>
  <c r="CK85" i="28" l="1"/>
  <c r="B86" i="17"/>
  <c r="B85" i="36"/>
  <c r="B87" i="17" l="1"/>
  <c r="B86" i="36"/>
  <c r="B87" i="36" l="1"/>
  <c r="B23" i="34" l="1"/>
  <c r="B19" i="34" s="1"/>
  <c r="B24" i="34"/>
  <c r="B25" i="34"/>
  <c r="B26" i="34"/>
  <c r="B27" i="34"/>
  <c r="B28" i="34"/>
  <c r="B22" i="34"/>
  <c r="B18" i="34" s="1"/>
  <c r="B29" i="34" l="1"/>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M54" i="35" l="1"/>
  <c r="M55" i="35"/>
  <c r="M56" i="35"/>
  <c r="AL85" i="31" l="1"/>
  <c r="AK85" i="31"/>
  <c r="AJ85" i="31"/>
  <c r="AL86" i="31" l="1"/>
  <c r="AJ86" i="31"/>
  <c r="AK86" i="31"/>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J31" i="22" l="1"/>
  <c r="J37" i="22"/>
  <c r="J21" i="22"/>
  <c r="J27" i="22"/>
  <c r="Y31" i="22"/>
  <c r="Y37" i="22"/>
  <c r="O21" i="22"/>
  <c r="O27" i="22"/>
  <c r="Q27" i="22"/>
  <c r="Q21" i="22"/>
  <c r="B37" i="22"/>
  <c r="B31" i="22"/>
  <c r="E21" i="22"/>
  <c r="E27" i="22"/>
  <c r="E37" i="22"/>
  <c r="E31" i="22"/>
  <c r="G27" i="22"/>
  <c r="G21" i="22"/>
  <c r="V27" i="22"/>
  <c r="V21" i="22"/>
  <c r="Q31" i="22"/>
  <c r="Q37" i="22"/>
  <c r="B27" i="22"/>
  <c r="B21" i="22"/>
  <c r="L21" i="22"/>
  <c r="L27" i="22"/>
  <c r="T31" i="22"/>
  <c r="T37" i="22"/>
  <c r="L37" i="22"/>
  <c r="L31" i="22"/>
  <c r="V31" i="22"/>
  <c r="V37" i="22"/>
  <c r="O31" i="22"/>
  <c r="O37" i="22"/>
  <c r="Y27" i="22"/>
  <c r="Y21" i="22"/>
  <c r="T21" i="22"/>
  <c r="T27" i="22"/>
  <c r="G37" i="22"/>
  <c r="G31" i="22"/>
  <c r="AF26" i="31" l="1"/>
  <c r="AF22" i="31" s="1"/>
  <c r="AF27" i="31"/>
  <c r="N26" i="18" l="1"/>
  <c r="N22" i="18" s="1"/>
  <c r="B23" i="22" s="1"/>
  <c r="C23" i="22" s="1"/>
  <c r="O26" i="18"/>
  <c r="O22" i="18" s="1"/>
  <c r="P26" i="18"/>
  <c r="P22" i="18" s="1"/>
  <c r="G23" i="22" s="1"/>
  <c r="H23" i="22" s="1"/>
  <c r="Q26" i="18"/>
  <c r="Q22" i="18" s="1"/>
  <c r="BC26" i="18"/>
  <c r="BC22" i="18" s="1"/>
  <c r="E23" i="22" s="1"/>
  <c r="D23" i="22" s="1"/>
  <c r="BD26" i="18"/>
  <c r="BD22" i="18" s="1"/>
  <c r="BE26" i="18"/>
  <c r="BE22" i="18" s="1"/>
  <c r="J23" i="22" s="1"/>
  <c r="I23" i="22"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J33" i="22" s="1"/>
  <c r="I33" i="22" s="1"/>
  <c r="CA26" i="18"/>
  <c r="CA22" i="18" s="1"/>
  <c r="CJ26" i="18"/>
  <c r="CJ22" i="18" s="1"/>
  <c r="CK26" i="18"/>
  <c r="CK22" i="18" s="1"/>
  <c r="CB26" i="18"/>
  <c r="CB22" i="18" s="1"/>
  <c r="O33" i="22" s="1"/>
  <c r="N33" i="22" s="1"/>
  <c r="CC26" i="18"/>
  <c r="CC22" i="18" s="1"/>
  <c r="CF26" i="18"/>
  <c r="CF22" i="18" s="1"/>
  <c r="T33" i="22" s="1"/>
  <c r="S33" i="22" s="1"/>
  <c r="CG26" i="18"/>
  <c r="CG22" i="18" s="1"/>
  <c r="CH26" i="18"/>
  <c r="CH22" i="18" s="1"/>
  <c r="CI26" i="18"/>
  <c r="CI22" i="18" s="1"/>
  <c r="CD26" i="18"/>
  <c r="CD22" i="18" s="1"/>
  <c r="E33" i="22" s="1"/>
  <c r="D33" i="22" s="1"/>
  <c r="CE26" i="18"/>
  <c r="CE22" i="18" s="1"/>
  <c r="X26" i="18"/>
  <c r="X22" i="18" s="1"/>
  <c r="Q23" i="22" s="1"/>
  <c r="R23" i="22" s="1"/>
  <c r="Y26" i="18"/>
  <c r="Y22" i="18" s="1"/>
  <c r="Z26" i="18"/>
  <c r="Z22" i="18" s="1"/>
  <c r="AA26" i="18"/>
  <c r="AA22" i="18" s="1"/>
  <c r="BS26" i="18"/>
  <c r="BS22" i="18" s="1"/>
  <c r="T23" i="22" s="1"/>
  <c r="S23" i="22"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O23" i="22" s="1"/>
  <c r="N23" i="22"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Y33" i="22" s="1"/>
  <c r="X33" i="22" s="1"/>
  <c r="CR26" i="18"/>
  <c r="CR22" i="18" s="1"/>
  <c r="CS26" i="18"/>
  <c r="CS22" i="18" s="1"/>
  <c r="CT26" i="18"/>
  <c r="CT22" i="18" s="1"/>
  <c r="CO26" i="18"/>
  <c r="CO22" i="18" s="1"/>
  <c r="Y23" i="22" s="1"/>
  <c r="X23" i="22"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l="1"/>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AF28" i="31" l="1"/>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F30" i="31" l="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AF32" i="31"/>
  <c r="AF29" i="31" l="1"/>
  <c r="N30" i="18" l="1"/>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1" i="31" l="1"/>
  <c r="N31" i="18" l="1"/>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AF33" i="31"/>
  <c r="N33" i="18" l="1"/>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AF34" i="31" l="1"/>
  <c r="N34" i="18" l="1"/>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AF35" i="31" l="1"/>
  <c r="AF39" i="31" l="1"/>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N24" i="28"/>
  <c r="O24" i="28"/>
  <c r="D24" i="28"/>
  <c r="E24" i="28"/>
  <c r="K24" i="28"/>
  <c r="L24" i="28"/>
  <c r="Q24" i="28"/>
  <c r="R24" i="28"/>
  <c r="F24" i="28"/>
  <c r="H24" i="28"/>
  <c r="AF36" i="31" l="1"/>
  <c r="BC23" i="17"/>
  <c r="BC19" i="17" s="1"/>
  <c r="F10" i="27" s="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H25" i="28"/>
  <c r="H20" i="28" s="1"/>
  <c r="F25" i="28"/>
  <c r="F20" i="28" s="1"/>
  <c r="C35" i="27" s="1"/>
  <c r="R25" i="28"/>
  <c r="R20" i="28" s="1"/>
  <c r="Q25" i="28"/>
  <c r="Q20" i="28" s="1"/>
  <c r="L25" i="28"/>
  <c r="L20" i="28" s="1"/>
  <c r="K25" i="28"/>
  <c r="K20" i="28" s="1"/>
  <c r="E25" i="28"/>
  <c r="E20" i="28" s="1"/>
  <c r="D25" i="28"/>
  <c r="D20" i="28" s="1"/>
  <c r="B35" i="27" s="1"/>
  <c r="O25" i="28"/>
  <c r="O20" i="28" s="1"/>
  <c r="N26" i="28"/>
  <c r="N21" i="28" s="1"/>
  <c r="F36" i="27" s="1"/>
  <c r="AF37" i="31"/>
  <c r="AF23" i="31" s="1"/>
  <c r="B10" i="25" l="1"/>
  <c r="D35" i="27"/>
  <c r="E35" i="27"/>
  <c r="G16" i="25"/>
  <c r="G10" i="25"/>
  <c r="Q16" i="25"/>
  <c r="Q10" i="25"/>
  <c r="G35" i="27"/>
  <c r="N37" i="18"/>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H26" i="28"/>
  <c r="H21" i="28" s="1"/>
  <c r="D36" i="27" s="1"/>
  <c r="F26" i="28"/>
  <c r="F21" i="28" s="1"/>
  <c r="C36" i="27" s="1"/>
  <c r="R26" i="28"/>
  <c r="R21" i="28" s="1"/>
  <c r="Q26" i="28"/>
  <c r="Q21" i="28" s="1"/>
  <c r="G36" i="27" s="1"/>
  <c r="L26" i="28"/>
  <c r="L21" i="28" s="1"/>
  <c r="K26" i="28"/>
  <c r="K21" i="28" s="1"/>
  <c r="E36" i="27" s="1"/>
  <c r="E26" i="28"/>
  <c r="E21" i="28" s="1"/>
  <c r="D26" i="28"/>
  <c r="D21" i="28" s="1"/>
  <c r="B36" i="27" s="1"/>
  <c r="O26" i="28"/>
  <c r="O21" i="28" s="1"/>
  <c r="N25" i="28"/>
  <c r="N20" i="28" s="1"/>
  <c r="AF38" i="31"/>
  <c r="F23" i="17"/>
  <c r="F19" i="17" s="1"/>
  <c r="H10" i="27" s="1"/>
  <c r="E23" i="17"/>
  <c r="E19" i="17" s="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27" i="28"/>
  <c r="Q27" i="28"/>
  <c r="F27" i="28"/>
  <c r="N27" i="28"/>
  <c r="O27" i="28"/>
  <c r="E27" i="28"/>
  <c r="K27" i="28"/>
  <c r="L27" i="28"/>
  <c r="R27" i="28"/>
  <c r="H2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O28" i="28"/>
  <c r="AF40" i="31"/>
  <c r="AF41"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AF42" i="31"/>
  <c r="O30" i="28"/>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F44" i="31"/>
  <c r="AF43" i="31"/>
  <c r="O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O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AF45" i="31"/>
  <c r="O33" i="2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AF46" i="31"/>
  <c r="O34" i="28"/>
  <c r="AF47" i="31"/>
  <c r="AF50" i="31"/>
  <c r="O3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AF48" i="31"/>
  <c r="AF49" i="31"/>
  <c r="O36"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O37" i="28"/>
  <c r="O22" i="28" s="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O38" i="28"/>
  <c r="AF51" i="31"/>
  <c r="O39"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AF52" i="31"/>
  <c r="AF53" i="31"/>
  <c r="O40" i="28"/>
  <c r="O41" i="28"/>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4" i="31"/>
  <c r="O42" i="28"/>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AF55" i="31"/>
  <c r="O43" i="2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AF56" i="31"/>
  <c r="O44" i="28"/>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AF57" i="31"/>
  <c r="O45" i="28"/>
  <c r="AF58" i="31"/>
  <c r="N57" i="18"/>
  <c r="O57" i="18"/>
  <c r="P57" i="18"/>
  <c r="Q57" i="18"/>
  <c r="BC57" i="18"/>
  <c r="BD57" i="18"/>
  <c r="BE57" i="18"/>
  <c r="BF57" i="18"/>
  <c r="AC57" i="18"/>
  <c r="AD57" i="18"/>
  <c r="AM57" i="18"/>
  <c r="AN57" i="18"/>
  <c r="AE57" i="18"/>
  <c r="AF57" i="18"/>
  <c r="AI57" i="18"/>
  <c r="AJ57" i="18"/>
  <c r="AK57" i="18"/>
  <c r="AL57" i="18"/>
  <c r="AG57" i="18"/>
  <c r="AH57" i="18"/>
  <c r="BZ57" i="18"/>
  <c r="CA57" i="18"/>
  <c r="CJ57" i="18"/>
  <c r="CK57" i="18"/>
  <c r="CB57" i="18"/>
  <c r="CC57" i="18"/>
  <c r="CF57" i="18"/>
  <c r="CG57" i="18"/>
  <c r="CH57" i="18"/>
  <c r="CI57" i="18"/>
  <c r="CD57" i="18"/>
  <c r="CE57" i="18"/>
  <c r="X57" i="18"/>
  <c r="Y57" i="18"/>
  <c r="Z57" i="18"/>
  <c r="AA57" i="18"/>
  <c r="BS57" i="18"/>
  <c r="BT57" i="18"/>
  <c r="BU57" i="18"/>
  <c r="BV57" i="18"/>
  <c r="R57" i="18"/>
  <c r="S57" i="18"/>
  <c r="T57" i="18"/>
  <c r="U57" i="18"/>
  <c r="V57" i="18"/>
  <c r="W57" i="18"/>
  <c r="BJ57" i="18"/>
  <c r="BK57" i="18"/>
  <c r="BL57" i="18"/>
  <c r="BM57" i="18"/>
  <c r="BN57" i="18"/>
  <c r="BO57" i="18"/>
  <c r="AR57" i="18"/>
  <c r="AS57" i="18"/>
  <c r="AT57" i="18"/>
  <c r="AU57" i="18"/>
  <c r="AP57" i="18"/>
  <c r="AQ57" i="18"/>
  <c r="AV57" i="18"/>
  <c r="AW57" i="18"/>
  <c r="CQ57" i="18"/>
  <c r="CR57" i="18"/>
  <c r="CS57" i="18"/>
  <c r="CT57" i="18"/>
  <c r="CO57" i="18"/>
  <c r="CP57" i="18"/>
  <c r="CU57" i="18"/>
  <c r="CV57" i="18"/>
  <c r="BX57" i="18"/>
  <c r="BY57" i="18"/>
  <c r="CM57" i="18"/>
  <c r="CN57" i="18"/>
  <c r="BQ57" i="18"/>
  <c r="BR57" i="18"/>
  <c r="BH57" i="18"/>
  <c r="BI57" i="18"/>
  <c r="BA57" i="18"/>
  <c r="BB57" i="18"/>
  <c r="O46" i="28"/>
  <c r="AF59" i="31"/>
  <c r="N58" i="18"/>
  <c r="O58" i="18"/>
  <c r="P58" i="18"/>
  <c r="Q58" i="18"/>
  <c r="BC58" i="18"/>
  <c r="BD58" i="18"/>
  <c r="BE58" i="18"/>
  <c r="BF58" i="18"/>
  <c r="AC58" i="18"/>
  <c r="AD58" i="18"/>
  <c r="AM58" i="18"/>
  <c r="AN58" i="18"/>
  <c r="AE58" i="18"/>
  <c r="AF58" i="18"/>
  <c r="AI58" i="18"/>
  <c r="AJ58" i="18"/>
  <c r="AK58" i="18"/>
  <c r="AL58" i="18"/>
  <c r="AG58" i="18"/>
  <c r="AH58" i="18"/>
  <c r="BZ58" i="18"/>
  <c r="CA58" i="18"/>
  <c r="CJ58" i="18"/>
  <c r="CK58" i="18"/>
  <c r="CB58" i="18"/>
  <c r="CC58" i="18"/>
  <c r="CF58" i="18"/>
  <c r="CG58" i="18"/>
  <c r="CH58" i="18"/>
  <c r="CI58" i="18"/>
  <c r="CD58" i="18"/>
  <c r="CE58" i="18"/>
  <c r="X58" i="18"/>
  <c r="Y58" i="18"/>
  <c r="Z58" i="18"/>
  <c r="AA58" i="18"/>
  <c r="BS58" i="18"/>
  <c r="BT58" i="18"/>
  <c r="BU58" i="18"/>
  <c r="BV58" i="18"/>
  <c r="R58" i="18"/>
  <c r="S58" i="18"/>
  <c r="T58" i="18"/>
  <c r="U58" i="18"/>
  <c r="V58" i="18"/>
  <c r="W58" i="18"/>
  <c r="BJ58" i="18"/>
  <c r="BK58" i="18"/>
  <c r="BL58" i="18"/>
  <c r="BM58" i="18"/>
  <c r="BN58" i="18"/>
  <c r="BO58" i="18"/>
  <c r="AR58" i="18"/>
  <c r="AS58" i="18"/>
  <c r="AT58" i="18"/>
  <c r="AU58" i="18"/>
  <c r="AP58" i="18"/>
  <c r="AQ58" i="18"/>
  <c r="AV58" i="18"/>
  <c r="AW58" i="18"/>
  <c r="CQ58" i="18"/>
  <c r="CR58" i="18"/>
  <c r="CS58" i="18"/>
  <c r="CT58" i="18"/>
  <c r="CO58" i="18"/>
  <c r="CP58" i="18"/>
  <c r="CU58" i="18"/>
  <c r="CV58" i="18"/>
  <c r="BX58" i="18"/>
  <c r="BY58" i="18"/>
  <c r="CM58" i="18"/>
  <c r="CN58" i="18"/>
  <c r="BQ58" i="18"/>
  <c r="BR58" i="18"/>
  <c r="BH58" i="18"/>
  <c r="BI58" i="18"/>
  <c r="BA58" i="18"/>
  <c r="BB58" i="18"/>
  <c r="O47" i="28"/>
  <c r="AF60" i="31"/>
  <c r="M57" i="35"/>
  <c r="N59" i="18"/>
  <c r="O59" i="18"/>
  <c r="P59" i="18"/>
  <c r="Q59" i="18"/>
  <c r="BC59" i="18"/>
  <c r="BD59" i="18"/>
  <c r="BE59" i="18"/>
  <c r="BF59" i="18"/>
  <c r="AC59" i="18"/>
  <c r="AD59" i="18"/>
  <c r="AM59" i="18"/>
  <c r="AN59" i="18"/>
  <c r="AE59" i="18"/>
  <c r="AF59" i="18"/>
  <c r="AI59" i="18"/>
  <c r="AJ59" i="18"/>
  <c r="AK59" i="18"/>
  <c r="AL59" i="18"/>
  <c r="AG59" i="18"/>
  <c r="AH59" i="18"/>
  <c r="BZ59" i="18"/>
  <c r="CA59" i="18"/>
  <c r="CJ59" i="18"/>
  <c r="CK59" i="18"/>
  <c r="CB59" i="18"/>
  <c r="CC59" i="18"/>
  <c r="CF59" i="18"/>
  <c r="CG59" i="18"/>
  <c r="CH59" i="18"/>
  <c r="CI59" i="18"/>
  <c r="CD59" i="18"/>
  <c r="CE59" i="18"/>
  <c r="X59" i="18"/>
  <c r="Y59" i="18"/>
  <c r="Z59" i="18"/>
  <c r="AA59" i="18"/>
  <c r="BS59" i="18"/>
  <c r="BT59" i="18"/>
  <c r="BU59" i="18"/>
  <c r="BV59" i="18"/>
  <c r="R59" i="18"/>
  <c r="S59" i="18"/>
  <c r="T59" i="18"/>
  <c r="U59" i="18"/>
  <c r="V59" i="18"/>
  <c r="W59" i="18"/>
  <c r="BJ59" i="18"/>
  <c r="BK59" i="18"/>
  <c r="BL59" i="18"/>
  <c r="BM59" i="18"/>
  <c r="BN59" i="18"/>
  <c r="BO59" i="18"/>
  <c r="AR59" i="18"/>
  <c r="AS59" i="18"/>
  <c r="AT59" i="18"/>
  <c r="AU59" i="18"/>
  <c r="AP59" i="18"/>
  <c r="AQ59" i="18"/>
  <c r="AV59" i="18"/>
  <c r="AW59" i="18"/>
  <c r="CQ59" i="18"/>
  <c r="CR59" i="18"/>
  <c r="CS59" i="18"/>
  <c r="CT59" i="18"/>
  <c r="CO59" i="18"/>
  <c r="CP59" i="18"/>
  <c r="CU59" i="18"/>
  <c r="CV59" i="18"/>
  <c r="BX59" i="18"/>
  <c r="BY59" i="18"/>
  <c r="CM59" i="18"/>
  <c r="CN59" i="18"/>
  <c r="BQ59" i="18"/>
  <c r="BR59" i="18"/>
  <c r="BH59" i="18"/>
  <c r="BI59" i="18"/>
  <c r="BA59" i="18"/>
  <c r="BB59" i="18"/>
  <c r="O48" i="28"/>
  <c r="N60" i="18"/>
  <c r="O60" i="18"/>
  <c r="P60" i="18"/>
  <c r="Q60" i="18"/>
  <c r="BC60" i="18"/>
  <c r="BD60" i="18"/>
  <c r="BE60" i="18"/>
  <c r="BF60" i="18"/>
  <c r="AC60" i="18"/>
  <c r="AD60" i="18"/>
  <c r="AM60" i="18"/>
  <c r="AN60" i="18"/>
  <c r="AE60" i="18"/>
  <c r="AF60" i="18"/>
  <c r="AI60" i="18"/>
  <c r="AJ60" i="18"/>
  <c r="AK60" i="18"/>
  <c r="AL60" i="18"/>
  <c r="AG60" i="18"/>
  <c r="AH60" i="18"/>
  <c r="BZ60" i="18"/>
  <c r="CA60" i="18"/>
  <c r="CJ60" i="18"/>
  <c r="CK60" i="18"/>
  <c r="CB60" i="18"/>
  <c r="CC60" i="18"/>
  <c r="CF60" i="18"/>
  <c r="CG60" i="18"/>
  <c r="CH60" i="18"/>
  <c r="CI60" i="18"/>
  <c r="CD60" i="18"/>
  <c r="CE60" i="18"/>
  <c r="X60" i="18"/>
  <c r="Y60" i="18"/>
  <c r="Z60" i="18"/>
  <c r="AA60" i="18"/>
  <c r="BS60" i="18"/>
  <c r="BT60" i="18"/>
  <c r="BU60" i="18"/>
  <c r="BV60" i="18"/>
  <c r="R60" i="18"/>
  <c r="S60" i="18"/>
  <c r="T60" i="18"/>
  <c r="U60" i="18"/>
  <c r="V60" i="18"/>
  <c r="W60" i="18"/>
  <c r="BJ60" i="18"/>
  <c r="BK60" i="18"/>
  <c r="BL60" i="18"/>
  <c r="BM60" i="18"/>
  <c r="BN60" i="18"/>
  <c r="BO60" i="18"/>
  <c r="AR60" i="18"/>
  <c r="AS60" i="18"/>
  <c r="AT60" i="18"/>
  <c r="AU60" i="18"/>
  <c r="AP60" i="18"/>
  <c r="AQ60" i="18"/>
  <c r="AV60" i="18"/>
  <c r="AW60" i="18"/>
  <c r="CQ60" i="18"/>
  <c r="CR60" i="18"/>
  <c r="CS60" i="18"/>
  <c r="CT60" i="18"/>
  <c r="CO60" i="18"/>
  <c r="CP60" i="18"/>
  <c r="CU60" i="18"/>
  <c r="CV60" i="18"/>
  <c r="BX60" i="18"/>
  <c r="BY60" i="18"/>
  <c r="CM60" i="18"/>
  <c r="CN60" i="18"/>
  <c r="BQ60" i="18"/>
  <c r="BR60" i="18"/>
  <c r="BH60" i="18"/>
  <c r="BI60" i="18"/>
  <c r="BA60" i="18"/>
  <c r="BB60" i="18"/>
  <c r="O49" i="28"/>
  <c r="M58" i="35"/>
  <c r="AF61" i="31"/>
  <c r="O50" i="28"/>
  <c r="M59" i="35"/>
  <c r="AF62" i="31"/>
  <c r="N61" i="18"/>
  <c r="O61" i="18"/>
  <c r="P61" i="18"/>
  <c r="Q61" i="18"/>
  <c r="BC61" i="18"/>
  <c r="BD61" i="18"/>
  <c r="BE61" i="18"/>
  <c r="BF61" i="18"/>
  <c r="AC61" i="18"/>
  <c r="AD61" i="18"/>
  <c r="AM61" i="18"/>
  <c r="AN61" i="18"/>
  <c r="AE61" i="18"/>
  <c r="AF61" i="18"/>
  <c r="AI61" i="18"/>
  <c r="AJ61" i="18"/>
  <c r="AK61" i="18"/>
  <c r="AL61" i="18"/>
  <c r="AG61" i="18"/>
  <c r="AH61" i="18"/>
  <c r="BZ61" i="18"/>
  <c r="CA61" i="18"/>
  <c r="CJ61" i="18"/>
  <c r="CK61" i="18"/>
  <c r="CB61" i="18"/>
  <c r="CC61" i="18"/>
  <c r="CF61" i="18"/>
  <c r="CG61" i="18"/>
  <c r="CH61" i="18"/>
  <c r="CI61" i="18"/>
  <c r="CD61" i="18"/>
  <c r="CE61" i="18"/>
  <c r="X61" i="18"/>
  <c r="Y61" i="18"/>
  <c r="Z61" i="18"/>
  <c r="AA61" i="18"/>
  <c r="BS61" i="18"/>
  <c r="BT61" i="18"/>
  <c r="BU61" i="18"/>
  <c r="BV61" i="18"/>
  <c r="R61" i="18"/>
  <c r="S61" i="18"/>
  <c r="T61" i="18"/>
  <c r="U61" i="18"/>
  <c r="V61" i="18"/>
  <c r="W61" i="18"/>
  <c r="BJ61" i="18"/>
  <c r="BK61" i="18"/>
  <c r="BL61" i="18"/>
  <c r="BM61" i="18"/>
  <c r="BN61" i="18"/>
  <c r="BO61" i="18"/>
  <c r="AR61" i="18"/>
  <c r="AS61" i="18"/>
  <c r="AT61" i="18"/>
  <c r="AU61" i="18"/>
  <c r="AP61" i="18"/>
  <c r="AQ61" i="18"/>
  <c r="AV61" i="18"/>
  <c r="AW61" i="18"/>
  <c r="CQ61" i="18"/>
  <c r="CR61" i="18"/>
  <c r="CS61" i="18"/>
  <c r="CT61" i="18"/>
  <c r="CO61" i="18"/>
  <c r="CP61" i="18"/>
  <c r="CU61" i="18"/>
  <c r="CV61" i="18"/>
  <c r="BX61" i="18"/>
  <c r="BY61" i="18"/>
  <c r="CM61" i="18"/>
  <c r="CN61" i="18"/>
  <c r="BQ61" i="18"/>
  <c r="BR61" i="18"/>
  <c r="BH61" i="18"/>
  <c r="BI61" i="18"/>
  <c r="BA61" i="18"/>
  <c r="BB61" i="18"/>
  <c r="O57" i="28"/>
  <c r="O60" i="28"/>
  <c r="O59" i="28"/>
  <c r="O58" i="28"/>
  <c r="O56" i="28"/>
  <c r="O55" i="28"/>
  <c r="O54" i="28"/>
  <c r="O53" i="28"/>
  <c r="O52" i="28"/>
  <c r="O51" i="28"/>
  <c r="N62" i="18"/>
  <c r="O62" i="18"/>
  <c r="P62" i="18"/>
  <c r="Q62" i="18"/>
  <c r="BC62" i="18"/>
  <c r="BD62" i="18"/>
  <c r="BE62" i="18"/>
  <c r="BF62" i="18"/>
  <c r="AC62" i="18"/>
  <c r="AD62" i="18"/>
  <c r="AM62" i="18"/>
  <c r="AN62" i="18"/>
  <c r="AE62" i="18"/>
  <c r="AF62" i="18"/>
  <c r="AI62" i="18"/>
  <c r="AJ62" i="18"/>
  <c r="AK62" i="18"/>
  <c r="AL62" i="18"/>
  <c r="AG62" i="18"/>
  <c r="AH62" i="18"/>
  <c r="BZ62" i="18"/>
  <c r="CA62" i="18"/>
  <c r="CJ62" i="18"/>
  <c r="CK62" i="18"/>
  <c r="CB62" i="18"/>
  <c r="CC62" i="18"/>
  <c r="CF62" i="18"/>
  <c r="CG62" i="18"/>
  <c r="CH62" i="18"/>
  <c r="CI62" i="18"/>
  <c r="CD62" i="18"/>
  <c r="CE62" i="18"/>
  <c r="X62" i="18"/>
  <c r="Y62" i="18"/>
  <c r="Z62" i="18"/>
  <c r="AA62" i="18"/>
  <c r="BS62" i="18"/>
  <c r="BT62" i="18"/>
  <c r="BU62" i="18"/>
  <c r="BV62" i="18"/>
  <c r="R62" i="18"/>
  <c r="S62" i="18"/>
  <c r="T62" i="18"/>
  <c r="U62" i="18"/>
  <c r="V62" i="18"/>
  <c r="W62" i="18"/>
  <c r="BJ62" i="18"/>
  <c r="BK62" i="18"/>
  <c r="BL62" i="18"/>
  <c r="BM62" i="18"/>
  <c r="BN62" i="18"/>
  <c r="BO62" i="18"/>
  <c r="AR62" i="18"/>
  <c r="AS62" i="18"/>
  <c r="AT62" i="18"/>
  <c r="AU62" i="18"/>
  <c r="AP62" i="18"/>
  <c r="AQ62" i="18"/>
  <c r="AV62" i="18"/>
  <c r="AW62" i="18"/>
  <c r="CQ62" i="18"/>
  <c r="CR62" i="18"/>
  <c r="CS62" i="18"/>
  <c r="CT62" i="18"/>
  <c r="CO62" i="18"/>
  <c r="CP62" i="18"/>
  <c r="CU62" i="18"/>
  <c r="CV62" i="18"/>
  <c r="BX62" i="18"/>
  <c r="BY62" i="18"/>
  <c r="CM62" i="18"/>
  <c r="CN62" i="18"/>
  <c r="BQ62" i="18"/>
  <c r="BR62" i="18"/>
  <c r="BH62" i="18"/>
  <c r="BI62" i="18"/>
  <c r="BA62" i="18"/>
  <c r="BB62" i="18"/>
  <c r="AF63" i="31"/>
  <c r="M60" i="35"/>
  <c r="N63" i="18"/>
  <c r="O63" i="18"/>
  <c r="P63" i="18"/>
  <c r="Q63" i="18"/>
  <c r="BC63" i="18"/>
  <c r="BD63" i="18"/>
  <c r="BE63" i="18"/>
  <c r="BF63" i="18"/>
  <c r="AC63" i="18"/>
  <c r="AD63" i="18"/>
  <c r="AM63" i="18"/>
  <c r="AN63" i="18"/>
  <c r="AE63" i="18"/>
  <c r="AF63" i="18"/>
  <c r="AI63" i="18"/>
  <c r="AJ63" i="18"/>
  <c r="AK63" i="18"/>
  <c r="AL63" i="18"/>
  <c r="AG63" i="18"/>
  <c r="AH63" i="18"/>
  <c r="BZ63" i="18"/>
  <c r="CA63" i="18"/>
  <c r="CJ63" i="18"/>
  <c r="CK63" i="18"/>
  <c r="CB63" i="18"/>
  <c r="CC63" i="18"/>
  <c r="CF63" i="18"/>
  <c r="CG63" i="18"/>
  <c r="CH63" i="18"/>
  <c r="CI63" i="18"/>
  <c r="CD63" i="18"/>
  <c r="CE63" i="18"/>
  <c r="X63" i="18"/>
  <c r="Y63" i="18"/>
  <c r="Z63" i="18"/>
  <c r="AA63" i="18"/>
  <c r="BS63" i="18"/>
  <c r="BT63" i="18"/>
  <c r="BU63" i="18"/>
  <c r="BV63" i="18"/>
  <c r="R63" i="18"/>
  <c r="S63" i="18"/>
  <c r="T63" i="18"/>
  <c r="U63" i="18"/>
  <c r="V63" i="18"/>
  <c r="W63" i="18"/>
  <c r="BJ63" i="18"/>
  <c r="BK63" i="18"/>
  <c r="BL63" i="18"/>
  <c r="BM63" i="18"/>
  <c r="BN63" i="18"/>
  <c r="BO63" i="18"/>
  <c r="AR63" i="18"/>
  <c r="AS63" i="18"/>
  <c r="AT63" i="18"/>
  <c r="AU63" i="18"/>
  <c r="AP63" i="18"/>
  <c r="AQ63" i="18"/>
  <c r="AV63" i="18"/>
  <c r="AW63" i="18"/>
  <c r="CQ63" i="18"/>
  <c r="CR63" i="18"/>
  <c r="CS63" i="18"/>
  <c r="CT63" i="18"/>
  <c r="CO63" i="18"/>
  <c r="CP63" i="18"/>
  <c r="CU63" i="18"/>
  <c r="CV63" i="18"/>
  <c r="BX63" i="18"/>
  <c r="BY63" i="18"/>
  <c r="CM63" i="18"/>
  <c r="CN63" i="18"/>
  <c r="BQ63" i="18"/>
  <c r="BR63" i="18"/>
  <c r="BH63" i="18"/>
  <c r="BI63" i="18"/>
  <c r="BA63" i="18"/>
  <c r="BB63" i="18"/>
  <c r="AF64" i="31"/>
  <c r="M61" i="35"/>
  <c r="AF65" i="31"/>
  <c r="N64" i="18"/>
  <c r="O64" i="18"/>
  <c r="P64" i="18"/>
  <c r="Q64" i="18"/>
  <c r="BC64" i="18"/>
  <c r="BD64" i="18"/>
  <c r="BE64" i="18"/>
  <c r="BF64" i="18"/>
  <c r="AC64" i="18"/>
  <c r="AD64" i="18"/>
  <c r="AM64" i="18"/>
  <c r="AN64" i="18"/>
  <c r="AE64" i="18"/>
  <c r="AF64" i="18"/>
  <c r="AI64" i="18"/>
  <c r="AJ64" i="18"/>
  <c r="AK64" i="18"/>
  <c r="AL64" i="18"/>
  <c r="AG64" i="18"/>
  <c r="AH64" i="18"/>
  <c r="BZ64" i="18"/>
  <c r="CA64" i="18"/>
  <c r="CJ64" i="18"/>
  <c r="CK64" i="18"/>
  <c r="CB64" i="18"/>
  <c r="CC64" i="18"/>
  <c r="CF64" i="18"/>
  <c r="CG64" i="18"/>
  <c r="CH64" i="18"/>
  <c r="CI64" i="18"/>
  <c r="CD64" i="18"/>
  <c r="CE64" i="18"/>
  <c r="X64" i="18"/>
  <c r="Y64" i="18"/>
  <c r="Z64" i="18"/>
  <c r="AA64" i="18"/>
  <c r="BS64" i="18"/>
  <c r="BT64" i="18"/>
  <c r="BU64" i="18"/>
  <c r="BV64" i="18"/>
  <c r="R64" i="18"/>
  <c r="S64" i="18"/>
  <c r="T64" i="18"/>
  <c r="U64" i="18"/>
  <c r="V64" i="18"/>
  <c r="W64" i="18"/>
  <c r="BJ64" i="18"/>
  <c r="BK64" i="18"/>
  <c r="BL64" i="18"/>
  <c r="BM64" i="18"/>
  <c r="BN64" i="18"/>
  <c r="BO64" i="18"/>
  <c r="AR64" i="18"/>
  <c r="AS64" i="18"/>
  <c r="AT64" i="18"/>
  <c r="AU64" i="18"/>
  <c r="AP64" i="18"/>
  <c r="AQ64" i="18"/>
  <c r="AV64" i="18"/>
  <c r="AW64" i="18"/>
  <c r="CQ64" i="18"/>
  <c r="CR64" i="18"/>
  <c r="CS64" i="18"/>
  <c r="CT64" i="18"/>
  <c r="CO64" i="18"/>
  <c r="CP64" i="18"/>
  <c r="CU64" i="18"/>
  <c r="CV64" i="18"/>
  <c r="BX64" i="18"/>
  <c r="BY64" i="18"/>
  <c r="CM64" i="18"/>
  <c r="CN64" i="18"/>
  <c r="BQ64" i="18"/>
  <c r="BR64" i="18"/>
  <c r="BH64" i="18"/>
  <c r="BI64" i="18"/>
  <c r="BA64" i="18"/>
  <c r="BB64" i="18"/>
  <c r="M62" i="35"/>
  <c r="AF66" i="31"/>
  <c r="M63" i="35"/>
  <c r="N65" i="18"/>
  <c r="O65" i="18"/>
  <c r="P65" i="18"/>
  <c r="Q65" i="18"/>
  <c r="BC65" i="18"/>
  <c r="BD65" i="18"/>
  <c r="BE65" i="18"/>
  <c r="BF65" i="18"/>
  <c r="AC65" i="18"/>
  <c r="AD65" i="18"/>
  <c r="AM65" i="18"/>
  <c r="AN65" i="18"/>
  <c r="AE65" i="18"/>
  <c r="AF65" i="18"/>
  <c r="AI65" i="18"/>
  <c r="AJ65" i="18"/>
  <c r="AK65" i="18"/>
  <c r="AL65" i="18"/>
  <c r="AG65" i="18"/>
  <c r="AH65" i="18"/>
  <c r="BZ65" i="18"/>
  <c r="CA65" i="18"/>
  <c r="CJ65" i="18"/>
  <c r="CK65" i="18"/>
  <c r="CB65" i="18"/>
  <c r="CC65" i="18"/>
  <c r="CF65" i="18"/>
  <c r="CG65" i="18"/>
  <c r="CH65" i="18"/>
  <c r="CI65" i="18"/>
  <c r="CD65" i="18"/>
  <c r="CE65" i="18"/>
  <c r="X65" i="18"/>
  <c r="Y65" i="18"/>
  <c r="Z65" i="18"/>
  <c r="AA65" i="18"/>
  <c r="BS65" i="18"/>
  <c r="BT65" i="18"/>
  <c r="BU65" i="18"/>
  <c r="BV65" i="18"/>
  <c r="R65" i="18"/>
  <c r="S65" i="18"/>
  <c r="T65" i="18"/>
  <c r="U65" i="18"/>
  <c r="V65" i="18"/>
  <c r="W65" i="18"/>
  <c r="BJ65" i="18"/>
  <c r="BK65" i="18"/>
  <c r="BL65" i="18"/>
  <c r="BM65" i="18"/>
  <c r="BN65" i="18"/>
  <c r="BO65" i="18"/>
  <c r="AR65" i="18"/>
  <c r="AS65" i="18"/>
  <c r="AT65" i="18"/>
  <c r="AU65" i="18"/>
  <c r="AP65" i="18"/>
  <c r="AQ65" i="18"/>
  <c r="AV65" i="18"/>
  <c r="AW65" i="18"/>
  <c r="CQ65" i="18"/>
  <c r="CR65" i="18"/>
  <c r="CS65" i="18"/>
  <c r="CT65" i="18"/>
  <c r="CO65" i="18"/>
  <c r="CP65" i="18"/>
  <c r="CU65" i="18"/>
  <c r="CV65" i="18"/>
  <c r="BX65" i="18"/>
  <c r="BY65" i="18"/>
  <c r="CM65" i="18"/>
  <c r="CN65" i="18"/>
  <c r="BQ65" i="18"/>
  <c r="BR65" i="18"/>
  <c r="BH65" i="18"/>
  <c r="BI65" i="18"/>
  <c r="BA65" i="18"/>
  <c r="BB65" i="18"/>
  <c r="N66" i="18"/>
  <c r="O66" i="18"/>
  <c r="P66" i="18"/>
  <c r="Q66" i="18"/>
  <c r="BC66" i="18"/>
  <c r="BD66" i="18"/>
  <c r="BE66" i="18"/>
  <c r="BF66" i="18"/>
  <c r="AC66" i="18"/>
  <c r="AD66" i="18"/>
  <c r="AM66" i="18"/>
  <c r="AN66" i="18"/>
  <c r="AE66" i="18"/>
  <c r="AF66" i="18"/>
  <c r="AI66" i="18"/>
  <c r="AJ66" i="18"/>
  <c r="AK66" i="18"/>
  <c r="AL66" i="18"/>
  <c r="AG66" i="18"/>
  <c r="AH66" i="18"/>
  <c r="BZ66" i="18"/>
  <c r="CA66" i="18"/>
  <c r="CJ66" i="18"/>
  <c r="CK66" i="18"/>
  <c r="CB66" i="18"/>
  <c r="CC66" i="18"/>
  <c r="CF66" i="18"/>
  <c r="CG66" i="18"/>
  <c r="CH66" i="18"/>
  <c r="CI66" i="18"/>
  <c r="CD66" i="18"/>
  <c r="CE66" i="18"/>
  <c r="X66" i="18"/>
  <c r="Y66" i="18"/>
  <c r="Z66" i="18"/>
  <c r="AA66" i="18"/>
  <c r="BS66" i="18"/>
  <c r="BT66" i="18"/>
  <c r="BU66" i="18"/>
  <c r="BV66" i="18"/>
  <c r="R66" i="18"/>
  <c r="S66" i="18"/>
  <c r="T66" i="18"/>
  <c r="U66" i="18"/>
  <c r="V66" i="18"/>
  <c r="W66" i="18"/>
  <c r="BJ66" i="18"/>
  <c r="BK66" i="18"/>
  <c r="BL66" i="18"/>
  <c r="BM66" i="18"/>
  <c r="BN66" i="18"/>
  <c r="BO66" i="18"/>
  <c r="AR66" i="18"/>
  <c r="AS66" i="18"/>
  <c r="AT66" i="18"/>
  <c r="AU66" i="18"/>
  <c r="AP66" i="18"/>
  <c r="AQ66" i="18"/>
  <c r="AV66" i="18"/>
  <c r="AW66" i="18"/>
  <c r="CQ66" i="18"/>
  <c r="CR66" i="18"/>
  <c r="CS66" i="18"/>
  <c r="CT66" i="18"/>
  <c r="CO66" i="18"/>
  <c r="CP66" i="18"/>
  <c r="CU66" i="18"/>
  <c r="CV66" i="18"/>
  <c r="BX66" i="18"/>
  <c r="BY66" i="18"/>
  <c r="CM66" i="18"/>
  <c r="CN66" i="18"/>
  <c r="BQ66" i="18"/>
  <c r="BR66" i="18"/>
  <c r="BH66" i="18"/>
  <c r="BI66" i="18"/>
  <c r="BA66" i="18"/>
  <c r="BB66" i="18"/>
  <c r="AF67" i="31"/>
  <c r="M64" i="35"/>
  <c r="AF68" i="31"/>
  <c r="N67" i="18"/>
  <c r="O67" i="18"/>
  <c r="P67" i="18"/>
  <c r="Q67" i="18"/>
  <c r="BC67" i="18"/>
  <c r="BD67" i="18"/>
  <c r="BE67" i="18"/>
  <c r="BF67" i="18"/>
  <c r="AC67" i="18"/>
  <c r="AD67" i="18"/>
  <c r="AM67" i="18"/>
  <c r="AN67" i="18"/>
  <c r="AE67" i="18"/>
  <c r="AF67" i="18"/>
  <c r="AI67" i="18"/>
  <c r="AJ67" i="18"/>
  <c r="AK67" i="18"/>
  <c r="AL67" i="18"/>
  <c r="AG67" i="18"/>
  <c r="AH67" i="18"/>
  <c r="BZ67" i="18"/>
  <c r="CA67" i="18"/>
  <c r="CJ67" i="18"/>
  <c r="CK67" i="18"/>
  <c r="CB67" i="18"/>
  <c r="CC67" i="18"/>
  <c r="CF67" i="18"/>
  <c r="CG67" i="18"/>
  <c r="CH67" i="18"/>
  <c r="CI67" i="18"/>
  <c r="CD67" i="18"/>
  <c r="CE67" i="18"/>
  <c r="X67" i="18"/>
  <c r="Y67" i="18"/>
  <c r="Z67" i="18"/>
  <c r="AA67" i="18"/>
  <c r="BS67" i="18"/>
  <c r="BT67" i="18"/>
  <c r="BU67" i="18"/>
  <c r="BV67" i="18"/>
  <c r="R67" i="18"/>
  <c r="S67" i="18"/>
  <c r="T67" i="18"/>
  <c r="U67" i="18"/>
  <c r="V67" i="18"/>
  <c r="W67" i="18"/>
  <c r="BJ67" i="18"/>
  <c r="BK67" i="18"/>
  <c r="BL67" i="18"/>
  <c r="BM67" i="18"/>
  <c r="BN67" i="18"/>
  <c r="BO67" i="18"/>
  <c r="AR67" i="18"/>
  <c r="AS67" i="18"/>
  <c r="AT67" i="18"/>
  <c r="AU67" i="18"/>
  <c r="AP67" i="18"/>
  <c r="AQ67" i="18"/>
  <c r="AV67" i="18"/>
  <c r="AW67" i="18"/>
  <c r="CQ67" i="18"/>
  <c r="CR67" i="18"/>
  <c r="CS67" i="18"/>
  <c r="CT67" i="18"/>
  <c r="CO67" i="18"/>
  <c r="CP67" i="18"/>
  <c r="CU67" i="18"/>
  <c r="CV67" i="18"/>
  <c r="BX67" i="18"/>
  <c r="BY67" i="18"/>
  <c r="CM67" i="18"/>
  <c r="CN67" i="18"/>
  <c r="BQ67" i="18"/>
  <c r="BR67" i="18"/>
  <c r="BH67" i="18"/>
  <c r="BI67" i="18"/>
  <c r="BA67" i="18"/>
  <c r="BB67" i="18"/>
  <c r="AF69" i="31"/>
  <c r="N68" i="18"/>
  <c r="O68" i="18"/>
  <c r="P68" i="18"/>
  <c r="Q68" i="18"/>
  <c r="BC68" i="18"/>
  <c r="BD68" i="18"/>
  <c r="BE68" i="18"/>
  <c r="BF68" i="18"/>
  <c r="AC68" i="18"/>
  <c r="AD68" i="18"/>
  <c r="AM68" i="18"/>
  <c r="AN68" i="18"/>
  <c r="AE68" i="18"/>
  <c r="AF68" i="18"/>
  <c r="AI68" i="18"/>
  <c r="AJ68" i="18"/>
  <c r="AK68" i="18"/>
  <c r="AL68" i="18"/>
  <c r="AG68" i="18"/>
  <c r="AH68" i="18"/>
  <c r="BZ68" i="18"/>
  <c r="CA68" i="18"/>
  <c r="CJ68" i="18"/>
  <c r="CK68" i="18"/>
  <c r="CB68" i="18"/>
  <c r="CC68" i="18"/>
  <c r="CF68" i="18"/>
  <c r="CG68" i="18"/>
  <c r="CH68" i="18"/>
  <c r="CI68" i="18"/>
  <c r="CD68" i="18"/>
  <c r="CE68" i="18"/>
  <c r="X68" i="18"/>
  <c r="Y68" i="18"/>
  <c r="Z68" i="18"/>
  <c r="AA68" i="18"/>
  <c r="BS68" i="18"/>
  <c r="BT68" i="18"/>
  <c r="BU68" i="18"/>
  <c r="BV68" i="18"/>
  <c r="R68" i="18"/>
  <c r="S68" i="18"/>
  <c r="T68" i="18"/>
  <c r="U68" i="18"/>
  <c r="V68" i="18"/>
  <c r="W68" i="18"/>
  <c r="BJ68" i="18"/>
  <c r="BK68" i="18"/>
  <c r="BL68" i="18"/>
  <c r="BM68" i="18"/>
  <c r="BN68" i="18"/>
  <c r="BO68" i="18"/>
  <c r="AR68" i="18"/>
  <c r="AS68" i="18"/>
  <c r="AT68" i="18"/>
  <c r="AU68" i="18"/>
  <c r="AP68" i="18"/>
  <c r="AQ68" i="18"/>
  <c r="AV68" i="18"/>
  <c r="AW68" i="18"/>
  <c r="CQ68" i="18"/>
  <c r="CR68" i="18"/>
  <c r="CS68" i="18"/>
  <c r="CT68" i="18"/>
  <c r="CO68" i="18"/>
  <c r="CP68" i="18"/>
  <c r="CU68" i="18"/>
  <c r="CV68" i="18"/>
  <c r="BX68" i="18"/>
  <c r="BY68" i="18"/>
  <c r="CM68" i="18"/>
  <c r="CN68" i="18"/>
  <c r="BQ68" i="18"/>
  <c r="BR68" i="18"/>
  <c r="BH68" i="18"/>
  <c r="BI68" i="18"/>
  <c r="BA68" i="18"/>
  <c r="BB68" i="18"/>
  <c r="AF71" i="31"/>
  <c r="N69" i="18"/>
  <c r="O69" i="18"/>
  <c r="P69" i="18"/>
  <c r="Q69" i="18"/>
  <c r="BC69" i="18"/>
  <c r="BD69" i="18"/>
  <c r="BE69" i="18"/>
  <c r="BF69" i="18"/>
  <c r="AC69" i="18"/>
  <c r="AD69" i="18"/>
  <c r="AM69" i="18"/>
  <c r="AN69" i="18"/>
  <c r="AE69" i="18"/>
  <c r="AF69" i="18"/>
  <c r="AI69" i="18"/>
  <c r="AJ69" i="18"/>
  <c r="AK69" i="18"/>
  <c r="AL69" i="18"/>
  <c r="AG69" i="18"/>
  <c r="AH69" i="18"/>
  <c r="BZ69" i="18"/>
  <c r="CA69" i="18"/>
  <c r="CJ69" i="18"/>
  <c r="CK69" i="18"/>
  <c r="CB69" i="18"/>
  <c r="CC69" i="18"/>
  <c r="CF69" i="18"/>
  <c r="CG69" i="18"/>
  <c r="CH69" i="18"/>
  <c r="CI69" i="18"/>
  <c r="CD69" i="18"/>
  <c r="CE69" i="18"/>
  <c r="X69" i="18"/>
  <c r="Y69" i="18"/>
  <c r="Z69" i="18"/>
  <c r="AA69" i="18"/>
  <c r="BS69" i="18"/>
  <c r="BT69" i="18"/>
  <c r="BU69" i="18"/>
  <c r="BV69" i="18"/>
  <c r="R69" i="18"/>
  <c r="S69" i="18"/>
  <c r="T69" i="18"/>
  <c r="U69" i="18"/>
  <c r="V69" i="18"/>
  <c r="W69" i="18"/>
  <c r="BJ69" i="18"/>
  <c r="BK69" i="18"/>
  <c r="BL69" i="18"/>
  <c r="BM69" i="18"/>
  <c r="BN69" i="18"/>
  <c r="BO69" i="18"/>
  <c r="AR69" i="18"/>
  <c r="AS69" i="18"/>
  <c r="AT69" i="18"/>
  <c r="AU69" i="18"/>
  <c r="AP69" i="18"/>
  <c r="AQ69" i="18"/>
  <c r="AV69" i="18"/>
  <c r="AW69" i="18"/>
  <c r="CQ69" i="18"/>
  <c r="CR69" i="18"/>
  <c r="CS69" i="18"/>
  <c r="CT69" i="18"/>
  <c r="CO69" i="18"/>
  <c r="CP69" i="18"/>
  <c r="CU69" i="18"/>
  <c r="CV69" i="18"/>
  <c r="BX69" i="18"/>
  <c r="BY69" i="18"/>
  <c r="CM69" i="18"/>
  <c r="CN69" i="18"/>
  <c r="BQ69" i="18"/>
  <c r="BR69" i="18"/>
  <c r="BH69" i="18"/>
  <c r="BI69" i="18"/>
  <c r="BA69" i="18"/>
  <c r="BB69" i="18"/>
  <c r="AF70" i="31"/>
  <c r="AF72" i="31"/>
  <c r="AF73" i="31"/>
  <c r="N70" i="18"/>
  <c r="O70" i="18"/>
  <c r="P70" i="18"/>
  <c r="Q70" i="18"/>
  <c r="BC70" i="18"/>
  <c r="BD70" i="18"/>
  <c r="BE70" i="18"/>
  <c r="BF70" i="18"/>
  <c r="AC70" i="18"/>
  <c r="AD70" i="18"/>
  <c r="AM70" i="18"/>
  <c r="AN70" i="18"/>
  <c r="AE70" i="18"/>
  <c r="AF70" i="18"/>
  <c r="AI70" i="18"/>
  <c r="AJ70" i="18"/>
  <c r="AK70" i="18"/>
  <c r="AL70" i="18"/>
  <c r="AG70" i="18"/>
  <c r="AH70" i="18"/>
  <c r="BZ70" i="18"/>
  <c r="CA70" i="18"/>
  <c r="CJ70" i="18"/>
  <c r="CK70" i="18"/>
  <c r="CB70" i="18"/>
  <c r="CC70" i="18"/>
  <c r="CF70" i="18"/>
  <c r="CG70" i="18"/>
  <c r="CH70" i="18"/>
  <c r="CI70" i="18"/>
  <c r="CD70" i="18"/>
  <c r="CE70" i="18"/>
  <c r="X70" i="18"/>
  <c r="Y70" i="18"/>
  <c r="Z70" i="18"/>
  <c r="AA70" i="18"/>
  <c r="BS70" i="18"/>
  <c r="BT70" i="18"/>
  <c r="BU70" i="18"/>
  <c r="BV70" i="18"/>
  <c r="R70" i="18"/>
  <c r="S70" i="18"/>
  <c r="T70" i="18"/>
  <c r="U70" i="18"/>
  <c r="V70" i="18"/>
  <c r="W70" i="18"/>
  <c r="BJ70" i="18"/>
  <c r="BK70" i="18"/>
  <c r="BL70" i="18"/>
  <c r="BM70" i="18"/>
  <c r="BN70" i="18"/>
  <c r="BO70" i="18"/>
  <c r="AR70" i="18"/>
  <c r="AS70" i="18"/>
  <c r="AT70" i="18"/>
  <c r="AU70" i="18"/>
  <c r="AP70" i="18"/>
  <c r="AQ70" i="18"/>
  <c r="AV70" i="18"/>
  <c r="AW70" i="18"/>
  <c r="CQ70" i="18"/>
  <c r="CR70" i="18"/>
  <c r="CS70" i="18"/>
  <c r="CT70" i="18"/>
  <c r="CO70" i="18"/>
  <c r="CP70" i="18"/>
  <c r="CU70" i="18"/>
  <c r="CV70" i="18"/>
  <c r="BX70" i="18"/>
  <c r="BY70" i="18"/>
  <c r="CM70" i="18"/>
  <c r="CN70" i="18"/>
  <c r="BQ70" i="18"/>
  <c r="BR70" i="18"/>
  <c r="BH70" i="18"/>
  <c r="BI70" i="18"/>
  <c r="BA70" i="18"/>
  <c r="BB70" i="18"/>
  <c r="N71" i="18"/>
  <c r="O71" i="18"/>
  <c r="P71" i="18"/>
  <c r="Q71" i="18"/>
  <c r="BC71" i="18"/>
  <c r="BD71" i="18"/>
  <c r="BE71" i="18"/>
  <c r="BF71" i="18"/>
  <c r="AC71" i="18"/>
  <c r="AD71" i="18"/>
  <c r="AM71" i="18"/>
  <c r="AN71" i="18"/>
  <c r="AE71" i="18"/>
  <c r="AF71" i="18"/>
  <c r="AI71" i="18"/>
  <c r="AJ71" i="18"/>
  <c r="AK71" i="18"/>
  <c r="AL71" i="18"/>
  <c r="AG71" i="18"/>
  <c r="AH71" i="18"/>
  <c r="BZ71" i="18"/>
  <c r="CA71" i="18"/>
  <c r="CJ71" i="18"/>
  <c r="CK71" i="18"/>
  <c r="CB71" i="18"/>
  <c r="CC71" i="18"/>
  <c r="CF71" i="18"/>
  <c r="CG71" i="18"/>
  <c r="CH71" i="18"/>
  <c r="CI71" i="18"/>
  <c r="CD71" i="18"/>
  <c r="CE71" i="18"/>
  <c r="X71" i="18"/>
  <c r="Y71" i="18"/>
  <c r="Z71" i="18"/>
  <c r="AA71" i="18"/>
  <c r="BS71" i="18"/>
  <c r="BT71" i="18"/>
  <c r="BU71" i="18"/>
  <c r="BV71" i="18"/>
  <c r="R71" i="18"/>
  <c r="S71" i="18"/>
  <c r="T71" i="18"/>
  <c r="U71" i="18"/>
  <c r="V71" i="18"/>
  <c r="W71" i="18"/>
  <c r="BJ71" i="18"/>
  <c r="BK71" i="18"/>
  <c r="BL71" i="18"/>
  <c r="BM71" i="18"/>
  <c r="BN71" i="18"/>
  <c r="BO71" i="18"/>
  <c r="AR71" i="18"/>
  <c r="AS71" i="18"/>
  <c r="AT71" i="18"/>
  <c r="AU71" i="18"/>
  <c r="AP71" i="18"/>
  <c r="AQ71" i="18"/>
  <c r="AV71" i="18"/>
  <c r="AW71" i="18"/>
  <c r="CQ71" i="18"/>
  <c r="CR71" i="18"/>
  <c r="CS71" i="18"/>
  <c r="CT71" i="18"/>
  <c r="CO71" i="18"/>
  <c r="CP71" i="18"/>
  <c r="CU71" i="18"/>
  <c r="CV71" i="18"/>
  <c r="BX71" i="18"/>
  <c r="BY71" i="18"/>
  <c r="CM71" i="18"/>
  <c r="CN71" i="18"/>
  <c r="BQ71" i="18"/>
  <c r="BR71" i="18"/>
  <c r="BH71" i="18"/>
  <c r="BI71" i="18"/>
  <c r="BA71" i="18"/>
  <c r="BB71" i="18"/>
  <c r="N72" i="18"/>
  <c r="O72" i="18"/>
  <c r="P72" i="18"/>
  <c r="Q72" i="18"/>
  <c r="BC72" i="18"/>
  <c r="BD72" i="18"/>
  <c r="BE72" i="18"/>
  <c r="BF72" i="18"/>
  <c r="AC72" i="18"/>
  <c r="AD72" i="18"/>
  <c r="AM72" i="18"/>
  <c r="AN72" i="18"/>
  <c r="AE72" i="18"/>
  <c r="AF72" i="18"/>
  <c r="AI72" i="18"/>
  <c r="AJ72" i="18"/>
  <c r="AK72" i="18"/>
  <c r="AL72" i="18"/>
  <c r="AG72" i="18"/>
  <c r="AH72" i="18"/>
  <c r="BZ72" i="18"/>
  <c r="CA72" i="18"/>
  <c r="CJ72" i="18"/>
  <c r="CK72" i="18"/>
  <c r="CB72" i="18"/>
  <c r="CC72" i="18"/>
  <c r="CF72" i="18"/>
  <c r="CG72" i="18"/>
  <c r="CH72" i="18"/>
  <c r="CI72" i="18"/>
  <c r="CD72" i="18"/>
  <c r="CE72" i="18"/>
  <c r="X72" i="18"/>
  <c r="Y72" i="18"/>
  <c r="Z72" i="18"/>
  <c r="AA72" i="18"/>
  <c r="BS72" i="18"/>
  <c r="BT72" i="18"/>
  <c r="BU72" i="18"/>
  <c r="BV72" i="18"/>
  <c r="R72" i="18"/>
  <c r="S72" i="18"/>
  <c r="T72" i="18"/>
  <c r="U72" i="18"/>
  <c r="V72" i="18"/>
  <c r="W72" i="18"/>
  <c r="BJ72" i="18"/>
  <c r="BK72" i="18"/>
  <c r="BL72" i="18"/>
  <c r="BM72" i="18"/>
  <c r="BN72" i="18"/>
  <c r="BO72" i="18"/>
  <c r="AR72" i="18"/>
  <c r="AS72" i="18"/>
  <c r="AT72" i="18"/>
  <c r="AU72" i="18"/>
  <c r="AP72" i="18"/>
  <c r="AQ72" i="18"/>
  <c r="AV72" i="18"/>
  <c r="AW72" i="18"/>
  <c r="CQ72" i="18"/>
  <c r="CR72" i="18"/>
  <c r="CS72" i="18"/>
  <c r="CT72" i="18"/>
  <c r="CO72" i="18"/>
  <c r="CP72" i="18"/>
  <c r="CU72" i="18"/>
  <c r="CV72" i="18"/>
  <c r="BX72" i="18"/>
  <c r="BY72" i="18"/>
  <c r="CM72" i="18"/>
  <c r="CN72" i="18"/>
  <c r="BQ72" i="18"/>
  <c r="BR72" i="18"/>
  <c r="BH72" i="18"/>
  <c r="BI72" i="18"/>
  <c r="BA72" i="18"/>
  <c r="BB72" i="18"/>
  <c r="AF74" i="31"/>
  <c r="N73" i="18"/>
  <c r="O73" i="18"/>
  <c r="P73" i="18"/>
  <c r="Q73" i="18"/>
  <c r="BC73" i="18"/>
  <c r="BD73" i="18"/>
  <c r="BE73" i="18"/>
  <c r="BF73" i="18"/>
  <c r="AC73" i="18"/>
  <c r="AD73" i="18"/>
  <c r="AM73" i="18"/>
  <c r="AN73" i="18"/>
  <c r="AE73" i="18"/>
  <c r="AF73" i="18"/>
  <c r="AI73" i="18"/>
  <c r="AJ73" i="18"/>
  <c r="AK73" i="18"/>
  <c r="AL73" i="18"/>
  <c r="AG73" i="18"/>
  <c r="AH73" i="18"/>
  <c r="BZ73" i="18"/>
  <c r="CA73" i="18"/>
  <c r="CJ73" i="18"/>
  <c r="CK73" i="18"/>
  <c r="CB73" i="18"/>
  <c r="CC73" i="18"/>
  <c r="CF73" i="18"/>
  <c r="CG73" i="18"/>
  <c r="CH73" i="18"/>
  <c r="CI73" i="18"/>
  <c r="CD73" i="18"/>
  <c r="CE73" i="18"/>
  <c r="X73" i="18"/>
  <c r="Y73" i="18"/>
  <c r="Z73" i="18"/>
  <c r="AA73" i="18"/>
  <c r="BS73" i="18"/>
  <c r="BT73" i="18"/>
  <c r="BU73" i="18"/>
  <c r="BV73" i="18"/>
  <c r="R73" i="18"/>
  <c r="S73" i="18"/>
  <c r="T73" i="18"/>
  <c r="U73" i="18"/>
  <c r="V73" i="18"/>
  <c r="W73" i="18"/>
  <c r="BJ73" i="18"/>
  <c r="BK73" i="18"/>
  <c r="BL73" i="18"/>
  <c r="BM73" i="18"/>
  <c r="BN73" i="18"/>
  <c r="BO73" i="18"/>
  <c r="AR73" i="18"/>
  <c r="AS73" i="18"/>
  <c r="AT73" i="18"/>
  <c r="AU73" i="18"/>
  <c r="AP73" i="18"/>
  <c r="AQ73" i="18"/>
  <c r="AV73" i="18"/>
  <c r="AW73" i="18"/>
  <c r="CQ73" i="18"/>
  <c r="CR73" i="18"/>
  <c r="CS73" i="18"/>
  <c r="CT73" i="18"/>
  <c r="CO73" i="18"/>
  <c r="CP73" i="18"/>
  <c r="CU73" i="18"/>
  <c r="CV73" i="18"/>
  <c r="BX73" i="18"/>
  <c r="BY73" i="18"/>
  <c r="CM73" i="18"/>
  <c r="CN73" i="18"/>
  <c r="BQ73" i="18"/>
  <c r="BR73" i="18"/>
  <c r="BH73" i="18"/>
  <c r="BI73" i="18"/>
  <c r="BA73" i="18"/>
  <c r="BB73" i="18"/>
  <c r="AF75" i="31"/>
  <c r="N74" i="18"/>
  <c r="O74" i="18"/>
  <c r="P74" i="18"/>
  <c r="Q74" i="18"/>
  <c r="BC74" i="18"/>
  <c r="BD74" i="18"/>
  <c r="BE74" i="18"/>
  <c r="BF74" i="18"/>
  <c r="AC74" i="18"/>
  <c r="AD74" i="18"/>
  <c r="AM74" i="18"/>
  <c r="AN74" i="18"/>
  <c r="AE74" i="18"/>
  <c r="AF74" i="18"/>
  <c r="AI74" i="18"/>
  <c r="AJ74" i="18"/>
  <c r="AK74" i="18"/>
  <c r="AL74" i="18"/>
  <c r="AG74" i="18"/>
  <c r="AH74" i="18"/>
  <c r="BZ74" i="18"/>
  <c r="CA74" i="18"/>
  <c r="CJ74" i="18"/>
  <c r="CK74" i="18"/>
  <c r="CB74" i="18"/>
  <c r="CC74" i="18"/>
  <c r="CF74" i="18"/>
  <c r="CG74" i="18"/>
  <c r="CH74" i="18"/>
  <c r="CI74" i="18"/>
  <c r="CD74" i="18"/>
  <c r="CE74" i="18"/>
  <c r="X74" i="18"/>
  <c r="Y74" i="18"/>
  <c r="Z74" i="18"/>
  <c r="AA74" i="18"/>
  <c r="BS74" i="18"/>
  <c r="BT74" i="18"/>
  <c r="BU74" i="18"/>
  <c r="BV74" i="18"/>
  <c r="R74" i="18"/>
  <c r="S74" i="18"/>
  <c r="T74" i="18"/>
  <c r="U74" i="18"/>
  <c r="V74" i="18"/>
  <c r="W74" i="18"/>
  <c r="BJ74" i="18"/>
  <c r="BK74" i="18"/>
  <c r="BL74" i="18"/>
  <c r="BM74" i="18"/>
  <c r="BN74" i="18"/>
  <c r="BO74" i="18"/>
  <c r="AR74" i="18"/>
  <c r="AS74" i="18"/>
  <c r="AT74" i="18"/>
  <c r="AU74" i="18"/>
  <c r="AP74" i="18"/>
  <c r="AQ74" i="18"/>
  <c r="AV74" i="18"/>
  <c r="AW74" i="18"/>
  <c r="CQ74" i="18"/>
  <c r="CR74" i="18"/>
  <c r="CS74" i="18"/>
  <c r="CT74" i="18"/>
  <c r="CO74" i="18"/>
  <c r="CP74" i="18"/>
  <c r="CU74" i="18"/>
  <c r="CV74" i="18"/>
  <c r="BX74" i="18"/>
  <c r="BY74" i="18"/>
  <c r="CM74" i="18"/>
  <c r="CN74" i="18"/>
  <c r="BQ74" i="18"/>
  <c r="BR74" i="18"/>
  <c r="BH74" i="18"/>
  <c r="BI74" i="18"/>
  <c r="BA74" i="18"/>
  <c r="BB74" i="18"/>
  <c r="BN29" i="17"/>
  <c r="BN28" i="17"/>
  <c r="BN27" i="17"/>
  <c r="BN26" i="17"/>
  <c r="BN25" i="17"/>
  <c r="BN24" i="17"/>
  <c r="BN20" i="17" s="1"/>
  <c r="BI29" i="17"/>
  <c r="BI28" i="17"/>
  <c r="BI27" i="17"/>
  <c r="BI26" i="17"/>
  <c r="BI25" i="17"/>
  <c r="BI24" i="17"/>
  <c r="BI20" i="17" s="1"/>
  <c r="N75" i="18"/>
  <c r="O75" i="18"/>
  <c r="P75" i="18"/>
  <c r="Q75" i="18"/>
  <c r="BC75" i="18"/>
  <c r="BD75" i="18"/>
  <c r="BE75" i="18"/>
  <c r="BF75" i="18"/>
  <c r="AC75" i="18"/>
  <c r="AD75" i="18"/>
  <c r="AM75" i="18"/>
  <c r="AN75" i="18"/>
  <c r="AE75" i="18"/>
  <c r="AF75" i="18"/>
  <c r="AI75" i="18"/>
  <c r="AJ75" i="18"/>
  <c r="AK75" i="18"/>
  <c r="AL75" i="18"/>
  <c r="AG75" i="18"/>
  <c r="AH75" i="18"/>
  <c r="BZ75" i="18"/>
  <c r="CA75" i="18"/>
  <c r="CJ75" i="18"/>
  <c r="CK75" i="18"/>
  <c r="CB75" i="18"/>
  <c r="CC75" i="18"/>
  <c r="CF75" i="18"/>
  <c r="CG75" i="18"/>
  <c r="CH75" i="18"/>
  <c r="CI75" i="18"/>
  <c r="CD75" i="18"/>
  <c r="CE75" i="18"/>
  <c r="X75" i="18"/>
  <c r="Y75" i="18"/>
  <c r="Z75" i="18"/>
  <c r="AA75" i="18"/>
  <c r="BS75" i="18"/>
  <c r="BT75" i="18"/>
  <c r="BU75" i="18"/>
  <c r="BV75" i="18"/>
  <c r="R75" i="18"/>
  <c r="S75" i="18"/>
  <c r="T75" i="18"/>
  <c r="U75" i="18"/>
  <c r="V75" i="18"/>
  <c r="W75" i="18"/>
  <c r="BJ75" i="18"/>
  <c r="BK75" i="18"/>
  <c r="BL75" i="18"/>
  <c r="BM75" i="18"/>
  <c r="BN75" i="18"/>
  <c r="BO75" i="18"/>
  <c r="AR75" i="18"/>
  <c r="AS75" i="18"/>
  <c r="AT75" i="18"/>
  <c r="AU75" i="18"/>
  <c r="AP75" i="18"/>
  <c r="AQ75" i="18"/>
  <c r="AV75" i="18"/>
  <c r="AW75" i="18"/>
  <c r="CQ75" i="18"/>
  <c r="CR75" i="18"/>
  <c r="CS75" i="18"/>
  <c r="CT75" i="18"/>
  <c r="CO75" i="18"/>
  <c r="CP75" i="18"/>
  <c r="CU75" i="18"/>
  <c r="CV75" i="18"/>
  <c r="BX75" i="18"/>
  <c r="BY75" i="18"/>
  <c r="CM75" i="18"/>
  <c r="CN75" i="18"/>
  <c r="BQ75" i="18"/>
  <c r="BR75" i="18"/>
  <c r="BH75" i="18"/>
  <c r="BI75" i="18"/>
  <c r="BA75" i="18"/>
  <c r="BB75" i="18"/>
  <c r="AF76" i="31"/>
  <c r="N76" i="18"/>
  <c r="O76" i="18"/>
  <c r="P76" i="18"/>
  <c r="Q76" i="18"/>
  <c r="BC76" i="18"/>
  <c r="BD76" i="18"/>
  <c r="BE76" i="18"/>
  <c r="BF76" i="18"/>
  <c r="AC76" i="18"/>
  <c r="AD76" i="18"/>
  <c r="AM76" i="18"/>
  <c r="AN76" i="18"/>
  <c r="AE76" i="18"/>
  <c r="AF76" i="18"/>
  <c r="AI76" i="18"/>
  <c r="AJ76" i="18"/>
  <c r="AK76" i="18"/>
  <c r="AL76" i="18"/>
  <c r="AG76" i="18"/>
  <c r="AH76" i="18"/>
  <c r="BZ76" i="18"/>
  <c r="CA76" i="18"/>
  <c r="CJ76" i="18"/>
  <c r="CK76" i="18"/>
  <c r="CB76" i="18"/>
  <c r="CC76" i="18"/>
  <c r="CF76" i="18"/>
  <c r="CG76" i="18"/>
  <c r="CH76" i="18"/>
  <c r="CI76" i="18"/>
  <c r="CD76" i="18"/>
  <c r="CE76" i="18"/>
  <c r="X76" i="18"/>
  <c r="Y76" i="18"/>
  <c r="Z76" i="18"/>
  <c r="AA76" i="18"/>
  <c r="BS76" i="18"/>
  <c r="BT76" i="18"/>
  <c r="BU76" i="18"/>
  <c r="BV76" i="18"/>
  <c r="R76" i="18"/>
  <c r="S76" i="18"/>
  <c r="T76" i="18"/>
  <c r="U76" i="18"/>
  <c r="V76" i="18"/>
  <c r="W76" i="18"/>
  <c r="BJ76" i="18"/>
  <c r="BK76" i="18"/>
  <c r="BL76" i="18"/>
  <c r="BM76" i="18"/>
  <c r="BN76" i="18"/>
  <c r="BO76" i="18"/>
  <c r="AR76" i="18"/>
  <c r="AS76" i="18"/>
  <c r="AT76" i="18"/>
  <c r="AU76" i="18"/>
  <c r="AP76" i="18"/>
  <c r="AQ76" i="18"/>
  <c r="AV76" i="18"/>
  <c r="AW76" i="18"/>
  <c r="CQ76" i="18"/>
  <c r="CR76" i="18"/>
  <c r="CS76" i="18"/>
  <c r="CT76" i="18"/>
  <c r="CO76" i="18"/>
  <c r="CP76" i="18"/>
  <c r="CU76" i="18"/>
  <c r="CV76" i="18"/>
  <c r="BX76" i="18"/>
  <c r="BY76" i="18"/>
  <c r="CM76" i="18"/>
  <c r="CN76" i="18"/>
  <c r="BQ76" i="18"/>
  <c r="BR76" i="18"/>
  <c r="BH76" i="18"/>
  <c r="BI76" i="18"/>
  <c r="BA76" i="18"/>
  <c r="BB76" i="18"/>
  <c r="AF77" i="31"/>
  <c r="N77" i="18"/>
  <c r="O77" i="18"/>
  <c r="P77" i="18"/>
  <c r="Q77" i="18"/>
  <c r="BC77" i="18"/>
  <c r="BD77" i="18"/>
  <c r="BE77" i="18"/>
  <c r="BF77" i="18"/>
  <c r="AC77" i="18"/>
  <c r="AD77" i="18"/>
  <c r="AM77" i="18"/>
  <c r="AN77" i="18"/>
  <c r="AE77" i="18"/>
  <c r="AF77" i="18"/>
  <c r="AI77" i="18"/>
  <c r="AJ77" i="18"/>
  <c r="AK77" i="18"/>
  <c r="AL77" i="18"/>
  <c r="AG77" i="18"/>
  <c r="AH77" i="18"/>
  <c r="BZ77" i="18"/>
  <c r="CA77" i="18"/>
  <c r="CJ77" i="18"/>
  <c r="CK77" i="18"/>
  <c r="CB77" i="18"/>
  <c r="CC77" i="18"/>
  <c r="CF77" i="18"/>
  <c r="CG77" i="18"/>
  <c r="CH77" i="18"/>
  <c r="CI77" i="18"/>
  <c r="CD77" i="18"/>
  <c r="CE77" i="18"/>
  <c r="X77" i="18"/>
  <c r="Y77" i="18"/>
  <c r="Z77" i="18"/>
  <c r="AA77" i="18"/>
  <c r="BS77" i="18"/>
  <c r="BT77" i="18"/>
  <c r="BU77" i="18"/>
  <c r="BV77" i="18"/>
  <c r="R77" i="18"/>
  <c r="S77" i="18"/>
  <c r="T77" i="18"/>
  <c r="U77" i="18"/>
  <c r="V77" i="18"/>
  <c r="W77" i="18"/>
  <c r="BJ77" i="18"/>
  <c r="BK77" i="18"/>
  <c r="BL77" i="18"/>
  <c r="BM77" i="18"/>
  <c r="BN77" i="18"/>
  <c r="BO77" i="18"/>
  <c r="AR77" i="18"/>
  <c r="AS77" i="18"/>
  <c r="AT77" i="18"/>
  <c r="AU77" i="18"/>
  <c r="AP77" i="18"/>
  <c r="AQ77" i="18"/>
  <c r="AV77" i="18"/>
  <c r="AW77" i="18"/>
  <c r="CQ77" i="18"/>
  <c r="CR77" i="18"/>
  <c r="CS77" i="18"/>
  <c r="CT77" i="18"/>
  <c r="CO77" i="18"/>
  <c r="CP77" i="18"/>
  <c r="CU77" i="18"/>
  <c r="CV77" i="18"/>
  <c r="BX77" i="18"/>
  <c r="BY77" i="18"/>
  <c r="CM77" i="18"/>
  <c r="CN77" i="18"/>
  <c r="BQ77" i="18"/>
  <c r="BR77" i="18"/>
  <c r="BH77" i="18"/>
  <c r="BI77" i="18"/>
  <c r="BA77" i="18"/>
  <c r="BB77" i="18"/>
  <c r="AF78" i="31"/>
  <c r="W78"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9" i="18"/>
  <c r="N80" i="18"/>
  <c r="N78" i="18"/>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AF84" i="31"/>
  <c r="AF83" i="31"/>
  <c r="AF82" i="31"/>
  <c r="AF81" i="31"/>
  <c r="AF80" i="31"/>
  <c r="AF79" i="31"/>
  <c r="AF107" i="31"/>
  <c r="AF106" i="31"/>
  <c r="AF105" i="31"/>
  <c r="AF104" i="31"/>
  <c r="AF103" i="31"/>
  <c r="AF102" i="31"/>
  <c r="AF101" i="31"/>
  <c r="AF100" i="31"/>
  <c r="AF99" i="31"/>
  <c r="AF98" i="31"/>
  <c r="AF97" i="31"/>
  <c r="AF96" i="31"/>
  <c r="AF95" i="31"/>
  <c r="AF94" i="31"/>
  <c r="AF93" i="31"/>
  <c r="AF92" i="31"/>
  <c r="AF91" i="31"/>
  <c r="AF90" i="31"/>
  <c r="AF89" i="31"/>
  <c r="AF88" i="31"/>
  <c r="AF87" i="31"/>
  <c r="AF86" i="31"/>
  <c r="AF85" i="31"/>
  <c r="N32" i="28"/>
  <c r="D32" i="28"/>
  <c r="E32" i="28"/>
  <c r="K32" i="28"/>
  <c r="L32" i="28"/>
  <c r="Q32" i="28"/>
  <c r="R32" i="28"/>
  <c r="F32" i="28"/>
  <c r="H32" i="28"/>
  <c r="N31" i="28"/>
  <c r="D31" i="28"/>
  <c r="E31" i="28"/>
  <c r="K31" i="28"/>
  <c r="L31" i="28"/>
  <c r="Q31" i="28"/>
  <c r="R31" i="28"/>
  <c r="F31" i="28"/>
  <c r="H31" i="28"/>
  <c r="N30" i="28"/>
  <c r="D30" i="28"/>
  <c r="E30" i="28"/>
  <c r="K30" i="28"/>
  <c r="L30" i="28"/>
  <c r="Q30" i="28"/>
  <c r="R30" i="28"/>
  <c r="F30" i="28"/>
  <c r="H30" i="28"/>
  <c r="N29" i="28"/>
  <c r="D29" i="28"/>
  <c r="E29" i="28"/>
  <c r="K29" i="28"/>
  <c r="L29" i="28"/>
  <c r="Q29" i="28"/>
  <c r="R29" i="28"/>
  <c r="F29" i="28"/>
  <c r="H29" i="28"/>
  <c r="N28" i="28"/>
  <c r="D28" i="28"/>
  <c r="E28" i="28"/>
  <c r="K28" i="28"/>
  <c r="L28" i="28"/>
  <c r="Q28" i="28"/>
  <c r="R28" i="28"/>
  <c r="F28" i="28"/>
  <c r="H28" i="28"/>
  <c r="N33" i="28"/>
  <c r="D33" i="28"/>
  <c r="E33" i="28"/>
  <c r="K33" i="28"/>
  <c r="L33" i="28"/>
  <c r="Q33" i="28"/>
  <c r="R33" i="28"/>
  <c r="F33" i="28"/>
  <c r="H33" i="28"/>
  <c r="N34" i="28"/>
  <c r="D34" i="28"/>
  <c r="E34" i="28"/>
  <c r="K34" i="28"/>
  <c r="L34" i="28"/>
  <c r="Q34" i="28"/>
  <c r="R34" i="28"/>
  <c r="F34" i="28"/>
  <c r="H34" i="28"/>
  <c r="N35" i="28"/>
  <c r="D35" i="28"/>
  <c r="E35" i="28"/>
  <c r="K35" i="28"/>
  <c r="L35" i="28"/>
  <c r="Q35" i="28"/>
  <c r="R35" i="28"/>
  <c r="F35" i="28"/>
  <c r="H35" i="28"/>
  <c r="N36" i="28"/>
  <c r="D36" i="28"/>
  <c r="E36" i="28"/>
  <c r="K36" i="28"/>
  <c r="L36" i="28"/>
  <c r="Q36" i="28"/>
  <c r="R36" i="28"/>
  <c r="F36" i="28"/>
  <c r="H36" i="28"/>
  <c r="N37" i="28"/>
  <c r="N22" i="28" s="1"/>
  <c r="F37" i="27" s="1"/>
  <c r="D37" i="28"/>
  <c r="D22" i="28" s="1"/>
  <c r="B37" i="27" s="1"/>
  <c r="B38" i="27" s="1"/>
  <c r="E37" i="28"/>
  <c r="E22" i="28" s="1"/>
  <c r="K37" i="28"/>
  <c r="K22" i="28" s="1"/>
  <c r="E37" i="27" s="1"/>
  <c r="L37" i="28"/>
  <c r="L22" i="28" s="1"/>
  <c r="Q37" i="28"/>
  <c r="Q22" i="28" s="1"/>
  <c r="G37" i="27" s="1"/>
  <c r="R37" i="28"/>
  <c r="R22" i="28" s="1"/>
  <c r="F37" i="28"/>
  <c r="F22" i="28" s="1"/>
  <c r="C37" i="27" s="1"/>
  <c r="C38" i="27" s="1"/>
  <c r="H37" i="28"/>
  <c r="H22" i="28" s="1"/>
  <c r="D37" i="27" s="1"/>
  <c r="N38" i="28"/>
  <c r="D38" i="28"/>
  <c r="E38" i="28"/>
  <c r="K38" i="28"/>
  <c r="L38" i="28"/>
  <c r="Q38" i="28"/>
  <c r="R38" i="28"/>
  <c r="F38" i="28"/>
  <c r="H38" i="28"/>
  <c r="N39" i="28"/>
  <c r="D39" i="28"/>
  <c r="E39" i="28"/>
  <c r="K39" i="28"/>
  <c r="L39" i="28"/>
  <c r="Q39" i="28"/>
  <c r="R39" i="28"/>
  <c r="F39" i="28"/>
  <c r="H39" i="28"/>
  <c r="N41" i="28"/>
  <c r="D41" i="28"/>
  <c r="E41" i="28"/>
  <c r="K41" i="28"/>
  <c r="L41" i="28"/>
  <c r="Q41" i="28"/>
  <c r="R41" i="28"/>
  <c r="F41" i="28"/>
  <c r="H41" i="28"/>
  <c r="N42" i="28"/>
  <c r="D42" i="28"/>
  <c r="E42" i="28"/>
  <c r="K42" i="28"/>
  <c r="L42" i="28"/>
  <c r="Q42" i="28"/>
  <c r="R42" i="28"/>
  <c r="F42" i="28"/>
  <c r="H42" i="28"/>
  <c r="N40" i="28"/>
  <c r="D40" i="28"/>
  <c r="E40" i="28"/>
  <c r="K40" i="28"/>
  <c r="L40" i="28"/>
  <c r="Q40" i="28"/>
  <c r="R40" i="28"/>
  <c r="F40" i="28"/>
  <c r="H40" i="28"/>
  <c r="N43" i="28"/>
  <c r="D43" i="28"/>
  <c r="E43" i="28"/>
  <c r="K43" i="28"/>
  <c r="L43" i="28"/>
  <c r="Q43" i="28"/>
  <c r="R43" i="28"/>
  <c r="F43" i="28"/>
  <c r="H43" i="28"/>
  <c r="N44" i="28"/>
  <c r="D44" i="28"/>
  <c r="E44" i="28"/>
  <c r="K44" i="28"/>
  <c r="L44" i="28"/>
  <c r="Q44" i="28"/>
  <c r="R44" i="28"/>
  <c r="F44" i="28"/>
  <c r="H44" i="28"/>
  <c r="N45" i="28"/>
  <c r="D45" i="28"/>
  <c r="E45" i="28"/>
  <c r="K45" i="28"/>
  <c r="L45" i="28"/>
  <c r="Q45" i="28"/>
  <c r="R45" i="28"/>
  <c r="F45" i="28"/>
  <c r="H45" i="28"/>
  <c r="N46" i="28"/>
  <c r="D46" i="28"/>
  <c r="E46" i="28"/>
  <c r="K46" i="28"/>
  <c r="L46" i="28"/>
  <c r="Q46" i="28"/>
  <c r="R46" i="28"/>
  <c r="F46" i="28"/>
  <c r="H46" i="28"/>
  <c r="N47" i="28"/>
  <c r="D47" i="28"/>
  <c r="E47" i="28"/>
  <c r="K47" i="28"/>
  <c r="L47" i="28"/>
  <c r="Q47" i="28"/>
  <c r="R47" i="28"/>
  <c r="F47" i="28"/>
  <c r="H47" i="28"/>
  <c r="N50" i="28"/>
  <c r="D50" i="28"/>
  <c r="E50" i="28"/>
  <c r="K50" i="28"/>
  <c r="L50" i="28"/>
  <c r="Q50" i="28"/>
  <c r="R50" i="28"/>
  <c r="F50" i="28"/>
  <c r="H50" i="28"/>
  <c r="N60" i="28"/>
  <c r="Q75" i="28"/>
  <c r="H63" i="28"/>
  <c r="O81" i="28"/>
  <c r="O80" i="28"/>
  <c r="O79" i="28"/>
  <c r="O78" i="28"/>
  <c r="O77" i="28"/>
  <c r="O76" i="28"/>
  <c r="O75" i="28"/>
  <c r="O74" i="28"/>
  <c r="O73" i="28"/>
  <c r="O72" i="28"/>
  <c r="O71" i="28"/>
  <c r="O70" i="28"/>
  <c r="O69" i="28"/>
  <c r="O68" i="28"/>
  <c r="O67" i="28"/>
  <c r="O66" i="28"/>
  <c r="O65" i="28"/>
  <c r="O64" i="28"/>
  <c r="O63" i="28"/>
  <c r="O62" i="28"/>
  <c r="O61" i="28"/>
  <c r="O91" i="28"/>
  <c r="O90" i="28"/>
  <c r="O89" i="28"/>
  <c r="O88" i="28"/>
  <c r="O87" i="28"/>
  <c r="O86" i="28"/>
  <c r="O85" i="28"/>
  <c r="O84" i="28"/>
  <c r="O83" i="28"/>
  <c r="O82" i="28"/>
  <c r="N53" i="28"/>
  <c r="D53" i="28"/>
  <c r="E53" i="28"/>
  <c r="K53" i="28"/>
  <c r="L53" i="28"/>
  <c r="Q53" i="28"/>
  <c r="R53" i="28"/>
  <c r="F53" i="28"/>
  <c r="H53" i="28"/>
  <c r="N52" i="28"/>
  <c r="D52" i="28"/>
  <c r="E52" i="28"/>
  <c r="K52" i="28"/>
  <c r="L52" i="28"/>
  <c r="Q52" i="28"/>
  <c r="R52" i="28"/>
  <c r="F52" i="28"/>
  <c r="H52" i="28"/>
  <c r="N51" i="28"/>
  <c r="D51" i="28"/>
  <c r="E51" i="28"/>
  <c r="K51" i="28"/>
  <c r="L51" i="28"/>
  <c r="Q51" i="28"/>
  <c r="R51" i="28"/>
  <c r="F51" i="28"/>
  <c r="H51" i="28"/>
  <c r="N49" i="28"/>
  <c r="D49" i="28"/>
  <c r="E49" i="28"/>
  <c r="K49" i="28"/>
  <c r="L49" i="28"/>
  <c r="Q49" i="28"/>
  <c r="R49" i="28"/>
  <c r="F49" i="28"/>
  <c r="H49" i="28"/>
  <c r="N48" i="28"/>
  <c r="D48" i="28"/>
  <c r="E48" i="28"/>
  <c r="K48" i="28"/>
  <c r="L48" i="28"/>
  <c r="Q48" i="28"/>
  <c r="R48" i="28"/>
  <c r="F48" i="28"/>
  <c r="H48" i="28"/>
  <c r="N72" i="28"/>
  <c r="D72" i="28"/>
  <c r="E72" i="28"/>
  <c r="K72" i="28"/>
  <c r="L72" i="28"/>
  <c r="Q72" i="28"/>
  <c r="R72" i="28"/>
  <c r="F72" i="28"/>
  <c r="H72" i="28"/>
  <c r="N71" i="28"/>
  <c r="D71" i="28"/>
  <c r="E71" i="28"/>
  <c r="K71" i="28"/>
  <c r="L71" i="28"/>
  <c r="Q71" i="28"/>
  <c r="R71" i="28"/>
  <c r="F71" i="28"/>
  <c r="H71" i="28"/>
  <c r="N70" i="28"/>
  <c r="D70" i="28"/>
  <c r="E70" i="28"/>
  <c r="K70" i="28"/>
  <c r="L70" i="28"/>
  <c r="Q70" i="28"/>
  <c r="R70" i="28"/>
  <c r="F70" i="28"/>
  <c r="H70" i="28"/>
  <c r="N69" i="28"/>
  <c r="D69" i="28"/>
  <c r="E69" i="28"/>
  <c r="K69" i="28"/>
  <c r="L69" i="28"/>
  <c r="Q69" i="28"/>
  <c r="R69" i="28"/>
  <c r="F69" i="28"/>
  <c r="H69" i="28"/>
  <c r="N68" i="28"/>
  <c r="D68" i="28"/>
  <c r="E68" i="28"/>
  <c r="K68" i="28"/>
  <c r="L68" i="28"/>
  <c r="Q68" i="28"/>
  <c r="R68" i="28"/>
  <c r="F68" i="28"/>
  <c r="H68"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N62" i="28"/>
  <c r="D62" i="28"/>
  <c r="E62" i="28"/>
  <c r="K62" i="28"/>
  <c r="L62" i="28"/>
  <c r="Q62" i="28"/>
  <c r="R62" i="28"/>
  <c r="F62" i="28"/>
  <c r="H62" i="28"/>
  <c r="N61" i="28"/>
  <c r="D61" i="28"/>
  <c r="E61" i="28"/>
  <c r="K61" i="28"/>
  <c r="L61" i="28"/>
  <c r="Q61" i="28"/>
  <c r="R61" i="28"/>
  <c r="F61" i="28"/>
  <c r="H61" i="28"/>
  <c r="D60" i="28"/>
  <c r="E60" i="28"/>
  <c r="K60" i="28"/>
  <c r="L60" i="28"/>
  <c r="Q60" i="28"/>
  <c r="R60" i="28"/>
  <c r="F60" i="28"/>
  <c r="H60" i="28"/>
  <c r="N59" i="28"/>
  <c r="D59" i="28"/>
  <c r="E59" i="28"/>
  <c r="K59" i="28"/>
  <c r="L59" i="28"/>
  <c r="Q59" i="28"/>
  <c r="R59" i="28"/>
  <c r="F59" i="28"/>
  <c r="H59" i="28"/>
  <c r="N58" i="28"/>
  <c r="D58" i="28"/>
  <c r="E58" i="28"/>
  <c r="K58" i="28"/>
  <c r="L58" i="28"/>
  <c r="Q58" i="28"/>
  <c r="R58" i="28"/>
  <c r="F58" i="28"/>
  <c r="H58" i="28"/>
  <c r="N57" i="28"/>
  <c r="D57" i="28"/>
  <c r="E57" i="28"/>
  <c r="K57" i="28"/>
  <c r="L57" i="28"/>
  <c r="Q57" i="28"/>
  <c r="R57" i="28"/>
  <c r="F57" i="28"/>
  <c r="H57" i="28"/>
  <c r="N56" i="28"/>
  <c r="D56" i="28"/>
  <c r="E56" i="28"/>
  <c r="K56" i="28"/>
  <c r="L56" i="28"/>
  <c r="Q56" i="28"/>
  <c r="R56" i="28"/>
  <c r="F56" i="28"/>
  <c r="H56" i="28"/>
  <c r="N55" i="28"/>
  <c r="D55" i="28"/>
  <c r="E55" i="28"/>
  <c r="K55" i="28"/>
  <c r="L55" i="28"/>
  <c r="Q55" i="28"/>
  <c r="R55" i="28"/>
  <c r="F55" i="28"/>
  <c r="H55" i="28"/>
  <c r="N54" i="28"/>
  <c r="D54" i="28"/>
  <c r="E54" i="28"/>
  <c r="K54" i="28"/>
  <c r="L54" i="28"/>
  <c r="Q54" i="28"/>
  <c r="R54" i="28"/>
  <c r="F54" i="28"/>
  <c r="H54" i="28"/>
  <c r="R91" i="28"/>
  <c r="R90" i="28"/>
  <c r="R89" i="28"/>
  <c r="R88" i="28"/>
  <c r="R87" i="28"/>
  <c r="R86" i="28"/>
  <c r="R85" i="28"/>
  <c r="R84" i="28"/>
  <c r="R83" i="28"/>
  <c r="R82" i="28"/>
  <c r="R81" i="28"/>
  <c r="R80" i="28"/>
  <c r="R79" i="28"/>
  <c r="R78" i="28"/>
  <c r="R77" i="28"/>
  <c r="R76" i="28"/>
  <c r="R75" i="28"/>
  <c r="R74" i="28"/>
  <c r="R73" i="28"/>
  <c r="L91" i="28"/>
  <c r="L90" i="28"/>
  <c r="L89" i="28"/>
  <c r="L88" i="28"/>
  <c r="L87" i="28"/>
  <c r="L86" i="28"/>
  <c r="L85" i="28"/>
  <c r="L84" i="28"/>
  <c r="L83" i="28"/>
  <c r="L82" i="28"/>
  <c r="L81" i="28"/>
  <c r="L80" i="28"/>
  <c r="L79" i="28"/>
  <c r="L78" i="28"/>
  <c r="L77" i="28"/>
  <c r="L76" i="28"/>
  <c r="L75" i="28"/>
  <c r="L74" i="28"/>
  <c r="L73" i="28"/>
  <c r="E91" i="28"/>
  <c r="E90" i="28"/>
  <c r="E89" i="28"/>
  <c r="E88" i="28"/>
  <c r="E87" i="28"/>
  <c r="E86" i="28"/>
  <c r="E85" i="28"/>
  <c r="E84" i="28"/>
  <c r="E83" i="28"/>
  <c r="E82" i="28"/>
  <c r="E81" i="28"/>
  <c r="E80" i="28"/>
  <c r="E79" i="28"/>
  <c r="E78" i="28"/>
  <c r="E77" i="28"/>
  <c r="E76" i="28"/>
  <c r="E75" i="28"/>
  <c r="E74" i="28"/>
  <c r="E73" i="28"/>
  <c r="N91" i="28"/>
  <c r="D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F75" i="28"/>
  <c r="H75" i="28"/>
  <c r="N74" i="28"/>
  <c r="D74" i="28"/>
  <c r="K74" i="28"/>
  <c r="Q74" i="28"/>
  <c r="F74" i="28"/>
  <c r="H74" i="28"/>
  <c r="N73" i="28"/>
  <c r="D73" i="28"/>
  <c r="K73" i="28"/>
  <c r="Q73" i="28"/>
  <c r="F73" i="28"/>
  <c r="H73" i="28"/>
  <c r="V26" i="19" l="1"/>
  <c r="V22" i="19"/>
  <c r="W22" i="19" s="1"/>
  <c r="V20" i="19"/>
  <c r="B22" i="19"/>
  <c r="C22" i="19" s="1"/>
  <c r="Q14" i="25"/>
  <c r="R14" i="25" s="1"/>
  <c r="J9" i="27"/>
  <c r="J11" i="27" s="1"/>
  <c r="J12" i="27" s="1"/>
  <c r="L36" i="19"/>
  <c r="L30" i="19"/>
  <c r="L32" i="19"/>
  <c r="M32" i="19" s="1"/>
  <c r="I9" i="27"/>
  <c r="I11" i="27" s="1"/>
  <c r="I12" i="27" s="1"/>
  <c r="G32" i="19"/>
  <c r="H32" i="19" s="1"/>
  <c r="G30" i="19"/>
  <c r="G36" i="19"/>
  <c r="L20" i="19"/>
  <c r="G9" i="27"/>
  <c r="G11" i="27" s="1"/>
  <c r="G12" i="27" s="1"/>
  <c r="L26" i="19"/>
  <c r="L22" i="19"/>
  <c r="M22" i="19" s="1"/>
  <c r="F9" i="27"/>
  <c r="F11" i="27" s="1"/>
  <c r="F12" i="27" s="1"/>
  <c r="G20" i="19"/>
  <c r="G26" i="19"/>
  <c r="G22" i="19"/>
  <c r="H22" i="19" s="1"/>
  <c r="G14" i="25"/>
  <c r="H14" i="25" s="1"/>
  <c r="G12" i="25"/>
  <c r="H12" i="25" s="1"/>
  <c r="V12" i="19"/>
  <c r="W12" i="19" s="1"/>
  <c r="V16" i="19"/>
  <c r="D9" i="27"/>
  <c r="D11" i="27" s="1"/>
  <c r="D12" i="27" s="1"/>
  <c r="V10" i="19"/>
  <c r="E38" i="27"/>
  <c r="B36" i="19"/>
  <c r="H9" i="27"/>
  <c r="H11" i="27" s="1"/>
  <c r="H12" i="27" s="1"/>
  <c r="B30" i="19"/>
  <c r="B32" i="19"/>
  <c r="C32" i="19" s="1"/>
  <c r="E9" i="27"/>
  <c r="E11" i="27" s="1"/>
  <c r="E12" i="27" s="1"/>
  <c r="B26" i="19"/>
  <c r="B20" i="19"/>
  <c r="V36" i="19"/>
  <c r="V32" i="19"/>
  <c r="W32" i="19" s="1"/>
  <c r="V30" i="19"/>
  <c r="L9" i="27"/>
  <c r="L11" i="27" s="1"/>
  <c r="L12" i="27" s="1"/>
  <c r="D38" i="27"/>
  <c r="Q20" i="19"/>
  <c r="Q22" i="19"/>
  <c r="R22" i="19" s="1"/>
  <c r="Q26" i="19"/>
  <c r="L10" i="19"/>
  <c r="L16" i="19"/>
  <c r="L12" i="19"/>
  <c r="M12" i="19" s="1"/>
  <c r="C9" i="27"/>
  <c r="C11" i="27" s="1"/>
  <c r="C12" i="27" s="1"/>
  <c r="K9" i="27"/>
  <c r="K11" i="27" s="1"/>
  <c r="K12" i="27" s="1"/>
  <c r="Q32" i="19"/>
  <c r="R32" i="19" s="1"/>
  <c r="Q30" i="19"/>
  <c r="Q36" i="19"/>
  <c r="B14" i="25"/>
  <c r="C14" i="25" s="1"/>
  <c r="G10" i="19"/>
  <c r="G12" i="19"/>
  <c r="H12" i="19" s="1"/>
  <c r="B9" i="27"/>
  <c r="B11" i="27" s="1"/>
  <c r="B12" i="27" s="1"/>
  <c r="G16" i="19"/>
  <c r="F35" i="27"/>
  <c r="F38" i="27" s="1"/>
  <c r="L12" i="25"/>
  <c r="M12" i="25" s="1"/>
  <c r="L10" i="25"/>
  <c r="L14" i="25"/>
  <c r="M14" i="25" s="1"/>
  <c r="L16" i="25"/>
  <c r="Q12" i="25"/>
  <c r="R12" i="25" s="1"/>
  <c r="Q12" i="19"/>
  <c r="R12" i="19" s="1"/>
  <c r="Q16" i="19"/>
  <c r="Q10" i="19"/>
  <c r="G38" i="27"/>
  <c r="B12" i="25"/>
  <c r="C12" i="25"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AQ30" i="36"/>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C17" i="27" l="1"/>
  <c r="C19" i="27" s="1"/>
  <c r="C20" i="27" s="1"/>
  <c r="Q16" i="37"/>
  <c r="Q12" i="37"/>
  <c r="R12" i="37" s="1"/>
  <c r="Q10" i="37"/>
  <c r="V20" i="37"/>
  <c r="V26" i="37"/>
  <c r="V22" i="37"/>
  <c r="W22" i="37" s="1"/>
  <c r="F17" i="27"/>
  <c r="F19" i="27" s="1"/>
  <c r="F20" i="27" s="1"/>
  <c r="V16" i="37"/>
  <c r="V12" i="37"/>
  <c r="W12" i="37" s="1"/>
  <c r="V10" i="37"/>
  <c r="Q36" i="37"/>
  <c r="Q32" i="37"/>
  <c r="R32" i="37" s="1"/>
  <c r="Q30" i="37"/>
  <c r="G26" i="37"/>
  <c r="G22" i="37"/>
  <c r="H22" i="37" s="1"/>
  <c r="G20" i="37"/>
  <c r="G30" i="37"/>
  <c r="G32" i="37"/>
  <c r="H32" i="37" s="1"/>
  <c r="G36" i="37"/>
  <c r="L12" i="37"/>
  <c r="M12" i="37" s="1"/>
  <c r="L16" i="37"/>
  <c r="L10" i="37"/>
  <c r="L32" i="37"/>
  <c r="M32" i="37" s="1"/>
  <c r="L36" i="37"/>
  <c r="G17" i="27"/>
  <c r="G19" i="27" s="1"/>
  <c r="G20" i="27" s="1"/>
  <c r="L30" i="37"/>
  <c r="B20" i="37"/>
  <c r="B26" i="37"/>
  <c r="B22" i="37"/>
  <c r="C22" i="37" s="1"/>
  <c r="B17" i="27"/>
  <c r="B19" i="27" s="1"/>
  <c r="B20" i="27" s="1"/>
  <c r="G16" i="37"/>
  <c r="G10" i="37"/>
  <c r="G12" i="37"/>
  <c r="H12" i="37" s="1"/>
  <c r="Q26" i="37"/>
  <c r="Q22" i="37"/>
  <c r="R22" i="37" s="1"/>
  <c r="Q20" i="37"/>
  <c r="B30" i="37"/>
  <c r="B32" i="37"/>
  <c r="C32" i="37" s="1"/>
  <c r="B36" i="37"/>
  <c r="L22" i="37"/>
  <c r="M22" i="37" s="1"/>
  <c r="L26" i="37"/>
  <c r="L20" i="37"/>
  <c r="V36" i="37"/>
  <c r="V30" i="37"/>
  <c r="H17" i="27"/>
  <c r="H19" i="27" s="1"/>
  <c r="H20" i="27" s="1"/>
  <c r="V32" i="37"/>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AJ31" i="36" l="1"/>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K32" i="36" l="1"/>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Z33" i="36" l="1"/>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BF34" i="36" l="1"/>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T35" i="17" l="1"/>
  <c r="T21" i="17" s="1"/>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AI36" i="36" l="1"/>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AK37" i="36" l="1"/>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CI39" i="17" l="1"/>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BN39" i="36" l="1"/>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BN40" i="36" l="1"/>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F41" i="17"/>
  <c r="CT41" i="17"/>
  <c r="N41" i="17"/>
  <c r="AZ41" i="17"/>
  <c r="P41" i="17"/>
  <c r="BL41" i="17"/>
  <c r="W41" i="17"/>
  <c r="BU41" i="17"/>
  <c r="BR41" i="17"/>
  <c r="CE41" i="17"/>
  <c r="AU41" i="36" l="1"/>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AI42" i="36" l="1"/>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AK43" i="17"/>
  <c r="CM43" i="17"/>
  <c r="H43" i="17"/>
  <c r="J43" i="17"/>
  <c r="BC43" i="17"/>
  <c r="P43" i="17"/>
  <c r="AT43" i="17"/>
  <c r="Y43" i="17"/>
  <c r="BU43" i="17"/>
  <c r="AH44" i="17" l="1"/>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CO45" i="17" l="1"/>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AM45" i="36" l="1"/>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AE46" i="36" l="1"/>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AH47" i="36" l="1"/>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CO49" i="17" l="1"/>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BB49" i="36" l="1"/>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AI50" i="36" l="1"/>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AR51" i="36" l="1"/>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CO53" i="17" l="1"/>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CQ54" i="17" l="1"/>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AY54" i="36" l="1"/>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K55" i="36" l="1"/>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AY56" i="36" l="1"/>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CQ58" i="17" l="1"/>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C58" i="36" l="1"/>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F59" i="36" l="1"/>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CB61" i="17" l="1"/>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AB61" i="36" l="1"/>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G62" i="36" l="1"/>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L63" i="17"/>
  <c r="AN63" i="17"/>
  <c r="BE63" i="17"/>
  <c r="BI63" i="17"/>
  <c r="N63" i="17"/>
  <c r="AP63" i="17"/>
  <c r="CV63" i="17"/>
  <c r="CC63" i="17"/>
  <c r="CT63" i="17"/>
  <c r="AR63" i="17"/>
  <c r="CM63" i="17"/>
  <c r="F63" i="17"/>
  <c r="P63" i="17"/>
  <c r="BC63" i="17"/>
  <c r="BL63" i="17"/>
  <c r="Y63" i="17"/>
  <c r="BP63" i="17"/>
  <c r="BY63" i="17"/>
  <c r="AC63" i="17"/>
  <c r="CG63" i="17"/>
  <c r="CJ63" i="17"/>
  <c r="AG63" i="17"/>
  <c r="K63" i="36" l="1"/>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R64" i="17"/>
  <c r="AV64" i="17"/>
  <c r="BP64" i="17"/>
  <c r="CJ64" i="17"/>
  <c r="AE64" i="17"/>
  <c r="BW64" i="17"/>
  <c r="D64" i="17"/>
  <c r="AP64" i="17"/>
  <c r="CM64" i="17"/>
  <c r="F64" i="17"/>
  <c r="AX64" i="17"/>
  <c r="CR64" i="17"/>
  <c r="L64" i="17"/>
  <c r="AZ64" i="17"/>
  <c r="U64" i="17"/>
  <c r="CV64" i="17"/>
  <c r="W64" i="17"/>
  <c r="BG64" i="17"/>
  <c r="BR64" i="17"/>
  <c r="CC64" i="17"/>
  <c r="AY64" i="36" l="1"/>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AI65" i="36" l="1"/>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AA66" i="36" l="1"/>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BM67" i="36" l="1"/>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AG68" i="17"/>
  <c r="CG68" i="17"/>
  <c r="AK68" i="17"/>
  <c r="CP68" i="17"/>
  <c r="H68" i="17"/>
  <c r="J68" i="17"/>
  <c r="BC68" i="17"/>
  <c r="CB69" i="17" l="1"/>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BN69" i="36" l="1"/>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BF70" i="36" l="1"/>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CO72" i="17" l="1"/>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AY72" i="36" l="1"/>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R73" i="17"/>
  <c r="BE73" i="17"/>
  <c r="U73" i="17"/>
  <c r="BG73" i="17"/>
  <c r="BR73" i="17"/>
  <c r="BH73" i="36" l="1"/>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AE74" i="36" l="1"/>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BB75" i="36" l="1"/>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CQ77" i="17" l="1"/>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D77" i="36" l="1"/>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G78" i="36" l="1"/>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R79" i="36" l="1"/>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Q81" i="17" l="1"/>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AR81" i="36" l="1"/>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DE83" i="17" l="1"/>
  <c r="DP83" i="17"/>
  <c r="DY83" i="17"/>
  <c r="EH83" i="17"/>
  <c r="EQ83" i="17"/>
  <c r="DF83" i="17"/>
  <c r="DQ83" i="17"/>
  <c r="DZ83" i="17"/>
  <c r="EI83" i="17"/>
  <c r="ER83" i="17"/>
  <c r="DG83" i="17"/>
  <c r="ES83" i="17"/>
  <c r="CY83" i="17"/>
  <c r="DH83" i="17"/>
  <c r="DS83" i="17"/>
  <c r="EB83" i="17"/>
  <c r="EK83" i="17"/>
  <c r="EU83" i="17"/>
  <c r="DJ83" i="17"/>
  <c r="DU83" i="17"/>
  <c r="EM83" i="17"/>
  <c r="EN83" i="17"/>
  <c r="DO83" i="17"/>
  <c r="CZ83" i="17"/>
  <c r="DI83" i="17"/>
  <c r="DT83" i="17"/>
  <c r="EC83" i="17"/>
  <c r="EL83" i="17"/>
  <c r="EV83" i="17"/>
  <c r="DB83" i="17"/>
  <c r="ED83" i="17"/>
  <c r="EX83" i="17"/>
  <c r="DX83" i="17"/>
  <c r="DC83" i="17"/>
  <c r="DK83" i="17"/>
  <c r="DV83" i="17"/>
  <c r="EE83" i="17"/>
  <c r="EY83" i="17"/>
  <c r="DD83" i="17"/>
  <c r="EG83" i="17"/>
  <c r="EP83" i="17"/>
  <c r="DR83" i="17"/>
  <c r="EA83" i="17"/>
  <c r="EJ83" i="17"/>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C82" i="34" l="1"/>
  <c r="D82" i="34"/>
  <c r="E82" i="34"/>
  <c r="F82" i="34"/>
  <c r="G82" i="34"/>
  <c r="H82" i="34"/>
  <c r="K82" i="34"/>
  <c r="L82" i="34"/>
  <c r="N82" i="34"/>
  <c r="O82" i="34"/>
  <c r="P82" i="34"/>
  <c r="Q82" i="34"/>
  <c r="R82" i="34"/>
  <c r="S82" i="34"/>
  <c r="CE83" i="36"/>
  <c r="CH83" i="36"/>
  <c r="DB83" i="36"/>
  <c r="CD83" i="36"/>
  <c r="CQ83" i="36"/>
  <c r="CB83" i="36"/>
  <c r="DC83" i="36"/>
  <c r="CJ83" i="36"/>
  <c r="DO83" i="36"/>
  <c r="DG83" i="36"/>
  <c r="DI83" i="36"/>
  <c r="DK83" i="36"/>
  <c r="CM83" i="36"/>
  <c r="BU83" i="36"/>
  <c r="CW83" i="36"/>
  <c r="CA83" i="36"/>
  <c r="CV83" i="36"/>
  <c r="BX83" i="36"/>
  <c r="BS83" i="36"/>
  <c r="BR83" i="36"/>
  <c r="DA83" i="36"/>
  <c r="DF83" i="36"/>
  <c r="CT83" i="36"/>
  <c r="DN83" i="36"/>
  <c r="CY83" i="36"/>
  <c r="DH83" i="36"/>
  <c r="DL83" i="36"/>
  <c r="CS83" i="36"/>
  <c r="DJ83" i="36"/>
  <c r="CO83" i="36"/>
  <c r="DM83" i="36"/>
  <c r="DP83" i="36"/>
  <c r="CF83" i="36"/>
  <c r="CX83" i="36"/>
  <c r="CN83" i="36"/>
  <c r="DE83" i="36"/>
  <c r="BY83" i="36"/>
  <c r="CZ83" i="36"/>
  <c r="CI83" i="36"/>
  <c r="CL83" i="36"/>
  <c r="CC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CP83" i="36" l="1"/>
  <c r="BV83" i="36"/>
  <c r="CK83" i="36"/>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V86" i="17" l="1"/>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E85" i="28" l="1"/>
  <c r="DK85" i="28"/>
  <c r="DF85" i="28"/>
  <c r="EN85" i="28"/>
  <c r="EX85" i="28"/>
  <c r="DO85" i="28"/>
  <c r="EA85" i="28"/>
  <c r="CU85" i="28"/>
  <c r="ED85" i="28"/>
  <c r="FM85" i="28"/>
  <c r="EM85" i="28"/>
  <c r="EF85" i="28"/>
  <c r="DL85" i="28"/>
  <c r="DC85" i="28"/>
  <c r="DR85" i="28"/>
  <c r="DV85" i="28"/>
  <c r="DJ85" i="28"/>
  <c r="FL85" i="28"/>
  <c r="CQ85" i="28"/>
  <c r="DP85" i="28"/>
  <c r="EG85" i="28"/>
  <c r="EE85" i="28"/>
  <c r="CV85" i="28"/>
  <c r="EY85" i="28"/>
  <c r="DG85" i="28"/>
  <c r="DS85" i="28"/>
  <c r="CM85" i="28"/>
  <c r="EJ85" i="28"/>
  <c r="CR85" i="28"/>
  <c r="CY85" i="28"/>
  <c r="EP85" i="28"/>
  <c r="CX85" i="28"/>
  <c r="DH85" i="28"/>
  <c r="CP85" i="28"/>
  <c r="CZ85" i="28"/>
  <c r="DQ85" i="28"/>
  <c r="CS85" i="28"/>
  <c r="CO85" i="28"/>
  <c r="DD85" i="28"/>
  <c r="CT85" i="28"/>
  <c r="CL85" i="28"/>
  <c r="EO85" i="28"/>
  <c r="DT85" i="28"/>
  <c r="EC85" i="28"/>
  <c r="EI85" i="28"/>
  <c r="DA85" i="28"/>
  <c r="DY85" i="28"/>
  <c r="DZ85" i="28"/>
  <c r="EB85" i="28"/>
  <c r="DI85" i="28"/>
  <c r="DX85" i="28"/>
  <c r="DW85" i="28"/>
  <c r="W85" i="28" l="1"/>
  <c r="AQ85" i="28"/>
  <c r="AM85" i="28"/>
  <c r="AN85" i="28"/>
  <c r="Y85" i="28"/>
  <c r="AT85" i="28"/>
  <c r="AK85" i="28"/>
  <c r="BU85" i="28"/>
  <c r="AD85" i="28"/>
  <c r="AS85" i="28"/>
  <c r="BT85" i="28"/>
  <c r="BL85" i="28"/>
  <c r="AV85" i="28"/>
  <c r="AL85" i="28"/>
  <c r="BG85" i="28"/>
  <c r="BM85" i="28"/>
  <c r="BN85" i="28"/>
  <c r="BB85" i="28"/>
  <c r="BK85" i="28"/>
  <c r="AB85" i="28"/>
  <c r="AY85" i="28"/>
  <c r="BE85" i="28"/>
  <c r="AE85" i="28"/>
  <c r="BD85" i="28"/>
  <c r="AI85" i="28"/>
  <c r="AU85" i="28"/>
  <c r="BA85" i="28"/>
  <c r="BC85" i="28"/>
  <c r="AH85" i="28"/>
  <c r="X85" i="28"/>
  <c r="AR85" i="28"/>
  <c r="BF85" i="28"/>
  <c r="AZ85" i="28"/>
  <c r="Z85" i="28"/>
  <c r="AJ85" i="28"/>
  <c r="AA85" i="28"/>
  <c r="AX85" i="28"/>
  <c r="AG85" i="28"/>
  <c r="DM85" i="28"/>
  <c r="EQ85" i="28"/>
  <c r="EK85" i="28"/>
  <c r="FK85" i="28"/>
  <c r="FA85" i="28"/>
  <c r="FH85" i="28"/>
  <c r="DN85" i="28"/>
  <c r="FG85" i="28"/>
  <c r="FE85" i="28"/>
  <c r="EU85" i="28"/>
  <c r="FB85" i="28"/>
  <c r="EL85" i="28"/>
  <c r="ET85" i="28"/>
  <c r="EW85" i="28"/>
  <c r="FJ85" i="28"/>
  <c r="FD85" i="28"/>
  <c r="FF85" i="28"/>
  <c r="EZ85" i="28"/>
  <c r="FI85" i="28"/>
  <c r="FC85" i="28"/>
  <c r="EV85" i="28"/>
  <c r="ER85" i="28"/>
  <c r="CB85" i="28" l="1"/>
  <c r="CF85" i="28"/>
  <c r="BV85" i="28"/>
  <c r="BJ85" i="28"/>
  <c r="BI85" i="28"/>
  <c r="BX85" i="28"/>
  <c r="CG85" i="28"/>
  <c r="CC85" i="28"/>
  <c r="BO85" i="28"/>
  <c r="AP85" i="28"/>
  <c r="CH85" i="28"/>
  <c r="BW85" i="28"/>
  <c r="BY85" i="28"/>
  <c r="CE85" i="28"/>
  <c r="CA85" i="28"/>
  <c r="BS85" i="28"/>
  <c r="BP85" i="28"/>
  <c r="BR85" i="28"/>
  <c r="CI85" i="28"/>
  <c r="AO85" i="28"/>
  <c r="BZ85" i="28"/>
  <c r="CD85" i="28"/>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A84" i="28"/>
  <c r="AM84" i="28"/>
  <c r="BK84" i="28"/>
  <c r="BC84" i="28"/>
  <c r="AL84" i="28"/>
  <c r="BF84" i="28"/>
  <c r="AX84" i="28"/>
  <c r="AN84" i="28"/>
  <c r="AH84" i="28"/>
  <c r="AA84" i="28"/>
  <c r="AS84" i="28"/>
  <c r="W84" i="28"/>
  <c r="X84" i="28"/>
  <c r="BG84" i="28"/>
  <c r="AR84" i="28"/>
  <c r="AJ84" i="28"/>
  <c r="AG84" i="28"/>
  <c r="BN84" i="28"/>
  <c r="AI84" i="28"/>
  <c r="Z84" i="28"/>
  <c r="Y84" i="28"/>
  <c r="AK84" i="28"/>
  <c r="AB84" i="28"/>
  <c r="FK84" i="28"/>
  <c r="FJ84" i="28"/>
  <c r="EZ84" i="28"/>
  <c r="FA84" i="28"/>
  <c r="EQ84" i="28"/>
  <c r="ER84" i="28"/>
  <c r="ET84" i="28"/>
  <c r="EU84" i="28"/>
  <c r="AE84" i="28"/>
  <c r="AD84" i="28"/>
  <c r="BL84" i="28" l="1"/>
  <c r="CH84" i="28"/>
  <c r="CI84" i="28"/>
  <c r="CD84" i="28"/>
  <c r="CE84" i="28"/>
  <c r="CC84" i="28"/>
  <c r="CB84" i="28"/>
  <c r="BW84" i="28"/>
  <c r="BZ84" i="28"/>
  <c r="CA84" i="28"/>
  <c r="BY84" i="28"/>
  <c r="BX84" i="28"/>
  <c r="BV84" i="28"/>
  <c r="BP84" i="28"/>
  <c r="BJ84" i="28"/>
  <c r="AP84" i="28"/>
  <c r="BS84" i="28"/>
  <c r="BI84" i="28"/>
  <c r="BR84" i="28"/>
  <c r="AO84" i="28"/>
  <c r="CG84" i="28"/>
  <c r="CF84" i="28"/>
  <c r="BO84" i="28"/>
  <c r="EB29" i="17" l="1"/>
  <c r="EB33" i="17"/>
  <c r="EC25" i="17"/>
  <c r="EC29" i="17"/>
  <c r="EC33" i="17"/>
  <c r="EB25" i="17"/>
  <c r="EC26" i="17"/>
  <c r="EC31" i="17"/>
  <c r="EB26" i="17"/>
  <c r="EB30" i="17"/>
  <c r="EC27" i="17"/>
  <c r="EB27" i="17"/>
  <c r="EY28" i="17"/>
  <c r="EY25" i="17"/>
  <c r="EY33" i="17"/>
  <c r="EY30" i="17"/>
  <c r="EX29" i="17"/>
  <c r="EX33" i="17"/>
  <c r="EY26" i="17"/>
  <c r="EY34" i="17"/>
  <c r="EX26" i="17"/>
  <c r="EX34" i="17"/>
  <c r="EY27" i="17"/>
  <c r="EX27" i="17"/>
  <c r="EX31" i="17"/>
  <c r="EE26" i="17"/>
  <c r="ED26" i="17"/>
  <c r="ED30" i="17"/>
  <c r="ED34" i="17"/>
  <c r="ED31" i="17"/>
  <c r="EE33" i="17"/>
  <c r="EE31" i="17"/>
  <c r="EE28" i="17"/>
  <c r="EE25" i="17"/>
  <c r="ER28" i="17"/>
  <c r="ER32" i="17"/>
  <c r="ES25" i="17"/>
  <c r="ES29" i="17"/>
  <c r="ES33" i="17"/>
  <c r="ER25" i="17"/>
  <c r="ER29" i="17"/>
  <c r="ES26" i="17"/>
  <c r="ES34" i="17"/>
  <c r="ES31" i="17"/>
  <c r="ER31" i="17"/>
  <c r="ER26" i="17"/>
  <c r="ER30" i="17"/>
  <c r="ER34" i="17"/>
  <c r="ES27" i="17"/>
  <c r="EQ26" i="17"/>
  <c r="EQ30" i="17"/>
  <c r="EQ34" i="17"/>
  <c r="EQ31" i="17"/>
  <c r="EP31" i="17"/>
  <c r="EP30" i="17"/>
  <c r="EP34" i="17"/>
  <c r="EQ27" i="17"/>
  <c r="EP27" i="17"/>
  <c r="EP28" i="17"/>
  <c r="EP32" i="17"/>
  <c r="EV29" i="17"/>
  <c r="EU32" i="17"/>
  <c r="EV34" i="17"/>
  <c r="EU29" i="17"/>
  <c r="EV31" i="17"/>
  <c r="EV27" i="17"/>
  <c r="EV26" i="17"/>
  <c r="EU33" i="17"/>
  <c r="EU34" i="17"/>
  <c r="EU26" i="17"/>
  <c r="EV30" i="17"/>
  <c r="EU25" i="17"/>
  <c r="DY25" i="17"/>
  <c r="DY27" i="17"/>
  <c r="DY30" i="17"/>
  <c r="DY31" i="17"/>
  <c r="DY33" i="17"/>
  <c r="DX27" i="17"/>
  <c r="DX28" i="17"/>
  <c r="DX30" i="17"/>
  <c r="DX32" i="17"/>
  <c r="EA25" i="17"/>
  <c r="EA27" i="17"/>
  <c r="EA29" i="17"/>
  <c r="EA32" i="17"/>
  <c r="EA33" i="17"/>
  <c r="DQ26" i="17"/>
  <c r="DZ25" i="17"/>
  <c r="DZ28" i="17"/>
  <c r="DZ29" i="17"/>
  <c r="DZ31" i="17"/>
  <c r="DZ33" i="17"/>
  <c r="DQ30" i="17"/>
  <c r="DR25" i="17"/>
  <c r="DR28" i="17"/>
  <c r="DR29" i="17"/>
  <c r="DR31" i="17"/>
  <c r="DR33" i="17"/>
  <c r="DQ29" i="17"/>
  <c r="DQ33" i="17"/>
  <c r="DT24" i="17"/>
  <c r="DT20" i="17" s="1"/>
  <c r="DT25" i="17"/>
  <c r="DT28" i="17"/>
  <c r="DT29" i="17"/>
  <c r="DT31" i="17"/>
  <c r="DT33" i="17"/>
  <c r="DS25" i="17"/>
  <c r="DS26" i="17"/>
  <c r="DS28" i="17"/>
  <c r="DS30" i="17"/>
  <c r="DS33" i="17"/>
  <c r="DS34" i="17"/>
  <c r="DP33" i="17"/>
  <c r="DO29" i="17"/>
  <c r="DO33" i="17"/>
  <c r="DP25" i="17"/>
  <c r="DO26" i="17"/>
  <c r="DO30" i="17"/>
  <c r="DO34" i="17"/>
  <c r="DP31" i="17"/>
  <c r="DO27" i="17"/>
  <c r="DP29" i="17"/>
  <c r="EL28" i="17"/>
  <c r="EL29" i="17"/>
  <c r="EL33" i="17"/>
  <c r="EK25" i="17"/>
  <c r="EK29" i="17"/>
  <c r="EL34" i="17"/>
  <c r="EK26" i="17"/>
  <c r="EK34" i="17"/>
  <c r="EL27" i="17"/>
  <c r="EL31" i="17"/>
  <c r="EK31" i="17"/>
  <c r="EK28" i="17"/>
  <c r="EK32" i="17"/>
  <c r="EI32" i="17"/>
  <c r="EI25" i="17"/>
  <c r="EI27" i="17"/>
  <c r="EI28" i="17"/>
  <c r="EI30" i="17"/>
  <c r="EJ24" i="17"/>
  <c r="EJ20" i="17" s="1"/>
  <c r="EJ33" i="17"/>
  <c r="EJ26" i="17"/>
  <c r="EJ31" i="17"/>
  <c r="EJ30" i="17"/>
  <c r="EH28" i="17"/>
  <c r="EG29" i="17"/>
  <c r="EG33" i="17"/>
  <c r="EH26" i="17"/>
  <c r="EH33" i="17"/>
  <c r="EG25" i="17"/>
  <c r="EG34" i="17"/>
  <c r="EH31" i="17"/>
  <c r="EG27" i="17"/>
  <c r="EG31" i="17"/>
  <c r="DD30" i="17"/>
  <c r="DD28" i="17"/>
  <c r="DD31" i="17"/>
  <c r="DD24" i="17"/>
  <c r="DD20" i="17" s="1"/>
  <c r="DD26" i="17"/>
  <c r="DD34" i="17"/>
  <c r="DC32" i="17"/>
  <c r="DC25" i="17"/>
  <c r="DC29" i="17"/>
  <c r="DB25" i="17"/>
  <c r="DB29" i="17"/>
  <c r="DB33" i="17"/>
  <c r="DC26" i="17"/>
  <c r="DC30" i="17"/>
  <c r="DC34" i="17"/>
  <c r="DC27" i="17"/>
  <c r="DB31" i="17"/>
  <c r="DI28" i="17"/>
  <c r="DI25" i="17"/>
  <c r="DI33" i="17"/>
  <c r="DH25" i="17"/>
  <c r="DH29" i="17"/>
  <c r="DH33" i="17"/>
  <c r="DI30" i="17"/>
  <c r="DH26" i="17"/>
  <c r="DH34" i="17"/>
  <c r="DH23" i="17"/>
  <c r="DH19" i="17" s="1"/>
  <c r="ED23" i="17"/>
  <c r="ED19" i="17" s="1"/>
  <c r="EG23" i="17"/>
  <c r="EG19" i="17" s="1"/>
  <c r="DS23" i="17"/>
  <c r="DS19" i="17" s="1"/>
  <c r="DR23" i="17"/>
  <c r="DR19" i="17" s="1"/>
  <c r="D4" i="27" s="1"/>
  <c r="DX23" i="17"/>
  <c r="DX19" i="17" s="1"/>
  <c r="ER23" i="17"/>
  <c r="ER19" i="17" s="1"/>
  <c r="EL23" i="17"/>
  <c r="EL19" i="17" s="1"/>
  <c r="EE23" i="17"/>
  <c r="EE19" i="17" s="1"/>
  <c r="DZ23" i="17"/>
  <c r="DZ19" i="17" s="1"/>
  <c r="DC23" i="17"/>
  <c r="DC19" i="17" s="1"/>
  <c r="H4" i="27" s="1"/>
  <c r="DI23" i="17"/>
  <c r="DI19" i="17" s="1"/>
  <c r="J4" i="27" s="1"/>
  <c r="DE28" i="17"/>
  <c r="DE32" i="17"/>
  <c r="DE34" i="17"/>
  <c r="DE31" i="17"/>
  <c r="DE25" i="17"/>
  <c r="DE29" i="17"/>
  <c r="Q33" i="34"/>
  <c r="O32" i="34"/>
  <c r="K33" i="34"/>
  <c r="DJ33" i="17"/>
  <c r="N30" i="34"/>
  <c r="DJ29" i="17"/>
  <c r="P27" i="34"/>
  <c r="DF26" i="17"/>
  <c r="P23" i="34"/>
  <c r="P19" i="34" s="1"/>
  <c r="K23" i="34"/>
  <c r="K19" i="34" s="1"/>
  <c r="O33" i="34"/>
  <c r="S32" i="34"/>
  <c r="L32" i="34"/>
  <c r="DG31" i="17"/>
  <c r="S25" i="34"/>
  <c r="L24" i="34"/>
  <c r="N33" i="34"/>
  <c r="R32" i="34"/>
  <c r="DF31" i="17"/>
  <c r="K28" i="34"/>
  <c r="DF27" i="17"/>
  <c r="R25" i="34"/>
  <c r="N23" i="34"/>
  <c r="N19" i="34" s="1"/>
  <c r="Q32" i="34"/>
  <c r="S30" i="34"/>
  <c r="DK31" i="17"/>
  <c r="O28" i="34"/>
  <c r="DK27" i="17"/>
  <c r="Q25" i="34"/>
  <c r="DG24" i="17"/>
  <c r="DG20" i="17" s="1"/>
  <c r="S22" i="34"/>
  <c r="S18" i="34" s="1"/>
  <c r="P32" i="34"/>
  <c r="DJ31" i="17"/>
  <c r="N28" i="34"/>
  <c r="P25" i="34"/>
  <c r="DF24" i="17"/>
  <c r="DF20" i="17" s="1"/>
  <c r="DJ23" i="17"/>
  <c r="DJ19" i="17" s="1"/>
  <c r="DG33" i="17"/>
  <c r="Q30" i="34"/>
  <c r="L30" i="34"/>
  <c r="DG29" i="17"/>
  <c r="S27" i="34"/>
  <c r="L26" i="34"/>
  <c r="O25" i="34"/>
  <c r="S23" i="34"/>
  <c r="S19" i="34" s="1"/>
  <c r="DK24" i="17"/>
  <c r="DK20" i="17" s="1"/>
  <c r="DF33" i="17"/>
  <c r="P30" i="34"/>
  <c r="K30" i="34"/>
  <c r="DF29" i="17"/>
  <c r="R27" i="34"/>
  <c r="K26" i="34"/>
  <c r="N25" i="34"/>
  <c r="R23" i="34"/>
  <c r="R19" i="34" s="1"/>
  <c r="DJ24" i="17"/>
  <c r="DJ20" i="17" s="1"/>
  <c r="DK33" i="17"/>
  <c r="Q27" i="34"/>
  <c r="L27" i="34"/>
  <c r="O22" i="34"/>
  <c r="O18" i="34" s="1"/>
  <c r="O30" i="34"/>
  <c r="DG26" i="17"/>
  <c r="DK25" i="17"/>
  <c r="DK29" i="17"/>
  <c r="Q23" i="34"/>
  <c r="Q19" i="34" s="1"/>
  <c r="T32" i="19" l="1"/>
  <c r="S32" i="19" s="1"/>
  <c r="T30" i="19"/>
  <c r="K3" i="27"/>
  <c r="DJ27" i="17"/>
  <c r="R30" i="34"/>
  <c r="C3" i="27"/>
  <c r="O10" i="19"/>
  <c r="Y30" i="19"/>
  <c r="L3" i="27"/>
  <c r="B3" i="27"/>
  <c r="J10" i="19"/>
  <c r="G3" i="27"/>
  <c r="O20" i="19"/>
  <c r="F3" i="27"/>
  <c r="J20" i="19"/>
  <c r="J3" i="27"/>
  <c r="J5" i="27" s="1"/>
  <c r="O36" i="19"/>
  <c r="O30" i="19"/>
  <c r="EP26" i="17"/>
  <c r="DG34" i="17"/>
  <c r="O26" i="34"/>
  <c r="P26" i="34"/>
  <c r="DG25" i="17"/>
  <c r="R26" i="34"/>
  <c r="DF34" i="17"/>
  <c r="P28" i="34"/>
  <c r="EQ23" i="17"/>
  <c r="EQ19" i="17" s="1"/>
  <c r="DJ34" i="17"/>
  <c r="K24" i="34"/>
  <c r="DE26" i="17"/>
  <c r="EU23" i="17"/>
  <c r="EU19" i="17" s="1"/>
  <c r="O23" i="34"/>
  <c r="O19" i="34" s="1"/>
  <c r="L28" i="34"/>
  <c r="DE23" i="17"/>
  <c r="DE19" i="17" s="1"/>
  <c r="I4" i="27" s="1"/>
  <c r="S28" i="34"/>
  <c r="DK34" i="17"/>
  <c r="Q28" i="34"/>
  <c r="S33" i="34"/>
  <c r="K22" i="34"/>
  <c r="K18" i="34" s="1"/>
  <c r="DJ32" i="17"/>
  <c r="DF32" i="17"/>
  <c r="O24" i="34"/>
  <c r="L29" i="34"/>
  <c r="DF23" i="17"/>
  <c r="DF19" i="17" s="1"/>
  <c r="N31" i="34"/>
  <c r="Q24" i="34"/>
  <c r="DK30" i="17"/>
  <c r="N26" i="34"/>
  <c r="K31" i="34"/>
  <c r="EC23" i="17"/>
  <c r="EC19" i="17" s="1"/>
  <c r="DH27" i="17"/>
  <c r="DC28" i="17"/>
  <c r="DQ34" i="17"/>
  <c r="DG30" i="17"/>
  <c r="L31" i="34"/>
  <c r="P22" i="34"/>
  <c r="P18" i="34" s="1"/>
  <c r="DJ28" i="17"/>
  <c r="R31" i="34"/>
  <c r="O29" i="34"/>
  <c r="R22" i="34"/>
  <c r="R18" i="34" s="1"/>
  <c r="DF28" i="17"/>
  <c r="L25" i="34"/>
  <c r="Q29" i="34"/>
  <c r="N27" i="34"/>
  <c r="K32" i="34"/>
  <c r="DK26" i="17"/>
  <c r="S29" i="34"/>
  <c r="P31" i="34"/>
  <c r="DE27" i="17"/>
  <c r="DP23" i="17"/>
  <c r="DP19" i="17" s="1"/>
  <c r="EB23" i="17"/>
  <c r="EB19" i="17" s="1"/>
  <c r="ES23" i="17"/>
  <c r="ES19" i="17" s="1"/>
  <c r="L4" i="27" s="1"/>
  <c r="DI34" i="17"/>
  <c r="DI32" i="17"/>
  <c r="DC33" i="17"/>
  <c r="DC24" i="17"/>
  <c r="DC20" i="17" s="1"/>
  <c r="DD27" i="17"/>
  <c r="DD23" i="17"/>
  <c r="DD19" i="17" s="1"/>
  <c r="J32" i="19" s="1"/>
  <c r="I32" i="19" s="1"/>
  <c r="EH27" i="17"/>
  <c r="EH25" i="17"/>
  <c r="EH32" i="17"/>
  <c r="EJ34" i="17"/>
  <c r="EI29" i="17"/>
  <c r="EK30" i="17"/>
  <c r="DO32" i="17"/>
  <c r="DS27" i="17"/>
  <c r="DQ31" i="17"/>
  <c r="DR30" i="17"/>
  <c r="DQ32" i="17"/>
  <c r="DZ30" i="17"/>
  <c r="EA34" i="17"/>
  <c r="EA26" i="17"/>
  <c r="DX29" i="17"/>
  <c r="DY24" i="17"/>
  <c r="DY20" i="17" s="1"/>
  <c r="EU30" i="17"/>
  <c r="EV25" i="17"/>
  <c r="EQ25" i="17"/>
  <c r="ES30" i="17"/>
  <c r="ED24" i="17"/>
  <c r="ED20" i="17" s="1"/>
  <c r="EY32" i="17"/>
  <c r="EC24" i="17"/>
  <c r="EC20" i="17" s="1"/>
  <c r="EU31" i="17"/>
  <c r="DH31" i="17"/>
  <c r="DI24" i="17"/>
  <c r="DI20" i="17" s="1"/>
  <c r="EG30" i="17"/>
  <c r="EH24" i="17"/>
  <c r="EH20" i="17" s="1"/>
  <c r="DP34" i="17"/>
  <c r="DP32" i="17"/>
  <c r="DQ27" i="17"/>
  <c r="DQ28" i="17"/>
  <c r="EA24" i="17"/>
  <c r="EA20" i="17" s="1"/>
  <c r="EU28" i="17"/>
  <c r="ER33" i="17"/>
  <c r="ED27" i="17"/>
  <c r="EE29" i="17"/>
  <c r="EY24" i="17"/>
  <c r="EY20" i="17" s="1"/>
  <c r="EC34" i="17"/>
  <c r="EB32" i="17"/>
  <c r="EJ23" i="17"/>
  <c r="EJ19" i="17" s="1"/>
  <c r="EX23" i="17"/>
  <c r="EX19" i="17" s="1"/>
  <c r="DI27" i="17"/>
  <c r="DB34" i="17"/>
  <c r="DB27" i="17"/>
  <c r="DD33" i="17"/>
  <c r="EG26" i="17"/>
  <c r="EG32" i="17"/>
  <c r="EJ25" i="17"/>
  <c r="EI34" i="17"/>
  <c r="EK24" i="17"/>
  <c r="EK20" i="17" s="1"/>
  <c r="DP28" i="17"/>
  <c r="DS32" i="17"/>
  <c r="DS24" i="17"/>
  <c r="DS20" i="17" s="1"/>
  <c r="O22" i="19" s="1"/>
  <c r="N22" i="19" s="1"/>
  <c r="DT27" i="17"/>
  <c r="DQ24" i="17"/>
  <c r="DQ20" i="17" s="1"/>
  <c r="DR27" i="17"/>
  <c r="DZ27" i="17"/>
  <c r="DX34" i="17"/>
  <c r="DX26" i="17"/>
  <c r="DY29" i="17"/>
  <c r="EP33" i="17"/>
  <c r="ER24" i="17"/>
  <c r="ER20" i="17" s="1"/>
  <c r="Y32" i="19" s="1"/>
  <c r="X32" i="19" s="1"/>
  <c r="ED32" i="17"/>
  <c r="ED29" i="17"/>
  <c r="EY29" i="17"/>
  <c r="EC30" i="17"/>
  <c r="EB28" i="17"/>
  <c r="S24" i="34"/>
  <c r="Q31" i="34"/>
  <c r="L22" i="34"/>
  <c r="L18" i="34" s="1"/>
  <c r="Q26" i="34"/>
  <c r="N24" i="34"/>
  <c r="DK23" i="17"/>
  <c r="DK19" i="17" s="1"/>
  <c r="K4" i="27" s="1"/>
  <c r="S26" i="34"/>
  <c r="DJ30" i="17"/>
  <c r="O31" i="34"/>
  <c r="L23" i="34"/>
  <c r="L19" i="34" s="1"/>
  <c r="Q22" i="34"/>
  <c r="Q18" i="34" s="1"/>
  <c r="S31" i="34"/>
  <c r="K25" i="34"/>
  <c r="DG28" i="17"/>
  <c r="O27" i="34"/>
  <c r="R24" i="34"/>
  <c r="DF30" i="17"/>
  <c r="DE24" i="17"/>
  <c r="DE20" i="17" s="1"/>
  <c r="EV23" i="17"/>
  <c r="EV19" i="17" s="1"/>
  <c r="DQ23" i="17"/>
  <c r="DQ19" i="17" s="1"/>
  <c r="DH32" i="17"/>
  <c r="DC31" i="17"/>
  <c r="DB28" i="17"/>
  <c r="DD29" i="17"/>
  <c r="EH30" i="17"/>
  <c r="EJ29" i="17"/>
  <c r="EI26" i="17"/>
  <c r="EK27" i="17"/>
  <c r="EL30" i="17"/>
  <c r="DP24" i="17"/>
  <c r="DP20" i="17" s="1"/>
  <c r="DR34" i="17"/>
  <c r="EA30" i="17"/>
  <c r="EV24" i="17"/>
  <c r="EV20" i="17" s="1"/>
  <c r="EP29" i="17"/>
  <c r="EE27" i="17"/>
  <c r="ED25" i="17"/>
  <c r="EY23" i="17"/>
  <c r="EY19" i="17" s="1"/>
  <c r="E4" i="27" s="1"/>
  <c r="DB24" i="17"/>
  <c r="DB20" i="17" s="1"/>
  <c r="EJ28" i="17"/>
  <c r="EV28" i="17"/>
  <c r="EP24" i="17"/>
  <c r="EP20" i="17" s="1"/>
  <c r="DT32" i="17"/>
  <c r="DY34" i="17"/>
  <c r="DY26" i="17"/>
  <c r="EU24" i="17"/>
  <c r="EU20" i="17" s="1"/>
  <c r="EB34" i="17"/>
  <c r="EQ24" i="17"/>
  <c r="EQ20" i="17" s="1"/>
  <c r="EC28" i="17"/>
  <c r="EN30" i="17"/>
  <c r="EM25" i="17"/>
  <c r="EN25" i="17"/>
  <c r="EM27" i="17"/>
  <c r="EN32" i="17"/>
  <c r="EN33" i="17"/>
  <c r="EN26" i="17"/>
  <c r="EN28" i="17"/>
  <c r="DV28" i="17"/>
  <c r="DV25" i="17"/>
  <c r="DU34" i="17"/>
  <c r="DV33" i="17"/>
  <c r="DU26" i="17"/>
  <c r="DV30" i="17"/>
  <c r="DU31" i="17"/>
  <c r="DV34" i="17"/>
  <c r="DU28" i="17"/>
  <c r="DU29" i="17"/>
  <c r="DV23" i="17"/>
  <c r="DV19" i="17" s="1"/>
  <c r="DU32" i="17"/>
  <c r="EN23" i="17"/>
  <c r="EN19" i="17" s="1"/>
  <c r="EM29" i="17"/>
  <c r="EM30" i="17"/>
  <c r="EM23" i="17"/>
  <c r="EM19" i="17" s="1"/>
  <c r="EM32" i="17"/>
  <c r="EM34" i="17"/>
  <c r="Y36" i="19" l="1"/>
  <c r="L5" i="27"/>
  <c r="Y12" i="19"/>
  <c r="X12" i="19" s="1"/>
  <c r="K5" i="27"/>
  <c r="T12" i="19"/>
  <c r="S12" i="19" s="1"/>
  <c r="T36" i="19"/>
  <c r="EX24" i="17"/>
  <c r="EX20" i="17" s="1"/>
  <c r="E22" i="19" s="1"/>
  <c r="D22" i="19" s="1"/>
  <c r="EY31" i="17"/>
  <c r="EE34" i="17"/>
  <c r="EQ29" i="17"/>
  <c r="EC32" i="17"/>
  <c r="EX28" i="17"/>
  <c r="EE24" i="17"/>
  <c r="EE20" i="17" s="1"/>
  <c r="ES24" i="17"/>
  <c r="ES20" i="17" s="1"/>
  <c r="EQ33" i="17"/>
  <c r="EQ32" i="17"/>
  <c r="EV32" i="17"/>
  <c r="DX31" i="17"/>
  <c r="EA28" i="17"/>
  <c r="DZ24" i="17"/>
  <c r="DZ20" i="17" s="1"/>
  <c r="O12" i="19" s="1"/>
  <c r="N12" i="19" s="1"/>
  <c r="DZ32" i="17"/>
  <c r="DR24" i="17"/>
  <c r="DR20" i="17" s="1"/>
  <c r="DR32" i="17"/>
  <c r="DS29" i="17"/>
  <c r="EL24" i="17"/>
  <c r="EL20" i="17" s="1"/>
  <c r="EI31" i="17"/>
  <c r="EH34" i="17"/>
  <c r="DH24" i="17"/>
  <c r="DH20" i="17" s="1"/>
  <c r="O32" i="19" s="1"/>
  <c r="N32" i="19" s="1"/>
  <c r="DH30" i="17"/>
  <c r="EX32" i="17"/>
  <c r="EE32" i="17"/>
  <c r="ES28" i="17"/>
  <c r="EP25" i="17"/>
  <c r="EQ28" i="17"/>
  <c r="DX24" i="17"/>
  <c r="DX20" i="17" s="1"/>
  <c r="J12" i="19" s="1"/>
  <c r="I12" i="19" s="1"/>
  <c r="DO24" i="17"/>
  <c r="DO20" i="17" s="1"/>
  <c r="DO31" i="17"/>
  <c r="EK33" i="17"/>
  <c r="EI33" i="17"/>
  <c r="EG24" i="17"/>
  <c r="EG20" i="17" s="1"/>
  <c r="J22" i="19" s="1"/>
  <c r="I22" i="19" s="1"/>
  <c r="DD32" i="17"/>
  <c r="DB26" i="17"/>
  <c r="DH28" i="17"/>
  <c r="DB23" i="17"/>
  <c r="DB19" i="17" s="1"/>
  <c r="E32" i="19" s="1"/>
  <c r="D32" i="19" s="1"/>
  <c r="EH23" i="17"/>
  <c r="EH19" i="17" s="1"/>
  <c r="EI23" i="17"/>
  <c r="EI19" i="17" s="1"/>
  <c r="EB24" i="17"/>
  <c r="EB20" i="17" s="1"/>
  <c r="ED28" i="17"/>
  <c r="ES32" i="17"/>
  <c r="DY28" i="17"/>
  <c r="DX25" i="17"/>
  <c r="DX33" i="17"/>
  <c r="DZ26" i="17"/>
  <c r="DZ34" i="17"/>
  <c r="DR26" i="17"/>
  <c r="DT26" i="17"/>
  <c r="DT34" i="17"/>
  <c r="DS31" i="17"/>
  <c r="DP26" i="17"/>
  <c r="DO28" i="17"/>
  <c r="EL32" i="17"/>
  <c r="EJ32" i="17"/>
  <c r="EG28" i="17"/>
  <c r="DD25" i="17"/>
  <c r="DB30" i="17"/>
  <c r="D3" i="27"/>
  <c r="D5" i="27" s="1"/>
  <c r="Y16" i="19"/>
  <c r="Y10" i="19"/>
  <c r="DT23" i="17"/>
  <c r="DT19" i="17" s="1"/>
  <c r="DO23" i="17"/>
  <c r="DO19" i="17" s="1"/>
  <c r="EP23" i="17"/>
  <c r="EP19" i="17" s="1"/>
  <c r="T22" i="19" s="1"/>
  <c r="S22" i="19" s="1"/>
  <c r="DE33" i="17"/>
  <c r="N32" i="34"/>
  <c r="R29" i="34"/>
  <c r="DJ26" i="17"/>
  <c r="P29" i="34"/>
  <c r="DK28" i="17"/>
  <c r="N29" i="34"/>
  <c r="EA23" i="17"/>
  <c r="EA19" i="17" s="1"/>
  <c r="DE30" i="17"/>
  <c r="R33" i="34"/>
  <c r="R28" i="34"/>
  <c r="DJ25" i="17"/>
  <c r="DG23" i="17"/>
  <c r="DG19" i="17" s="1"/>
  <c r="P24" i="34"/>
  <c r="DG32" i="17"/>
  <c r="K29" i="34"/>
  <c r="DK32" i="17"/>
  <c r="DF25" i="17"/>
  <c r="EB31" i="17"/>
  <c r="EA31" i="17"/>
  <c r="DQ25" i="17"/>
  <c r="DP30" i="17"/>
  <c r="DP27" i="17"/>
  <c r="EL26" i="17"/>
  <c r="DB32" i="17"/>
  <c r="DI31" i="17"/>
  <c r="E20" i="19"/>
  <c r="E26" i="19"/>
  <c r="E3" i="27"/>
  <c r="E5" i="27" s="1"/>
  <c r="EX30" i="17"/>
  <c r="ED33" i="17"/>
  <c r="EV33" i="17"/>
  <c r="EL25" i="17"/>
  <c r="DI26" i="17"/>
  <c r="EK23" i="17"/>
  <c r="EK19" i="17" s="1"/>
  <c r="EX25" i="17"/>
  <c r="EE30" i="17"/>
  <c r="ER27" i="17"/>
  <c r="EU27" i="17"/>
  <c r="DY32" i="17"/>
  <c r="DT30" i="17"/>
  <c r="DO25" i="17"/>
  <c r="EI24" i="17"/>
  <c r="EI20" i="17" s="1"/>
  <c r="J36" i="19"/>
  <c r="J30" i="19"/>
  <c r="I3" i="27"/>
  <c r="I5" i="27" s="1"/>
  <c r="DI29" i="17"/>
  <c r="L33" i="34"/>
  <c r="K27" i="34"/>
  <c r="N22" i="34"/>
  <c r="N18" i="34" s="1"/>
  <c r="EJ27" i="17"/>
  <c r="EH29" i="17"/>
  <c r="P33" i="34"/>
  <c r="DY23" i="17"/>
  <c r="DY19" i="17" s="1"/>
  <c r="T10" i="19"/>
  <c r="T16" i="19"/>
  <c r="DG27" i="17"/>
  <c r="CZ23" i="17"/>
  <c r="CZ19" i="17" s="1"/>
  <c r="DU27" i="17"/>
  <c r="EM31" i="17"/>
  <c r="DV24" i="17"/>
  <c r="DV20" i="17" s="1"/>
  <c r="EM24" i="17"/>
  <c r="EM20" i="17" s="1"/>
  <c r="DV27" i="17"/>
  <c r="EN31" i="17"/>
  <c r="DU24" i="17"/>
  <c r="DU20" i="17" s="1"/>
  <c r="EN24" i="17"/>
  <c r="EN20" i="17" s="1"/>
  <c r="H22" i="34"/>
  <c r="H18" i="34" s="1"/>
  <c r="E22" i="34"/>
  <c r="E18" i="34" s="1"/>
  <c r="F22" i="34"/>
  <c r="F18" i="34" s="1"/>
  <c r="D22" i="34"/>
  <c r="D18" i="34" s="1"/>
  <c r="C22" i="34"/>
  <c r="C18" i="34" s="1"/>
  <c r="F4" i="27" l="1"/>
  <c r="F5" i="27" s="1"/>
  <c r="J26" i="19"/>
  <c r="C4" i="27"/>
  <c r="C5" i="27" s="1"/>
  <c r="O16" i="19"/>
  <c r="G4" i="27"/>
  <c r="G5" i="27" s="1"/>
  <c r="O26" i="19"/>
  <c r="Y22" i="19"/>
  <c r="X22" i="19" s="1"/>
  <c r="B4" i="27"/>
  <c r="B5" i="27" s="1"/>
  <c r="J16" i="19"/>
  <c r="CY23" i="17"/>
  <c r="CY19" i="17" s="1"/>
  <c r="G22" i="34"/>
  <c r="G18" i="34" s="1"/>
  <c r="DV32" i="17"/>
  <c r="DU33" i="17"/>
  <c r="EM33" i="17"/>
  <c r="EN29" i="17"/>
  <c r="DV29" i="17"/>
  <c r="DU25" i="17"/>
  <c r="EM28" i="17"/>
  <c r="EN27" i="17"/>
  <c r="DU23" i="17"/>
  <c r="DU19" i="17" s="1"/>
  <c r="DU30" i="17"/>
  <c r="EN34" i="17"/>
  <c r="DV26" i="17"/>
  <c r="EM26" i="17"/>
  <c r="DV31" i="17"/>
  <c r="T20" i="19"/>
  <c r="T26" i="19"/>
  <c r="H3" i="27"/>
  <c r="H5" i="27" s="1"/>
  <c r="E30" i="19"/>
  <c r="E36" i="19"/>
  <c r="D23" i="34"/>
  <c r="D19" i="34" s="1"/>
  <c r="F23" i="34"/>
  <c r="F19" i="34" s="1"/>
  <c r="H23" i="34"/>
  <c r="H19" i="34" s="1"/>
  <c r="C23" i="34"/>
  <c r="C19" i="34" s="1"/>
  <c r="G23" i="34"/>
  <c r="G19" i="34" s="1"/>
  <c r="E23" i="34"/>
  <c r="E19" i="34" s="1"/>
  <c r="G24" i="34"/>
  <c r="F24" i="34"/>
  <c r="CZ24" i="17"/>
  <c r="CZ20" i="17" s="1"/>
  <c r="CY24" i="17"/>
  <c r="CY20" i="17" s="1"/>
  <c r="E12" i="19" s="1"/>
  <c r="D12" i="19" s="1"/>
  <c r="Y26" i="19" l="1"/>
  <c r="Y20" i="19"/>
  <c r="E10" i="19"/>
  <c r="E16" i="19"/>
  <c r="D24" i="34"/>
  <c r="D25" i="34"/>
  <c r="F25" i="34"/>
  <c r="C25" i="34"/>
  <c r="H25" i="34"/>
  <c r="G25" i="34"/>
  <c r="CY25" i="17"/>
  <c r="CZ25" i="17"/>
  <c r="E25" i="34" l="1"/>
  <c r="E24" i="34"/>
  <c r="C24" i="34"/>
  <c r="H24" i="34"/>
  <c r="D26" i="34"/>
  <c r="G26" i="34"/>
  <c r="E26" i="34"/>
  <c r="F26" i="34"/>
  <c r="H26" i="34"/>
  <c r="C26" i="34"/>
  <c r="CY27" i="17"/>
  <c r="CZ26" i="17"/>
  <c r="CZ27" i="17"/>
  <c r="CY26" i="17" l="1"/>
  <c r="F27" i="34"/>
  <c r="H27" i="34"/>
  <c r="D27" i="34"/>
  <c r="G27" i="34"/>
  <c r="E27" i="34"/>
  <c r="C27" i="34"/>
  <c r="CZ28" i="17"/>
  <c r="CY28" i="17"/>
  <c r="C28" i="34" l="1"/>
  <c r="E28" i="34"/>
  <c r="F28" i="34"/>
  <c r="D28" i="34"/>
  <c r="G28" i="34"/>
  <c r="H28" i="34"/>
  <c r="CZ29" i="17"/>
  <c r="CY29" i="17"/>
  <c r="H29" i="34" l="1"/>
  <c r="D29" i="34"/>
  <c r="C29" i="34"/>
  <c r="F29" i="34"/>
  <c r="E29" i="34"/>
  <c r="G29" i="34"/>
  <c r="CY30" i="17"/>
  <c r="CZ30" i="17"/>
  <c r="H30" i="34" l="1"/>
  <c r="D30" i="34"/>
  <c r="F30" i="34"/>
  <c r="C30" i="34"/>
  <c r="E30" i="34"/>
  <c r="G30" i="34"/>
  <c r="CY31" i="17"/>
  <c r="CZ31" i="17"/>
  <c r="D31" i="34" l="1"/>
  <c r="F31" i="34"/>
  <c r="C31" i="34"/>
  <c r="G31" i="34"/>
  <c r="E31" i="34"/>
  <c r="H31" i="34"/>
  <c r="CY32" i="17"/>
  <c r="CZ32" i="17"/>
  <c r="D32" i="34" l="1"/>
  <c r="C32" i="34"/>
  <c r="E32" i="34"/>
  <c r="G32" i="34"/>
  <c r="F32" i="34"/>
  <c r="H32" i="34"/>
  <c r="CY33" i="17"/>
  <c r="CZ33" i="17"/>
  <c r="EB35" i="17" l="1"/>
  <c r="EB21" i="17" s="1"/>
  <c r="ES35" i="17"/>
  <c r="ES21" i="17" s="1"/>
  <c r="EE35" i="17"/>
  <c r="EE21" i="17" s="1"/>
  <c r="EC35" i="17"/>
  <c r="EC21" i="17" s="1"/>
  <c r="EX35" i="17"/>
  <c r="EX21" i="17" s="1"/>
  <c r="E24" i="19" s="1"/>
  <c r="D24" i="19" s="1"/>
  <c r="ED35" i="17"/>
  <c r="ED21" i="17" s="1"/>
  <c r="EQ35" i="17"/>
  <c r="EQ21" i="17" s="1"/>
  <c r="EU35" i="17"/>
  <c r="EU21" i="17" s="1"/>
  <c r="T14" i="19" s="1"/>
  <c r="S14" i="19" s="1"/>
  <c r="EY35" i="17"/>
  <c r="EY21" i="17" s="1"/>
  <c r="EP35" i="17"/>
  <c r="EP21" i="17" s="1"/>
  <c r="T24" i="19" s="1"/>
  <c r="S24" i="19" s="1"/>
  <c r="EV35" i="17"/>
  <c r="EV21" i="17" s="1"/>
  <c r="DD35" i="17"/>
  <c r="DD21" i="17" s="1"/>
  <c r="J34" i="19" s="1"/>
  <c r="I34" i="19" s="1"/>
  <c r="DY35" i="17"/>
  <c r="DY21" i="17" s="1"/>
  <c r="EA35" i="17"/>
  <c r="EA21" i="17" s="1"/>
  <c r="DS35" i="17"/>
  <c r="DS21" i="17" s="1"/>
  <c r="O24" i="19" s="1"/>
  <c r="N24" i="19" s="1"/>
  <c r="DX35" i="17"/>
  <c r="DX21" i="17" s="1"/>
  <c r="J14" i="19" s="1"/>
  <c r="I14" i="19" s="1"/>
  <c r="DQ35" i="17"/>
  <c r="DQ21" i="17" s="1"/>
  <c r="Y14" i="19" s="1"/>
  <c r="X14" i="19" s="1"/>
  <c r="DP35" i="17"/>
  <c r="DP21" i="17" s="1"/>
  <c r="DO35" i="17"/>
  <c r="DO21" i="17" s="1"/>
  <c r="DT35" i="17"/>
  <c r="DT21" i="17" s="1"/>
  <c r="EH35" i="17"/>
  <c r="EH21" i="17" s="1"/>
  <c r="DZ35" i="17"/>
  <c r="DZ21" i="17" s="1"/>
  <c r="O14" i="19" s="1"/>
  <c r="N14" i="19" s="1"/>
  <c r="DR35" i="17"/>
  <c r="DR21" i="17" s="1"/>
  <c r="EI35" i="17"/>
  <c r="EI21" i="17" s="1"/>
  <c r="EG35" i="17"/>
  <c r="EG21" i="17" s="1"/>
  <c r="J24" i="19" s="1"/>
  <c r="I24" i="19" s="1"/>
  <c r="EK35" i="17"/>
  <c r="EK21" i="17" s="1"/>
  <c r="EJ35" i="17"/>
  <c r="EJ21" i="17" s="1"/>
  <c r="EL35" i="17"/>
  <c r="EL21" i="17" s="1"/>
  <c r="H33" i="34"/>
  <c r="C33" i="34"/>
  <c r="D33" i="34"/>
  <c r="G33" i="34"/>
  <c r="F33" i="34"/>
  <c r="E33" i="34"/>
  <c r="DC35" i="17"/>
  <c r="DC21" i="17" s="1"/>
  <c r="DH35" i="17"/>
  <c r="DH21" i="17" s="1"/>
  <c r="O34" i="19" s="1"/>
  <c r="N34" i="19" s="1"/>
  <c r="DB35" i="17"/>
  <c r="DB21" i="17" s="1"/>
  <c r="E34" i="19" s="1"/>
  <c r="D34" i="19" s="1"/>
  <c r="DI35" i="17"/>
  <c r="DI21" i="17" s="1"/>
  <c r="DE35" i="17"/>
  <c r="DE21" i="17" s="1"/>
  <c r="DJ35" i="17"/>
  <c r="DJ21" i="17" s="1"/>
  <c r="T34" i="19" s="1"/>
  <c r="S34" i="19" s="1"/>
  <c r="S34" i="34"/>
  <c r="S20" i="34" s="1"/>
  <c r="DK35" i="17"/>
  <c r="DK21" i="17" s="1"/>
  <c r="N34" i="34"/>
  <c r="N20" i="34" s="1"/>
  <c r="R34" i="34"/>
  <c r="R20" i="34" s="1"/>
  <c r="K34" i="34"/>
  <c r="K20" i="34" s="1"/>
  <c r="P34" i="34"/>
  <c r="P20" i="34" s="1"/>
  <c r="DG35" i="17"/>
  <c r="DG21" i="17" s="1"/>
  <c r="DF35" i="17"/>
  <c r="DF21" i="17" s="1"/>
  <c r="L34" i="34"/>
  <c r="L20" i="34" s="1"/>
  <c r="O34" i="34"/>
  <c r="O20" i="34" s="1"/>
  <c r="Q34" i="34"/>
  <c r="Q20" i="34" s="1"/>
  <c r="CY34" i="17"/>
  <c r="CZ34" i="17"/>
  <c r="ER35" i="17" l="1"/>
  <c r="ER21" i="17" s="1"/>
  <c r="Y34" i="19" s="1"/>
  <c r="X34" i="19" s="1"/>
  <c r="ED36" i="17"/>
  <c r="EP36" i="17"/>
  <c r="EE36" i="17"/>
  <c r="EC36" i="17"/>
  <c r="EB36" i="17"/>
  <c r="EQ36" i="17"/>
  <c r="EV36" i="17"/>
  <c r="EX36" i="17"/>
  <c r="EU36" i="17"/>
  <c r="EY36" i="17"/>
  <c r="ES36" i="17"/>
  <c r="ER36" i="17"/>
  <c r="DV35" i="17"/>
  <c r="DV21" i="17" s="1"/>
  <c r="DU35" i="17"/>
  <c r="DU21" i="17" s="1"/>
  <c r="Y24" i="19" s="1"/>
  <c r="X24" i="19" s="1"/>
  <c r="EN35" i="17"/>
  <c r="EN21" i="17" s="1"/>
  <c r="EM35" i="17"/>
  <c r="EM21" i="17" s="1"/>
  <c r="DD36" i="17"/>
  <c r="DZ36" i="17"/>
  <c r="DR36" i="17"/>
  <c r="DT36" i="17"/>
  <c r="DY36" i="17"/>
  <c r="EA36" i="17"/>
  <c r="DS36" i="17"/>
  <c r="DX36" i="17"/>
  <c r="DQ36" i="17"/>
  <c r="DP36" i="17"/>
  <c r="EG36" i="17"/>
  <c r="EI36" i="17"/>
  <c r="DO36" i="17"/>
  <c r="EL36" i="17"/>
  <c r="EH36" i="17"/>
  <c r="EK36" i="17"/>
  <c r="EJ36" i="17"/>
  <c r="DH36" i="17"/>
  <c r="DI36" i="17"/>
  <c r="DB36" i="17"/>
  <c r="DC36" i="17"/>
  <c r="DE36" i="17"/>
  <c r="DG36" i="17"/>
  <c r="DJ36" i="17"/>
  <c r="DF36" i="17"/>
  <c r="O35" i="34"/>
  <c r="S35" i="34"/>
  <c r="R35" i="34"/>
  <c r="Q35" i="34"/>
  <c r="N35" i="34"/>
  <c r="L35" i="34"/>
  <c r="K35" i="34"/>
  <c r="P35" i="34"/>
  <c r="DK36" i="17"/>
  <c r="E34" i="34"/>
  <c r="E20" i="34" s="1"/>
  <c r="C34" i="34"/>
  <c r="C20" i="34" s="1"/>
  <c r="F34" i="34"/>
  <c r="F20" i="34" s="1"/>
  <c r="G34" i="34"/>
  <c r="G20" i="34" s="1"/>
  <c r="D34" i="34"/>
  <c r="D20" i="34" s="1"/>
  <c r="H34" i="34"/>
  <c r="H20" i="34" s="1"/>
  <c r="CZ35" i="17"/>
  <c r="CZ21" i="17" s="1"/>
  <c r="CY35" i="17"/>
  <c r="CY21" i="17" s="1"/>
  <c r="E14" i="19" s="1"/>
  <c r="D14" i="19" s="1"/>
  <c r="EB37" i="17" l="1"/>
  <c r="EX37" i="17"/>
  <c r="EE37" i="17"/>
  <c r="EP37" i="17"/>
  <c r="ED37" i="17"/>
  <c r="ES37" i="17"/>
  <c r="EQ37" i="17"/>
  <c r="EC37" i="17"/>
  <c r="EY37" i="17"/>
  <c r="ER37" i="17"/>
  <c r="EU37" i="17"/>
  <c r="EV37" i="17"/>
  <c r="DV36" i="17"/>
  <c r="DU36" i="17"/>
  <c r="EM36" i="17"/>
  <c r="EN36" i="17"/>
  <c r="DD37" i="17"/>
  <c r="DZ37" i="17"/>
  <c r="DR37" i="17"/>
  <c r="DT37" i="17"/>
  <c r="DY37" i="17"/>
  <c r="EA37" i="17"/>
  <c r="DS37" i="17"/>
  <c r="DX37" i="17"/>
  <c r="DQ37" i="17"/>
  <c r="EI37" i="17"/>
  <c r="EK37" i="17"/>
  <c r="EH37" i="17"/>
  <c r="DO37" i="17"/>
  <c r="EL37" i="17"/>
  <c r="EJ37" i="17"/>
  <c r="DP37" i="17"/>
  <c r="EG37" i="17"/>
  <c r="DI37" i="17"/>
  <c r="DC37" i="17"/>
  <c r="DB37" i="17"/>
  <c r="DH37" i="17"/>
  <c r="DE37" i="17"/>
  <c r="O36" i="34"/>
  <c r="Q36" i="34"/>
  <c r="P36" i="34"/>
  <c r="DG37" i="17"/>
  <c r="DJ37" i="17"/>
  <c r="N36" i="34"/>
  <c r="R36" i="34"/>
  <c r="L36" i="34"/>
  <c r="K36" i="34"/>
  <c r="DK37" i="17"/>
  <c r="DF37" i="17"/>
  <c r="S36" i="34"/>
  <c r="D35" i="34"/>
  <c r="C35" i="34"/>
  <c r="G35" i="34"/>
  <c r="F35" i="34"/>
  <c r="E35" i="34"/>
  <c r="H35" i="34"/>
  <c r="CY36" i="17"/>
  <c r="CZ36" i="17"/>
  <c r="EX38" i="17" l="1"/>
  <c r="ED38" i="17"/>
  <c r="EE38" i="17"/>
  <c r="ES38" i="17"/>
  <c r="EB38" i="17"/>
  <c r="EP38" i="17"/>
  <c r="EV38" i="17"/>
  <c r="EU38" i="17"/>
  <c r="ER38" i="17"/>
  <c r="EQ38" i="17"/>
  <c r="EC38" i="17"/>
  <c r="EY38" i="17"/>
  <c r="DV37" i="17"/>
  <c r="DU37" i="17"/>
  <c r="EN37" i="17"/>
  <c r="EM37" i="17"/>
  <c r="DD38" i="17"/>
  <c r="DX38" i="17"/>
  <c r="DZ38" i="17"/>
  <c r="DR38" i="17"/>
  <c r="DT38" i="17"/>
  <c r="DY38" i="17"/>
  <c r="EA38" i="17"/>
  <c r="DQ38" i="17"/>
  <c r="DS38" i="17"/>
  <c r="EJ38" i="17"/>
  <c r="DP38" i="17"/>
  <c r="EI38" i="17"/>
  <c r="EH38" i="17"/>
  <c r="DO38" i="17"/>
  <c r="EG38" i="17"/>
  <c r="EK38" i="17"/>
  <c r="EL38" i="17"/>
  <c r="DB38" i="17"/>
  <c r="DH38" i="17"/>
  <c r="DI38" i="17"/>
  <c r="DC38" i="17"/>
  <c r="DE38" i="17"/>
  <c r="P37" i="34"/>
  <c r="K37" i="34"/>
  <c r="Q37" i="34"/>
  <c r="L37" i="34"/>
  <c r="DG38" i="17"/>
  <c r="DF38" i="17"/>
  <c r="DK38" i="17"/>
  <c r="N37" i="34"/>
  <c r="R37" i="34"/>
  <c r="S37" i="34"/>
  <c r="O37" i="34"/>
  <c r="DJ38" i="17"/>
  <c r="E36" i="34"/>
  <c r="G36" i="34"/>
  <c r="H36" i="34"/>
  <c r="D36" i="34"/>
  <c r="F36" i="34"/>
  <c r="C36" i="34"/>
  <c r="CZ37" i="17"/>
  <c r="CY37" i="17"/>
  <c r="EM38" i="17" l="1"/>
  <c r="EC39" i="17"/>
  <c r="EY39" i="17"/>
  <c r="EQ39" i="17"/>
  <c r="EU39" i="17"/>
  <c r="EB39" i="17"/>
  <c r="ES39" i="17"/>
  <c r="EE39" i="17"/>
  <c r="EP39" i="17"/>
  <c r="ED39" i="17"/>
  <c r="ER39" i="17"/>
  <c r="EX39" i="17"/>
  <c r="EV39" i="17"/>
  <c r="DV38" i="17"/>
  <c r="DU38" i="17"/>
  <c r="EN38" i="17"/>
  <c r="DD39" i="17"/>
  <c r="DQ39" i="17"/>
  <c r="DX39" i="17"/>
  <c r="DZ39" i="17"/>
  <c r="DR39" i="17"/>
  <c r="DT39" i="17"/>
  <c r="DY39" i="17"/>
  <c r="EA39" i="17"/>
  <c r="DS39" i="17"/>
  <c r="EH39" i="17"/>
  <c r="DP39" i="17"/>
  <c r="EG39" i="17"/>
  <c r="EK39" i="17"/>
  <c r="EJ39" i="17"/>
  <c r="EL39" i="17"/>
  <c r="DO39" i="17"/>
  <c r="EI39" i="17"/>
  <c r="DC39" i="17"/>
  <c r="DH39" i="17"/>
  <c r="DB39" i="17"/>
  <c r="DE39" i="17"/>
  <c r="DI39" i="17"/>
  <c r="R38" i="34"/>
  <c r="DJ39" i="17"/>
  <c r="DF39" i="17"/>
  <c r="S38" i="34"/>
  <c r="DK39" i="17"/>
  <c r="O38" i="34"/>
  <c r="P38" i="34"/>
  <c r="Q38" i="34"/>
  <c r="N38" i="34"/>
  <c r="DG39" i="17"/>
  <c r="L38" i="34"/>
  <c r="K38" i="34"/>
  <c r="D37" i="34"/>
  <c r="E37" i="34"/>
  <c r="F37" i="34"/>
  <c r="G37" i="34"/>
  <c r="H37" i="34"/>
  <c r="C37" i="34"/>
  <c r="CZ38" i="17"/>
  <c r="CY38" i="17"/>
  <c r="EY40" i="17" l="1"/>
  <c r="ES40" i="17"/>
  <c r="ER40" i="17"/>
  <c r="EV40" i="17"/>
  <c r="EE40" i="17"/>
  <c r="ED40" i="17"/>
  <c r="EC40" i="17"/>
  <c r="EU40" i="17"/>
  <c r="EP40" i="17"/>
  <c r="EX40" i="17"/>
  <c r="EQ40" i="17"/>
  <c r="DU39" i="17"/>
  <c r="DV39" i="17"/>
  <c r="EN39" i="17"/>
  <c r="DD40" i="17"/>
  <c r="DY40" i="17"/>
  <c r="EA40" i="17"/>
  <c r="DQ40" i="17"/>
  <c r="DX40" i="17"/>
  <c r="DZ40" i="17"/>
  <c r="DR40" i="17"/>
  <c r="DT40" i="17"/>
  <c r="DS40" i="17"/>
  <c r="DP40" i="17"/>
  <c r="EK40" i="17"/>
  <c r="EG40" i="17"/>
  <c r="EL40" i="17"/>
  <c r="EH40" i="17"/>
  <c r="EJ40" i="17"/>
  <c r="DO40" i="17"/>
  <c r="DC40" i="17"/>
  <c r="DH40" i="17"/>
  <c r="DI40" i="17"/>
  <c r="DB40" i="17"/>
  <c r="DE40" i="17"/>
  <c r="K39" i="34"/>
  <c r="DG40" i="17"/>
  <c r="DF40" i="17"/>
  <c r="R39" i="34"/>
  <c r="DK40" i="17"/>
  <c r="N39" i="34"/>
  <c r="DJ40" i="17"/>
  <c r="Q39" i="34"/>
  <c r="P39" i="34"/>
  <c r="O39" i="34"/>
  <c r="S39" i="34"/>
  <c r="L39" i="34"/>
  <c r="D38" i="34"/>
  <c r="G38" i="34"/>
  <c r="E38" i="34"/>
  <c r="H38" i="34"/>
  <c r="F38" i="34"/>
  <c r="C38" i="34"/>
  <c r="CZ39" i="17"/>
  <c r="CY39" i="17"/>
  <c r="EI40" i="17" l="1"/>
  <c r="EM39" i="17"/>
  <c r="EB40" i="17"/>
  <c r="EB41" i="17"/>
  <c r="EX41" i="17"/>
  <c r="EP41" i="17"/>
  <c r="ED41" i="17"/>
  <c r="ES41" i="17"/>
  <c r="EQ41" i="17"/>
  <c r="EC41" i="17"/>
  <c r="EY41" i="17"/>
  <c r="ER41" i="17"/>
  <c r="EV41" i="17"/>
  <c r="EU41" i="17"/>
  <c r="EE41" i="17"/>
  <c r="DV40" i="17"/>
  <c r="DU40" i="17"/>
  <c r="EN40" i="17"/>
  <c r="EM40" i="17"/>
  <c r="DD41" i="17"/>
  <c r="DZ41" i="17"/>
  <c r="DR41" i="17"/>
  <c r="DT41" i="17"/>
  <c r="DY41" i="17"/>
  <c r="EA41" i="17"/>
  <c r="DX41" i="17"/>
  <c r="EG41" i="17"/>
  <c r="DQ41" i="17"/>
  <c r="DS41" i="17"/>
  <c r="EK41" i="17"/>
  <c r="DP41" i="17"/>
  <c r="EH41" i="17"/>
  <c r="DO41" i="17"/>
  <c r="EL41" i="17"/>
  <c r="EI41" i="17"/>
  <c r="EJ41" i="17"/>
  <c r="H39" i="34"/>
  <c r="D39" i="34"/>
  <c r="C39" i="34"/>
  <c r="E39" i="34"/>
  <c r="G39" i="34"/>
  <c r="F39" i="34"/>
  <c r="DI41" i="17"/>
  <c r="DC41" i="17"/>
  <c r="DB41" i="17"/>
  <c r="DH41" i="17"/>
  <c r="DE41" i="17"/>
  <c r="R40" i="34"/>
  <c r="O40" i="34"/>
  <c r="DJ41" i="17"/>
  <c r="N40" i="34"/>
  <c r="Q40" i="34"/>
  <c r="DK41" i="17"/>
  <c r="S40" i="34"/>
  <c r="P40" i="34"/>
  <c r="DG41" i="17"/>
  <c r="DF41" i="17"/>
  <c r="K40" i="34"/>
  <c r="L40" i="34"/>
  <c r="CZ40" i="17"/>
  <c r="CY40" i="17"/>
  <c r="EC42" i="17" l="1"/>
  <c r="EY42" i="17"/>
  <c r="EX42" i="17"/>
  <c r="ED42" i="17"/>
  <c r="EQ42" i="17"/>
  <c r="EE42" i="17"/>
  <c r="EU42" i="17"/>
  <c r="ES42" i="17"/>
  <c r="EB42" i="17"/>
  <c r="EP42" i="17"/>
  <c r="EV42" i="17"/>
  <c r="DV41" i="17"/>
  <c r="DU41" i="17"/>
  <c r="EM41" i="17"/>
  <c r="EN41" i="17"/>
  <c r="DD42" i="17"/>
  <c r="DZ42" i="17"/>
  <c r="DQ42" i="17"/>
  <c r="DY42" i="17"/>
  <c r="DS42" i="17"/>
  <c r="DX42" i="17"/>
  <c r="EA42" i="17"/>
  <c r="EL42" i="17"/>
  <c r="EK42" i="17"/>
  <c r="EH42" i="17"/>
  <c r="DT42" i="17"/>
  <c r="DR42" i="17"/>
  <c r="DP42" i="17"/>
  <c r="EI42" i="17"/>
  <c r="DO42" i="17"/>
  <c r="EG42" i="17"/>
  <c r="EJ42" i="17"/>
  <c r="DB42" i="17"/>
  <c r="DH42" i="17"/>
  <c r="DI42" i="17"/>
  <c r="DC42" i="17"/>
  <c r="DE42" i="17"/>
  <c r="P41" i="34"/>
  <c r="O41" i="34"/>
  <c r="Q41" i="34"/>
  <c r="DF42" i="17"/>
  <c r="L41" i="34"/>
  <c r="DJ42" i="17"/>
  <c r="K41" i="34"/>
  <c r="R41" i="34"/>
  <c r="S41" i="34"/>
  <c r="DG42" i="17"/>
  <c r="DK42" i="17"/>
  <c r="D40" i="34"/>
  <c r="F40" i="34"/>
  <c r="G40" i="34"/>
  <c r="C40" i="34"/>
  <c r="H40" i="34"/>
  <c r="E40" i="34"/>
  <c r="CZ41" i="17"/>
  <c r="CY41" i="17"/>
  <c r="N41" i="34" l="1"/>
  <c r="ER42" i="17"/>
  <c r="EP43" i="17"/>
  <c r="EY43" i="17"/>
  <c r="EB43" i="17"/>
  <c r="EC43" i="17"/>
  <c r="EE43" i="17"/>
  <c r="ER43" i="17"/>
  <c r="EV43" i="17"/>
  <c r="ED43" i="17"/>
  <c r="EQ43" i="17"/>
  <c r="ES43" i="17"/>
  <c r="EU43" i="17"/>
  <c r="DU42" i="17"/>
  <c r="DV42" i="17"/>
  <c r="EN42" i="17"/>
  <c r="EM42" i="17"/>
  <c r="DD43" i="17"/>
  <c r="DY43" i="17"/>
  <c r="EA43" i="17"/>
  <c r="DX43" i="17"/>
  <c r="DS43" i="17"/>
  <c r="DO43" i="17"/>
  <c r="EL43" i="17"/>
  <c r="DZ43" i="17"/>
  <c r="DQ43" i="17"/>
  <c r="DT43" i="17"/>
  <c r="EI43" i="17"/>
  <c r="EH43" i="17"/>
  <c r="DR43" i="17"/>
  <c r="DP43" i="17"/>
  <c r="EG43" i="17"/>
  <c r="EK43" i="17"/>
  <c r="EJ43" i="17"/>
  <c r="DB43" i="17"/>
  <c r="DH43" i="17"/>
  <c r="DC43" i="17"/>
  <c r="DE43" i="17"/>
  <c r="DI43" i="17"/>
  <c r="R42" i="34"/>
  <c r="DJ43" i="17"/>
  <c r="S42" i="34"/>
  <c r="N42" i="34"/>
  <c r="DK43" i="17"/>
  <c r="O42" i="34"/>
  <c r="Q42" i="34"/>
  <c r="P42" i="34"/>
  <c r="DG43" i="17"/>
  <c r="DF43" i="17"/>
  <c r="L42" i="34"/>
  <c r="K42" i="34"/>
  <c r="D41" i="34"/>
  <c r="F41" i="34"/>
  <c r="E41" i="34"/>
  <c r="H41" i="34"/>
  <c r="C41" i="34"/>
  <c r="G41" i="34"/>
  <c r="CY42" i="17"/>
  <c r="CZ42" i="17"/>
  <c r="EX43" i="17" l="1"/>
  <c r="EX44" i="17"/>
  <c r="EY44" i="17"/>
  <c r="ED44" i="17"/>
  <c r="ES44" i="17"/>
  <c r="ER44" i="17"/>
  <c r="EE44" i="17"/>
  <c r="EP44" i="17"/>
  <c r="EQ44" i="17"/>
  <c r="EU44" i="17"/>
  <c r="EC44" i="17"/>
  <c r="EB44" i="17"/>
  <c r="EV44" i="17"/>
  <c r="DU43" i="17"/>
  <c r="EM43" i="17"/>
  <c r="DV43" i="17"/>
  <c r="EN43" i="17"/>
  <c r="DD44" i="17"/>
  <c r="DR44" i="17"/>
  <c r="DT44" i="17"/>
  <c r="DY44" i="17"/>
  <c r="EA44" i="17"/>
  <c r="DX44" i="17"/>
  <c r="DS44" i="17"/>
  <c r="DP44" i="17"/>
  <c r="EK44" i="17"/>
  <c r="EI44" i="17"/>
  <c r="EG44" i="17"/>
  <c r="EL44" i="17"/>
  <c r="EJ44" i="17"/>
  <c r="EH44" i="17"/>
  <c r="DQ44" i="17"/>
  <c r="DO44" i="17"/>
  <c r="H42" i="34"/>
  <c r="D42" i="34"/>
  <c r="F42" i="34"/>
  <c r="C42" i="34"/>
  <c r="G42" i="34"/>
  <c r="E42" i="34"/>
  <c r="DB44" i="17"/>
  <c r="DC44" i="17"/>
  <c r="DH44" i="17"/>
  <c r="DI44" i="17"/>
  <c r="DE44" i="17"/>
  <c r="DF44" i="17"/>
  <c r="P43" i="34"/>
  <c r="DG44" i="17"/>
  <c r="K43" i="34"/>
  <c r="DK44" i="17"/>
  <c r="DJ44" i="17"/>
  <c r="L43" i="34"/>
  <c r="Q43" i="34"/>
  <c r="R43" i="34"/>
  <c r="O43" i="34"/>
  <c r="S43" i="34"/>
  <c r="N43" i="34"/>
  <c r="CY43" i="17"/>
  <c r="CZ43" i="17"/>
  <c r="DZ44" i="17" l="1"/>
  <c r="EB45" i="17"/>
  <c r="EX45" i="17"/>
  <c r="EE45" i="17"/>
  <c r="EP45" i="17"/>
  <c r="ED45" i="17"/>
  <c r="ES45" i="17"/>
  <c r="EQ45" i="17"/>
  <c r="EV45" i="17"/>
  <c r="EC45" i="17"/>
  <c r="EY45" i="17"/>
  <c r="ER45" i="17"/>
  <c r="EU45" i="17"/>
  <c r="DV44" i="17"/>
  <c r="DU44" i="17"/>
  <c r="EN44" i="17"/>
  <c r="EM44" i="17"/>
  <c r="DD45" i="17"/>
  <c r="DQ45" i="17"/>
  <c r="DZ45" i="17"/>
  <c r="DR45" i="17"/>
  <c r="DT45" i="17"/>
  <c r="DY45" i="17"/>
  <c r="EA45" i="17"/>
  <c r="DX45" i="17"/>
  <c r="DS45" i="17"/>
  <c r="EI45" i="17"/>
  <c r="EG45" i="17"/>
  <c r="EK45" i="17"/>
  <c r="EJ45" i="17"/>
  <c r="EH45" i="17"/>
  <c r="DO45" i="17"/>
  <c r="EL45" i="17"/>
  <c r="DP45" i="17"/>
  <c r="F43" i="34"/>
  <c r="D43" i="34"/>
  <c r="G43" i="34"/>
  <c r="C43" i="34"/>
  <c r="H43" i="34"/>
  <c r="E43" i="34"/>
  <c r="DI45" i="17"/>
  <c r="DC45" i="17"/>
  <c r="DH45" i="17"/>
  <c r="DE45" i="17"/>
  <c r="R44" i="34"/>
  <c r="O44" i="34"/>
  <c r="DJ45" i="17"/>
  <c r="N44" i="34"/>
  <c r="DK45" i="17"/>
  <c r="L44" i="34"/>
  <c r="K44" i="34"/>
  <c r="P44" i="34"/>
  <c r="DG45" i="17"/>
  <c r="Q44" i="34"/>
  <c r="S44" i="34"/>
  <c r="DF45" i="17"/>
  <c r="CZ44" i="17"/>
  <c r="CY44" i="17"/>
  <c r="DB45" i="17" l="1"/>
  <c r="EC46" i="17"/>
  <c r="EY46" i="17"/>
  <c r="EU46" i="17"/>
  <c r="EV46" i="17"/>
  <c r="EX46" i="17"/>
  <c r="ED46" i="17"/>
  <c r="EQ46" i="17"/>
  <c r="EE46" i="17"/>
  <c r="ES46" i="17"/>
  <c r="EB46" i="17"/>
  <c r="EP46" i="17"/>
  <c r="ER46" i="17"/>
  <c r="EN45" i="17"/>
  <c r="DU45" i="17"/>
  <c r="EM45" i="17"/>
  <c r="DV45" i="17"/>
  <c r="DD46" i="17"/>
  <c r="DQ46" i="17"/>
  <c r="DZ46" i="17"/>
  <c r="DR46" i="17"/>
  <c r="DT46" i="17"/>
  <c r="DY46" i="17"/>
  <c r="EA46" i="17"/>
  <c r="DO46" i="17"/>
  <c r="DX46" i="17"/>
  <c r="EK46" i="17"/>
  <c r="EI46" i="17"/>
  <c r="EJ46" i="17"/>
  <c r="DP46" i="17"/>
  <c r="EL46" i="17"/>
  <c r="EH46" i="17"/>
  <c r="DE46" i="17"/>
  <c r="DB46" i="17"/>
  <c r="DH46" i="17"/>
  <c r="DI46" i="17"/>
  <c r="DC46" i="17"/>
  <c r="DF46" i="17"/>
  <c r="L45" i="34"/>
  <c r="DK46" i="17"/>
  <c r="Q45" i="34"/>
  <c r="P45" i="34"/>
  <c r="O45" i="34"/>
  <c r="R45" i="34"/>
  <c r="DG46" i="17"/>
  <c r="S45" i="34"/>
  <c r="N45" i="34"/>
  <c r="DJ46" i="17"/>
  <c r="D44" i="34"/>
  <c r="G44" i="34"/>
  <c r="C44" i="34"/>
  <c r="E44" i="34"/>
  <c r="H44" i="34"/>
  <c r="F44" i="34"/>
  <c r="CZ45" i="17"/>
  <c r="CY45" i="17"/>
  <c r="K45" i="34" l="1"/>
  <c r="EG46" i="17"/>
  <c r="DS46" i="17"/>
  <c r="EX47" i="17"/>
  <c r="EC47" i="17"/>
  <c r="EY47" i="17"/>
  <c r="EB47" i="17"/>
  <c r="ES47" i="17"/>
  <c r="EV47" i="17"/>
  <c r="EE47" i="17"/>
  <c r="EP47" i="17"/>
  <c r="ER47" i="17"/>
  <c r="EU47" i="17"/>
  <c r="EQ47" i="17"/>
  <c r="ED47" i="17"/>
  <c r="DU46" i="17"/>
  <c r="DV46" i="17"/>
  <c r="EM46" i="17"/>
  <c r="EN46" i="17"/>
  <c r="DD47" i="17"/>
  <c r="DQ47" i="17"/>
  <c r="DZ47" i="17"/>
  <c r="DR47" i="17"/>
  <c r="DT47" i="17"/>
  <c r="DY47" i="17"/>
  <c r="EA47" i="17"/>
  <c r="DO47" i="17"/>
  <c r="EL47" i="17"/>
  <c r="EI47" i="17"/>
  <c r="DS47" i="17"/>
  <c r="DX47" i="17"/>
  <c r="EH47" i="17"/>
  <c r="EK47" i="17"/>
  <c r="DP47" i="17"/>
  <c r="EJ47" i="17"/>
  <c r="EG47" i="17"/>
  <c r="DC47" i="17"/>
  <c r="DI47" i="17"/>
  <c r="DH47" i="17"/>
  <c r="DB47" i="17"/>
  <c r="DE47" i="17"/>
  <c r="L46" i="34"/>
  <c r="R46" i="34"/>
  <c r="DJ47" i="17"/>
  <c r="S46" i="34"/>
  <c r="N46" i="34"/>
  <c r="DK47" i="17"/>
  <c r="O46" i="34"/>
  <c r="P46" i="34"/>
  <c r="DF47" i="17"/>
  <c r="DG47" i="17"/>
  <c r="Q46" i="34"/>
  <c r="K46" i="34"/>
  <c r="H45" i="34"/>
  <c r="C45" i="34"/>
  <c r="D45" i="34"/>
  <c r="G45" i="34"/>
  <c r="F45" i="34"/>
  <c r="CY46" i="17"/>
  <c r="CZ46" i="17"/>
  <c r="E45" i="34" l="1"/>
  <c r="EQ48" i="17"/>
  <c r="EV48" i="17"/>
  <c r="EX48" i="17"/>
  <c r="EY48" i="17"/>
  <c r="ES48" i="17"/>
  <c r="ER48" i="17"/>
  <c r="EP48" i="17"/>
  <c r="EU48" i="17"/>
  <c r="EE48" i="17"/>
  <c r="ED48" i="17"/>
  <c r="EC48" i="17"/>
  <c r="EB48" i="17"/>
  <c r="DU47" i="17"/>
  <c r="DV47" i="17"/>
  <c r="EN47" i="17"/>
  <c r="EM47" i="17"/>
  <c r="DD48" i="17"/>
  <c r="DY48" i="17"/>
  <c r="EA48" i="17"/>
  <c r="DQ48" i="17"/>
  <c r="DP48" i="17"/>
  <c r="DZ48" i="17"/>
  <c r="DR48" i="17"/>
  <c r="DT48" i="17"/>
  <c r="EJ48" i="17"/>
  <c r="DX48" i="17"/>
  <c r="EK48" i="17"/>
  <c r="EG48" i="17"/>
  <c r="DO48" i="17"/>
  <c r="DS48" i="17"/>
  <c r="EL48" i="17"/>
  <c r="EH48" i="17"/>
  <c r="H46" i="34"/>
  <c r="C46" i="34"/>
  <c r="E46" i="34"/>
  <c r="D46" i="34"/>
  <c r="F46" i="34"/>
  <c r="G46" i="34"/>
  <c r="CY47" i="17"/>
  <c r="DB48" i="17"/>
  <c r="DC48" i="17"/>
  <c r="DH48" i="17"/>
  <c r="DE48" i="17"/>
  <c r="DI48" i="17"/>
  <c r="DF48" i="17"/>
  <c r="P47" i="34"/>
  <c r="DG48" i="17"/>
  <c r="K47" i="34"/>
  <c r="L47" i="34"/>
  <c r="O47" i="34"/>
  <c r="S47" i="34"/>
  <c r="R47" i="34"/>
  <c r="Q47" i="34"/>
  <c r="DK48" i="17"/>
  <c r="DJ48" i="17"/>
  <c r="N47" i="34"/>
  <c r="CZ47" i="17"/>
  <c r="EI48" i="17" l="1"/>
  <c r="EU49" i="17"/>
  <c r="EB49" i="17"/>
  <c r="EX49" i="17"/>
  <c r="EV49" i="17"/>
  <c r="EE49" i="17"/>
  <c r="EP49" i="17"/>
  <c r="ES49" i="17"/>
  <c r="EQ49" i="17"/>
  <c r="EC49" i="17"/>
  <c r="EY49" i="17"/>
  <c r="ER49" i="17"/>
  <c r="DV48" i="17"/>
  <c r="DU48" i="17"/>
  <c r="EM48" i="17"/>
  <c r="EN48" i="17"/>
  <c r="DD49" i="17"/>
  <c r="DZ49" i="17"/>
  <c r="DR49" i="17"/>
  <c r="DT49" i="17"/>
  <c r="DY49" i="17"/>
  <c r="EA49" i="17"/>
  <c r="DQ49" i="17"/>
  <c r="DX49" i="17"/>
  <c r="EJ49" i="17"/>
  <c r="EK49" i="17"/>
  <c r="DP49" i="17"/>
  <c r="EI49" i="17"/>
  <c r="EH49" i="17"/>
  <c r="DS49" i="17"/>
  <c r="DO49" i="17"/>
  <c r="EL49" i="17"/>
  <c r="CY48" i="17"/>
  <c r="DC49" i="17"/>
  <c r="DB49" i="17"/>
  <c r="DH49" i="17"/>
  <c r="DE49" i="17"/>
  <c r="DI49" i="17"/>
  <c r="R48" i="34"/>
  <c r="O48" i="34"/>
  <c r="DJ49" i="17"/>
  <c r="N48" i="34"/>
  <c r="DG49" i="17"/>
  <c r="L48" i="34"/>
  <c r="S48" i="34"/>
  <c r="Q48" i="34"/>
  <c r="P48" i="34"/>
  <c r="DK49" i="17"/>
  <c r="DF49" i="17"/>
  <c r="F47" i="34"/>
  <c r="E47" i="34"/>
  <c r="G47" i="34"/>
  <c r="D47" i="34"/>
  <c r="H47" i="34"/>
  <c r="C47" i="34"/>
  <c r="CZ48" i="17"/>
  <c r="K48" i="34" l="1"/>
  <c r="EG49" i="17"/>
  <c r="ED49" i="17"/>
  <c r="ER50" i="17"/>
  <c r="EV50" i="17"/>
  <c r="EY50" i="17"/>
  <c r="EC50" i="17"/>
  <c r="EX50" i="17"/>
  <c r="ED50" i="17"/>
  <c r="EQ50" i="17"/>
  <c r="EE50" i="17"/>
  <c r="ES50" i="17"/>
  <c r="EB50" i="17"/>
  <c r="EP50" i="17"/>
  <c r="EU50" i="17"/>
  <c r="EM49" i="17"/>
  <c r="DU49" i="17"/>
  <c r="DV49" i="17"/>
  <c r="EN49" i="17"/>
  <c r="DD50" i="17"/>
  <c r="DZ50" i="17"/>
  <c r="DY50" i="17"/>
  <c r="DS50" i="17"/>
  <c r="DQ50" i="17"/>
  <c r="EL50" i="17"/>
  <c r="EA50" i="17"/>
  <c r="EK50" i="17"/>
  <c r="EJ50" i="17"/>
  <c r="DT50" i="17"/>
  <c r="EH50" i="17"/>
  <c r="DR50" i="17"/>
  <c r="DP50" i="17"/>
  <c r="EI50" i="17"/>
  <c r="DX50" i="17"/>
  <c r="DO50" i="17"/>
  <c r="EG50" i="17"/>
  <c r="CY49" i="17"/>
  <c r="DB50" i="17"/>
  <c r="DH50" i="17"/>
  <c r="DI50" i="17"/>
  <c r="DC50" i="17"/>
  <c r="DE50" i="17"/>
  <c r="Q49" i="34"/>
  <c r="DF50" i="17"/>
  <c r="L49" i="34"/>
  <c r="P49" i="34"/>
  <c r="K49" i="34"/>
  <c r="DK50" i="17"/>
  <c r="R49" i="34"/>
  <c r="O49" i="34"/>
  <c r="N49" i="34"/>
  <c r="DJ50" i="17"/>
  <c r="S49" i="34"/>
  <c r="DG50" i="17"/>
  <c r="H48" i="34"/>
  <c r="D48" i="34"/>
  <c r="C48" i="34"/>
  <c r="E48" i="34"/>
  <c r="F48" i="34"/>
  <c r="G48" i="34"/>
  <c r="CZ49" i="17"/>
  <c r="ED51" i="17" l="1"/>
  <c r="ES51" i="17"/>
  <c r="EX51" i="17"/>
  <c r="EY51" i="17"/>
  <c r="EV51" i="17"/>
  <c r="EB51" i="17"/>
  <c r="EC51" i="17"/>
  <c r="EU51" i="17"/>
  <c r="EE51" i="17"/>
  <c r="EP51" i="17"/>
  <c r="ER51" i="17"/>
  <c r="EQ51" i="17"/>
  <c r="DU50" i="17"/>
  <c r="DV50" i="17"/>
  <c r="EN50" i="17"/>
  <c r="EM50" i="17"/>
  <c r="DD51" i="17"/>
  <c r="DY51" i="17"/>
  <c r="EA51" i="17"/>
  <c r="DQ51" i="17"/>
  <c r="DS51" i="17"/>
  <c r="DP51" i="17"/>
  <c r="EK51" i="17"/>
  <c r="EG51" i="17"/>
  <c r="DO51" i="17"/>
  <c r="EL51" i="17"/>
  <c r="DX51" i="17"/>
  <c r="EJ51" i="17"/>
  <c r="DZ51" i="17"/>
  <c r="EI51" i="17"/>
  <c r="DT51" i="17"/>
  <c r="EH51" i="17"/>
  <c r="DR51" i="17"/>
  <c r="CY50" i="17"/>
  <c r="D49" i="34"/>
  <c r="C49" i="34"/>
  <c r="E49" i="34"/>
  <c r="F49" i="34"/>
  <c r="G49" i="34"/>
  <c r="H49" i="34"/>
  <c r="DI51" i="17"/>
  <c r="DC51" i="17"/>
  <c r="DB51" i="17"/>
  <c r="DH51" i="17"/>
  <c r="DE51" i="17"/>
  <c r="R50" i="34"/>
  <c r="S50" i="34"/>
  <c r="N50" i="34"/>
  <c r="DK51" i="17"/>
  <c r="P50" i="34"/>
  <c r="O50" i="34"/>
  <c r="DG51" i="17"/>
  <c r="K50" i="34"/>
  <c r="Q50" i="34"/>
  <c r="L50" i="34"/>
  <c r="DF51" i="17"/>
  <c r="DJ51" i="17"/>
  <c r="CZ50" i="17"/>
  <c r="EX52" i="17" l="1"/>
  <c r="ED52" i="17"/>
  <c r="EU52" i="17"/>
  <c r="EY52" i="17"/>
  <c r="EE52" i="17"/>
  <c r="ES52" i="17"/>
  <c r="ER52" i="17"/>
  <c r="EP52" i="17"/>
  <c r="EQ52" i="17"/>
  <c r="EC52" i="17"/>
  <c r="EB52" i="17"/>
  <c r="EV52" i="17"/>
  <c r="DV51" i="17"/>
  <c r="DU51" i="17"/>
  <c r="EM51" i="17"/>
  <c r="EN51" i="17"/>
  <c r="DD52" i="17"/>
  <c r="DZ52" i="17"/>
  <c r="DR52" i="17"/>
  <c r="DT52" i="17"/>
  <c r="DY52" i="17"/>
  <c r="EA52" i="17"/>
  <c r="DQ52" i="17"/>
  <c r="DS52" i="17"/>
  <c r="DP52" i="17"/>
  <c r="EI52" i="17"/>
  <c r="EK52" i="17"/>
  <c r="EG52" i="17"/>
  <c r="EJ52" i="17"/>
  <c r="DO52" i="17"/>
  <c r="EL52" i="17"/>
  <c r="EH52" i="17"/>
  <c r="CY51" i="17"/>
  <c r="DB52" i="17"/>
  <c r="DC52" i="17"/>
  <c r="DH52" i="17"/>
  <c r="DI52" i="17"/>
  <c r="DE52" i="17"/>
  <c r="DF52" i="17"/>
  <c r="P51" i="34"/>
  <c r="DG52" i="17"/>
  <c r="K51" i="34"/>
  <c r="O51" i="34"/>
  <c r="N51" i="34"/>
  <c r="DK52" i="17"/>
  <c r="R51" i="34"/>
  <c r="S51" i="34"/>
  <c r="Q51" i="34"/>
  <c r="L51" i="34"/>
  <c r="DJ52" i="17"/>
  <c r="D50" i="34"/>
  <c r="E50" i="34"/>
  <c r="C50" i="34"/>
  <c r="F50" i="34"/>
  <c r="G50" i="34"/>
  <c r="H50" i="34"/>
  <c r="CZ51" i="17"/>
  <c r="DX52" i="17" l="1"/>
  <c r="EC53" i="17"/>
  <c r="EY53" i="17"/>
  <c r="EE53" i="17"/>
  <c r="ER53" i="17"/>
  <c r="EV53" i="17"/>
  <c r="EU53" i="17"/>
  <c r="EB53" i="17"/>
  <c r="EX53" i="17"/>
  <c r="EP53" i="17"/>
  <c r="ED53" i="17"/>
  <c r="ES53" i="17"/>
  <c r="EQ53" i="17"/>
  <c r="EN52" i="17"/>
  <c r="DV52" i="17"/>
  <c r="DU52" i="17"/>
  <c r="EM52" i="17"/>
  <c r="DD53" i="17"/>
  <c r="DZ53" i="17"/>
  <c r="DR53" i="17"/>
  <c r="DT53" i="17"/>
  <c r="DY53" i="17"/>
  <c r="EA53" i="17"/>
  <c r="DQ53" i="17"/>
  <c r="DO53" i="17"/>
  <c r="DS53" i="17"/>
  <c r="EI53" i="17"/>
  <c r="EG53" i="17"/>
  <c r="EL53" i="17"/>
  <c r="DP53" i="17"/>
  <c r="DX53" i="17"/>
  <c r="EK53" i="17"/>
  <c r="EJ53" i="17"/>
  <c r="EH53" i="17"/>
  <c r="CY52" i="17"/>
  <c r="DC53" i="17"/>
  <c r="DB53" i="17"/>
  <c r="DH53" i="17"/>
  <c r="DI53" i="17"/>
  <c r="DE53" i="17"/>
  <c r="N52" i="34"/>
  <c r="P52" i="34"/>
  <c r="R52" i="34"/>
  <c r="O52" i="34"/>
  <c r="DJ53" i="17"/>
  <c r="K52" i="34"/>
  <c r="Q52" i="34"/>
  <c r="L52" i="34"/>
  <c r="S52" i="34"/>
  <c r="DK53" i="17"/>
  <c r="DG53" i="17"/>
  <c r="DF53" i="17"/>
  <c r="E51" i="34"/>
  <c r="H51" i="34"/>
  <c r="D51" i="34"/>
  <c r="C51" i="34"/>
  <c r="G51" i="34"/>
  <c r="F51" i="34"/>
  <c r="CZ52" i="17"/>
  <c r="EB54" i="17" l="1"/>
  <c r="EP54" i="17"/>
  <c r="EU54" i="17"/>
  <c r="ER54" i="17"/>
  <c r="EY54" i="17"/>
  <c r="EC54" i="17"/>
  <c r="EX54" i="17"/>
  <c r="ED54" i="17"/>
  <c r="EQ54" i="17"/>
  <c r="EE54" i="17"/>
  <c r="ES54" i="17"/>
  <c r="EV54" i="17"/>
  <c r="DU53" i="17"/>
  <c r="DV53" i="17"/>
  <c r="EM53" i="17"/>
  <c r="EN53" i="17"/>
  <c r="DD54" i="17"/>
  <c r="DZ54" i="17"/>
  <c r="DR54" i="17"/>
  <c r="DT54" i="17"/>
  <c r="DX54" i="17"/>
  <c r="DY54" i="17"/>
  <c r="EA54" i="17"/>
  <c r="DQ54" i="17"/>
  <c r="DS54" i="17"/>
  <c r="DO54" i="17"/>
  <c r="EG54" i="17"/>
  <c r="EL54" i="17"/>
  <c r="EJ54" i="17"/>
  <c r="EK54" i="17"/>
  <c r="EI54" i="17"/>
  <c r="EH54" i="17"/>
  <c r="DP54" i="17"/>
  <c r="CY53" i="17"/>
  <c r="F52" i="34"/>
  <c r="D52" i="34"/>
  <c r="H52" i="34"/>
  <c r="G52" i="34"/>
  <c r="E52" i="34"/>
  <c r="C52" i="34"/>
  <c r="DC54" i="17"/>
  <c r="DB54" i="17"/>
  <c r="DH54" i="17"/>
  <c r="DI54" i="17"/>
  <c r="DE54" i="17"/>
  <c r="N53" i="34"/>
  <c r="Q53" i="34"/>
  <c r="DF54" i="17"/>
  <c r="L53" i="34"/>
  <c r="P53" i="34"/>
  <c r="K53" i="34"/>
  <c r="S53" i="34"/>
  <c r="O53" i="34"/>
  <c r="R53" i="34"/>
  <c r="DG54" i="17"/>
  <c r="DK54" i="17"/>
  <c r="DJ54" i="17"/>
  <c r="CZ53" i="17"/>
  <c r="EC55" i="17" l="1"/>
  <c r="EX55" i="17"/>
  <c r="EQ55" i="17"/>
  <c r="EV55" i="17"/>
  <c r="EY55" i="17"/>
  <c r="ES55" i="17"/>
  <c r="EU55" i="17"/>
  <c r="EB55" i="17"/>
  <c r="ER55" i="17"/>
  <c r="ED55" i="17"/>
  <c r="EE55" i="17"/>
  <c r="DV54" i="17"/>
  <c r="DU54" i="17"/>
  <c r="EN54" i="17"/>
  <c r="EM54" i="17"/>
  <c r="DD55" i="17"/>
  <c r="DZ55" i="17"/>
  <c r="DQ55" i="17"/>
  <c r="DR55" i="17"/>
  <c r="DT55" i="17"/>
  <c r="DY55" i="17"/>
  <c r="EA55" i="17"/>
  <c r="DS55" i="17"/>
  <c r="DO55" i="17"/>
  <c r="DP55" i="17"/>
  <c r="EK55" i="17"/>
  <c r="EI55" i="17"/>
  <c r="EL55" i="17"/>
  <c r="EG55" i="17"/>
  <c r="DX55" i="17"/>
  <c r="EJ55" i="17"/>
  <c r="EH55" i="17"/>
  <c r="CY54" i="17"/>
  <c r="E53" i="34"/>
  <c r="F53" i="34"/>
  <c r="G53" i="34"/>
  <c r="D53" i="34"/>
  <c r="H53" i="34"/>
  <c r="C53" i="34"/>
  <c r="DI55" i="17"/>
  <c r="DH55" i="17"/>
  <c r="DB55" i="17"/>
  <c r="DC55" i="17"/>
  <c r="DE55" i="17"/>
  <c r="N54" i="34"/>
  <c r="DK55" i="17"/>
  <c r="DJ55" i="17"/>
  <c r="S54" i="34"/>
  <c r="DG55" i="17"/>
  <c r="P54" i="34"/>
  <c r="Q54" i="34"/>
  <c r="DF55" i="17"/>
  <c r="L54" i="34"/>
  <c r="R54" i="34"/>
  <c r="O54" i="34"/>
  <c r="CZ54" i="17"/>
  <c r="K54" i="34" l="1"/>
  <c r="EP55" i="17"/>
  <c r="EC56" i="17"/>
  <c r="EB56" i="17"/>
  <c r="EX56" i="17"/>
  <c r="EY56" i="17"/>
  <c r="ES56" i="17"/>
  <c r="ER56" i="17"/>
  <c r="EE56" i="17"/>
  <c r="ED56" i="17"/>
  <c r="EP56" i="17"/>
  <c r="EV56" i="17"/>
  <c r="EQ56" i="17"/>
  <c r="EU56" i="17"/>
  <c r="DV55" i="17"/>
  <c r="DU55" i="17"/>
  <c r="EN55" i="17"/>
  <c r="EM55" i="17"/>
  <c r="DD56" i="17"/>
  <c r="DY56" i="17"/>
  <c r="EA56" i="17"/>
  <c r="DQ56" i="17"/>
  <c r="DZ56" i="17"/>
  <c r="DR56" i="17"/>
  <c r="DT56" i="17"/>
  <c r="DS56" i="17"/>
  <c r="EJ56" i="17"/>
  <c r="EI56" i="17"/>
  <c r="DP56" i="17"/>
  <c r="EK56" i="17"/>
  <c r="EG56" i="17"/>
  <c r="EL56" i="17"/>
  <c r="EH56" i="17"/>
  <c r="DO56" i="17"/>
  <c r="CY55" i="17"/>
  <c r="DI56" i="17"/>
  <c r="DB56" i="17"/>
  <c r="DC56" i="17"/>
  <c r="DH56" i="17"/>
  <c r="DE56" i="17"/>
  <c r="DF56" i="17"/>
  <c r="P55" i="34"/>
  <c r="DG56" i="17"/>
  <c r="DK56" i="17"/>
  <c r="K55" i="34"/>
  <c r="DJ56" i="17"/>
  <c r="R55" i="34"/>
  <c r="N55" i="34"/>
  <c r="S55" i="34"/>
  <c r="O55" i="34"/>
  <c r="L55" i="34"/>
  <c r="Q55" i="34"/>
  <c r="F54" i="34"/>
  <c r="H54" i="34"/>
  <c r="D54" i="34"/>
  <c r="G54" i="34"/>
  <c r="E54" i="34"/>
  <c r="C54" i="34"/>
  <c r="CZ55" i="17"/>
  <c r="DX56" i="17" l="1"/>
  <c r="ED57" i="17"/>
  <c r="ES57" i="17"/>
  <c r="EQ57" i="17"/>
  <c r="EC57" i="17"/>
  <c r="EY57" i="17"/>
  <c r="ER57" i="17"/>
  <c r="EV57" i="17"/>
  <c r="EE57" i="17"/>
  <c r="EU57" i="17"/>
  <c r="EB57" i="17"/>
  <c r="EX57" i="17"/>
  <c r="EP57" i="17"/>
  <c r="DV56" i="17"/>
  <c r="DU56" i="17"/>
  <c r="EN56" i="17"/>
  <c r="EM56" i="17"/>
  <c r="DD57" i="17"/>
  <c r="DZ57" i="17"/>
  <c r="DR57" i="17"/>
  <c r="DT57" i="17"/>
  <c r="DY57" i="17"/>
  <c r="EA57" i="17"/>
  <c r="DS57" i="17"/>
  <c r="DP57" i="17"/>
  <c r="DQ57" i="17"/>
  <c r="DO57" i="17"/>
  <c r="EJ57" i="17"/>
  <c r="EH57" i="17"/>
  <c r="EL57" i="17"/>
  <c r="EG57" i="17"/>
  <c r="DX57" i="17"/>
  <c r="EK57" i="17"/>
  <c r="EI57" i="17"/>
  <c r="CY56" i="17"/>
  <c r="G55" i="34"/>
  <c r="D55" i="34"/>
  <c r="E55" i="34"/>
  <c r="H55" i="34"/>
  <c r="C55" i="34"/>
  <c r="F55" i="34"/>
  <c r="DI57" i="17"/>
  <c r="DC57" i="17"/>
  <c r="DB57" i="17"/>
  <c r="DH57" i="17"/>
  <c r="DE57" i="17"/>
  <c r="N56" i="34"/>
  <c r="R56" i="34"/>
  <c r="O56" i="34"/>
  <c r="DJ57" i="17"/>
  <c r="DK57" i="17"/>
  <c r="DF57" i="17"/>
  <c r="S56" i="34"/>
  <c r="DG57" i="17"/>
  <c r="K56" i="34"/>
  <c r="P56" i="34"/>
  <c r="L56" i="34"/>
  <c r="Q56" i="34"/>
  <c r="CZ56" i="17"/>
  <c r="ES58" i="17" l="1"/>
  <c r="EB58" i="17"/>
  <c r="ER58" i="17"/>
  <c r="EY58" i="17"/>
  <c r="EV58" i="17"/>
  <c r="EC58" i="17"/>
  <c r="EX58" i="17"/>
  <c r="ED58" i="17"/>
  <c r="EQ58" i="17"/>
  <c r="EP58" i="17"/>
  <c r="EE58" i="17"/>
  <c r="EU58" i="17"/>
  <c r="DV57" i="17"/>
  <c r="DU57" i="17"/>
  <c r="EN57" i="17"/>
  <c r="EM57" i="17"/>
  <c r="DD58" i="17"/>
  <c r="DZ58" i="17"/>
  <c r="DY58" i="17"/>
  <c r="DS58" i="17"/>
  <c r="DX58" i="17"/>
  <c r="DQ58" i="17"/>
  <c r="DR58" i="17"/>
  <c r="DP58" i="17"/>
  <c r="DO58" i="17"/>
  <c r="EJ58" i="17"/>
  <c r="EL58" i="17"/>
  <c r="EG58" i="17"/>
  <c r="EA58" i="17"/>
  <c r="EH58" i="17"/>
  <c r="EK58" i="17"/>
  <c r="DT58" i="17"/>
  <c r="EI58" i="17"/>
  <c r="CY57" i="17"/>
  <c r="DI58" i="17"/>
  <c r="DC58" i="17"/>
  <c r="DB58" i="17"/>
  <c r="DH58" i="17"/>
  <c r="DE58" i="17"/>
  <c r="K57" i="34"/>
  <c r="Q57" i="34"/>
  <c r="DF58" i="17"/>
  <c r="L57" i="34"/>
  <c r="P57" i="34"/>
  <c r="S57" i="34"/>
  <c r="R57" i="34"/>
  <c r="DG58" i="17"/>
  <c r="DJ58" i="17"/>
  <c r="N57" i="34"/>
  <c r="O57" i="34"/>
  <c r="DK58" i="17"/>
  <c r="D56" i="34"/>
  <c r="G56" i="34"/>
  <c r="E56" i="34"/>
  <c r="C56" i="34"/>
  <c r="H56" i="34"/>
  <c r="F56" i="34"/>
  <c r="CZ57" i="17"/>
  <c r="EE59" i="17" l="1"/>
  <c r="ER59" i="17"/>
  <c r="EQ59" i="17"/>
  <c r="ED59" i="17"/>
  <c r="ES59" i="17"/>
  <c r="EP59" i="17"/>
  <c r="EX59" i="17"/>
  <c r="EU59" i="17"/>
  <c r="EY59" i="17"/>
  <c r="EC59" i="17"/>
  <c r="EB59" i="17"/>
  <c r="EV59" i="17"/>
  <c r="EN58" i="17"/>
  <c r="DV58" i="17"/>
  <c r="DU58" i="17"/>
  <c r="EM58" i="17"/>
  <c r="DD59" i="17"/>
  <c r="DY59" i="17"/>
  <c r="EA59" i="17"/>
  <c r="DO59" i="17"/>
  <c r="DQ59" i="17"/>
  <c r="DT59" i="17"/>
  <c r="DR59" i="17"/>
  <c r="EJ59" i="17"/>
  <c r="DS59" i="17"/>
  <c r="DP59" i="17"/>
  <c r="EG59" i="17"/>
  <c r="EK59" i="17"/>
  <c r="EL59" i="17"/>
  <c r="DZ59" i="17"/>
  <c r="DX59" i="17"/>
  <c r="EH59" i="17"/>
  <c r="CY58" i="17"/>
  <c r="DB59" i="17"/>
  <c r="DC59" i="17"/>
  <c r="DI59" i="17"/>
  <c r="DH59" i="17"/>
  <c r="DE59" i="17"/>
  <c r="S58" i="34"/>
  <c r="N58" i="34"/>
  <c r="DK59" i="17"/>
  <c r="R58" i="34"/>
  <c r="DJ59" i="17"/>
  <c r="Q58" i="34"/>
  <c r="P58" i="34"/>
  <c r="K58" i="34"/>
  <c r="DF59" i="17"/>
  <c r="DG59" i="17"/>
  <c r="L58" i="34"/>
  <c r="O58" i="34"/>
  <c r="D57" i="34"/>
  <c r="H57" i="34"/>
  <c r="C57" i="34"/>
  <c r="G57" i="34"/>
  <c r="E57" i="34"/>
  <c r="F57" i="34"/>
  <c r="CZ58" i="17"/>
  <c r="EI59" i="17" l="1"/>
  <c r="EU60" i="17"/>
  <c r="EC60" i="17"/>
  <c r="EB60" i="17"/>
  <c r="ED60" i="17"/>
  <c r="EX60" i="17"/>
  <c r="EE60" i="17"/>
  <c r="EY60" i="17"/>
  <c r="ES60" i="17"/>
  <c r="ER60" i="17"/>
  <c r="EV60" i="17"/>
  <c r="EQ60" i="17"/>
  <c r="EP60" i="17"/>
  <c r="EM59" i="17"/>
  <c r="DU59" i="17"/>
  <c r="DV59" i="17"/>
  <c r="EN59" i="17"/>
  <c r="DD60" i="17"/>
  <c r="DQ60" i="17"/>
  <c r="DZ60" i="17"/>
  <c r="DR60" i="17"/>
  <c r="DT60" i="17"/>
  <c r="DY60" i="17"/>
  <c r="EA60" i="17"/>
  <c r="DO60" i="17"/>
  <c r="EL60" i="17"/>
  <c r="EH60" i="17"/>
  <c r="DS60" i="17"/>
  <c r="EI60" i="17"/>
  <c r="DX60" i="17"/>
  <c r="DP60" i="17"/>
  <c r="EK60" i="17"/>
  <c r="EJ60" i="17"/>
  <c r="EG60" i="17"/>
  <c r="CY59" i="17"/>
  <c r="DH60" i="17"/>
  <c r="DI60" i="17"/>
  <c r="DB60" i="17"/>
  <c r="DC60" i="17"/>
  <c r="DE60" i="17"/>
  <c r="K59" i="34"/>
  <c r="S59" i="34"/>
  <c r="P59" i="34"/>
  <c r="DG60" i="17"/>
  <c r="R59" i="34"/>
  <c r="DJ60" i="17"/>
  <c r="DK60" i="17"/>
  <c r="N59" i="34"/>
  <c r="DF60" i="17"/>
  <c r="O59" i="34"/>
  <c r="L59" i="34"/>
  <c r="Q59" i="34"/>
  <c r="F58" i="34"/>
  <c r="D58" i="34"/>
  <c r="H58" i="34"/>
  <c r="E58" i="34"/>
  <c r="C58" i="34"/>
  <c r="G58" i="34"/>
  <c r="CZ59" i="17"/>
  <c r="EP61" i="17" l="1"/>
  <c r="EU61" i="17"/>
  <c r="ED61" i="17"/>
  <c r="ES61" i="17"/>
  <c r="EQ61" i="17"/>
  <c r="EC61" i="17"/>
  <c r="EY61" i="17"/>
  <c r="ER61" i="17"/>
  <c r="EE61" i="17"/>
  <c r="EV61" i="17"/>
  <c r="EB61" i="17"/>
  <c r="EX61" i="17"/>
  <c r="DV60" i="17"/>
  <c r="DU60" i="17"/>
  <c r="EN60" i="17"/>
  <c r="EM60" i="17"/>
  <c r="DD61" i="17"/>
  <c r="DQ61" i="17"/>
  <c r="DX61" i="17"/>
  <c r="DZ61" i="17"/>
  <c r="DR61" i="17"/>
  <c r="DT61" i="17"/>
  <c r="DS61" i="17"/>
  <c r="DY61" i="17"/>
  <c r="EA61" i="17"/>
  <c r="DO61" i="17"/>
  <c r="EL61" i="17"/>
  <c r="EH61" i="17"/>
  <c r="EI61" i="17"/>
  <c r="EG61" i="17"/>
  <c r="EK61" i="17"/>
  <c r="DP61" i="17"/>
  <c r="EJ61" i="17"/>
  <c r="CY60" i="17"/>
  <c r="DI61" i="17"/>
  <c r="DC61" i="17"/>
  <c r="DB61" i="17"/>
  <c r="DH61" i="17"/>
  <c r="DE61" i="17"/>
  <c r="S60" i="34"/>
  <c r="N60" i="34"/>
  <c r="R60" i="34"/>
  <c r="O60" i="34"/>
  <c r="DJ61" i="17"/>
  <c r="Q60" i="34"/>
  <c r="DK61" i="17"/>
  <c r="K60" i="34"/>
  <c r="DF61" i="17"/>
  <c r="P60" i="34"/>
  <c r="DG61" i="17"/>
  <c r="L60" i="34"/>
  <c r="F59" i="34"/>
  <c r="E59" i="34"/>
  <c r="D59" i="34"/>
  <c r="H59" i="34"/>
  <c r="G59" i="34"/>
  <c r="C59" i="34"/>
  <c r="CZ60" i="17"/>
  <c r="EE62" i="17" l="1"/>
  <c r="ES62" i="17"/>
  <c r="EB62" i="17"/>
  <c r="EY62" i="17"/>
  <c r="EP62" i="17"/>
  <c r="ER62" i="17"/>
  <c r="EC62" i="17"/>
  <c r="EV62" i="17"/>
  <c r="EU62" i="17"/>
  <c r="EX62" i="17"/>
  <c r="ED62" i="17"/>
  <c r="EQ62" i="17"/>
  <c r="EN61" i="17"/>
  <c r="DU61" i="17"/>
  <c r="DV61" i="17"/>
  <c r="EM61" i="17"/>
  <c r="DD62" i="17"/>
  <c r="DQ62" i="17"/>
  <c r="DS62" i="17"/>
  <c r="DZ62" i="17"/>
  <c r="DR62" i="17"/>
  <c r="DT62" i="17"/>
  <c r="DY62" i="17"/>
  <c r="EA62" i="17"/>
  <c r="DP62" i="17"/>
  <c r="DX62" i="17"/>
  <c r="DO62" i="17"/>
  <c r="EL62" i="17"/>
  <c r="EG62" i="17"/>
  <c r="EJ62" i="17"/>
  <c r="EK62" i="17"/>
  <c r="EI62" i="17"/>
  <c r="EH62" i="17"/>
  <c r="CY61" i="17"/>
  <c r="DI62" i="17"/>
  <c r="DC62" i="17"/>
  <c r="DB62" i="17"/>
  <c r="DH62" i="17"/>
  <c r="DE62" i="17"/>
  <c r="P61" i="34"/>
  <c r="K61" i="34"/>
  <c r="Q61" i="34"/>
  <c r="DF62" i="17"/>
  <c r="L61" i="34"/>
  <c r="R61" i="34"/>
  <c r="DJ62" i="17"/>
  <c r="DK62" i="17"/>
  <c r="N61" i="34"/>
  <c r="DG62" i="17"/>
  <c r="S61" i="34"/>
  <c r="O61" i="34"/>
  <c r="H60" i="34"/>
  <c r="D60" i="34"/>
  <c r="C60" i="34"/>
  <c r="F60" i="34"/>
  <c r="G60" i="34"/>
  <c r="E60" i="34"/>
  <c r="CZ61" i="17"/>
  <c r="EV63" i="17" l="1"/>
  <c r="EE63" i="17"/>
  <c r="ED63" i="17"/>
  <c r="EU63" i="17"/>
  <c r="EC63" i="17"/>
  <c r="EQ63" i="17"/>
  <c r="EX63" i="17"/>
  <c r="ES63" i="17"/>
  <c r="EY63" i="17"/>
  <c r="ER63" i="17"/>
  <c r="EB63" i="17"/>
  <c r="EP63" i="17"/>
  <c r="DU62" i="17"/>
  <c r="DV62" i="17"/>
  <c r="EN62" i="17"/>
  <c r="EM62" i="17"/>
  <c r="DD63" i="17"/>
  <c r="DZ63" i="17"/>
  <c r="DR63" i="17"/>
  <c r="DT63" i="17"/>
  <c r="DY63" i="17"/>
  <c r="EA63" i="17"/>
  <c r="EH63" i="17"/>
  <c r="DO63" i="17"/>
  <c r="DS63" i="17"/>
  <c r="DP63" i="17"/>
  <c r="EK63" i="17"/>
  <c r="EI63" i="17"/>
  <c r="DQ63" i="17"/>
  <c r="EL63" i="17"/>
  <c r="EG63" i="17"/>
  <c r="EJ63" i="17"/>
  <c r="CY62" i="17"/>
  <c r="DI63" i="17"/>
  <c r="DC63" i="17"/>
  <c r="DH63" i="17"/>
  <c r="DB63" i="17"/>
  <c r="DE63" i="17"/>
  <c r="S62" i="34"/>
  <c r="N62" i="34"/>
  <c r="DK63" i="17"/>
  <c r="R62" i="34"/>
  <c r="P62" i="34"/>
  <c r="DJ63" i="17"/>
  <c r="O62" i="34"/>
  <c r="L62" i="34"/>
  <c r="DG63" i="17"/>
  <c r="DF63" i="17"/>
  <c r="Q62" i="34"/>
  <c r="K62" i="34"/>
  <c r="H61" i="34"/>
  <c r="D61" i="34"/>
  <c r="F61" i="34"/>
  <c r="G61" i="34"/>
  <c r="C61" i="34"/>
  <c r="E61" i="34"/>
  <c r="CZ62" i="17"/>
  <c r="DX63" i="17" l="1"/>
  <c r="EC64" i="17"/>
  <c r="EB64" i="17"/>
  <c r="EQ64" i="17"/>
  <c r="EV64" i="17"/>
  <c r="EX64" i="17"/>
  <c r="EY64" i="17"/>
  <c r="EE64" i="17"/>
  <c r="ED64" i="17"/>
  <c r="ES64" i="17"/>
  <c r="ER64" i="17"/>
  <c r="DU63" i="17"/>
  <c r="DV63" i="17"/>
  <c r="EN63" i="17"/>
  <c r="EM63" i="17"/>
  <c r="DD64" i="17"/>
  <c r="DY64" i="17"/>
  <c r="EA64" i="17"/>
  <c r="DQ64" i="17"/>
  <c r="DS64" i="17"/>
  <c r="DZ64" i="17"/>
  <c r="DR64" i="17"/>
  <c r="DT64" i="17"/>
  <c r="DO64" i="17"/>
  <c r="EI64" i="17"/>
  <c r="EL64" i="17"/>
  <c r="EH64" i="17"/>
  <c r="EJ64" i="17"/>
  <c r="EK64" i="17"/>
  <c r="EG64" i="17"/>
  <c r="DX64" i="17"/>
  <c r="DP64" i="17"/>
  <c r="CY63" i="17"/>
  <c r="DH64" i="17"/>
  <c r="DE64" i="17"/>
  <c r="DI64" i="17"/>
  <c r="DB64" i="17"/>
  <c r="DC64" i="17"/>
  <c r="P63" i="34"/>
  <c r="DG64" i="17"/>
  <c r="K63" i="34"/>
  <c r="DF64" i="17"/>
  <c r="O63" i="34"/>
  <c r="L63" i="34"/>
  <c r="S63" i="34"/>
  <c r="R63" i="34"/>
  <c r="DK64" i="17"/>
  <c r="DJ64" i="17"/>
  <c r="Q63" i="34"/>
  <c r="N63" i="34"/>
  <c r="H62" i="34"/>
  <c r="C62" i="34"/>
  <c r="E62" i="34"/>
  <c r="F62" i="34"/>
  <c r="G62" i="34"/>
  <c r="D62" i="34"/>
  <c r="CZ63" i="17"/>
  <c r="EU64" i="17" l="1"/>
  <c r="EP64" i="17"/>
  <c r="EB65" i="17"/>
  <c r="EX65" i="17"/>
  <c r="EV65" i="17"/>
  <c r="EE65" i="17"/>
  <c r="ED65" i="17"/>
  <c r="ES65" i="17"/>
  <c r="EQ65" i="17"/>
  <c r="EC65" i="17"/>
  <c r="EY65" i="17"/>
  <c r="ER65" i="17"/>
  <c r="EP65" i="17"/>
  <c r="DU64" i="17"/>
  <c r="DV64" i="17"/>
  <c r="EN64" i="17"/>
  <c r="EM64" i="17"/>
  <c r="DD65" i="17"/>
  <c r="DZ65" i="17"/>
  <c r="DR65" i="17"/>
  <c r="DT65" i="17"/>
  <c r="DY65" i="17"/>
  <c r="EA65" i="17"/>
  <c r="DQ65" i="17"/>
  <c r="DX65" i="17"/>
  <c r="DS65" i="17"/>
  <c r="EK65" i="17"/>
  <c r="EG65" i="17"/>
  <c r="DO65" i="17"/>
  <c r="EL65" i="17"/>
  <c r="EH65" i="17"/>
  <c r="EJ65" i="17"/>
  <c r="EI65" i="17"/>
  <c r="DP65" i="17"/>
  <c r="CY64" i="17"/>
  <c r="H63" i="34"/>
  <c r="G63" i="34"/>
  <c r="F63" i="34"/>
  <c r="E63" i="34"/>
  <c r="D63" i="34"/>
  <c r="C63" i="34"/>
  <c r="DI65" i="17"/>
  <c r="DC65" i="17"/>
  <c r="DB65" i="17"/>
  <c r="DH65" i="17"/>
  <c r="DE65" i="17"/>
  <c r="N64" i="34"/>
  <c r="DF65" i="17"/>
  <c r="R64" i="34"/>
  <c r="O64" i="34"/>
  <c r="DJ65" i="17"/>
  <c r="Q64" i="34"/>
  <c r="DK65" i="17"/>
  <c r="L64" i="34"/>
  <c r="S64" i="34"/>
  <c r="P64" i="34"/>
  <c r="K64" i="34"/>
  <c r="DG65" i="17"/>
  <c r="CZ64" i="17"/>
  <c r="EU65" i="17" l="1"/>
  <c r="EX66" i="17"/>
  <c r="ED66" i="17"/>
  <c r="EQ66" i="17"/>
  <c r="EE66" i="17"/>
  <c r="ES66" i="17"/>
  <c r="EB66" i="17"/>
  <c r="EP66" i="17"/>
  <c r="EY66" i="17"/>
  <c r="ER66" i="17"/>
  <c r="EU66" i="17"/>
  <c r="EC66" i="17"/>
  <c r="EV66" i="17"/>
  <c r="DU65" i="17"/>
  <c r="DV65" i="17"/>
  <c r="EN65" i="17"/>
  <c r="EM65" i="17"/>
  <c r="DD66" i="17"/>
  <c r="DZ66" i="17"/>
  <c r="DY66" i="17"/>
  <c r="DS66" i="17"/>
  <c r="DT66" i="17"/>
  <c r="DX66" i="17"/>
  <c r="DP66" i="17"/>
  <c r="EH66" i="17"/>
  <c r="DR66" i="17"/>
  <c r="EJ66" i="17"/>
  <c r="DO66" i="17"/>
  <c r="EL66" i="17"/>
  <c r="EA66" i="17"/>
  <c r="EG66" i="17"/>
  <c r="EI66" i="17"/>
  <c r="DQ66" i="17"/>
  <c r="EK66" i="17"/>
  <c r="DB66" i="17"/>
  <c r="DH66" i="17"/>
  <c r="DI66" i="17"/>
  <c r="DC66" i="17"/>
  <c r="DE66" i="17"/>
  <c r="P65" i="34"/>
  <c r="K65" i="34"/>
  <c r="Q65" i="34"/>
  <c r="DF66" i="17"/>
  <c r="L65" i="34"/>
  <c r="DJ66" i="17"/>
  <c r="R65" i="34"/>
  <c r="DK66" i="17"/>
  <c r="N65" i="34"/>
  <c r="S65" i="34"/>
  <c r="DG66" i="17"/>
  <c r="O65" i="34"/>
  <c r="CY65" i="17"/>
  <c r="E64" i="34"/>
  <c r="D64" i="34"/>
  <c r="H64" i="34"/>
  <c r="G64" i="34"/>
  <c r="C64" i="34"/>
  <c r="F64" i="34"/>
  <c r="CZ65" i="17"/>
  <c r="EB67" i="17" l="1"/>
  <c r="ER67" i="17"/>
  <c r="EE67" i="17"/>
  <c r="ES67" i="17"/>
  <c r="EP67" i="17"/>
  <c r="EX67" i="17"/>
  <c r="EQ67" i="17"/>
  <c r="EU67" i="17"/>
  <c r="EC67" i="17"/>
  <c r="EY67" i="17"/>
  <c r="ED67" i="17"/>
  <c r="EV67" i="17"/>
  <c r="DV66" i="17"/>
  <c r="DU66" i="17"/>
  <c r="EN66" i="17"/>
  <c r="EM66" i="17"/>
  <c r="DD67" i="17"/>
  <c r="DY67" i="17"/>
  <c r="EA67" i="17"/>
  <c r="DX67" i="17"/>
  <c r="DS67" i="17"/>
  <c r="DP67" i="17"/>
  <c r="EG67" i="17"/>
  <c r="DT67" i="17"/>
  <c r="EJ67" i="17"/>
  <c r="EH67" i="17"/>
  <c r="DR67" i="17"/>
  <c r="DO67" i="17"/>
  <c r="EK67" i="17"/>
  <c r="DQ67" i="17"/>
  <c r="DZ67" i="17"/>
  <c r="EL67" i="17"/>
  <c r="EI67" i="17"/>
  <c r="CY66" i="17"/>
  <c r="DI67" i="17"/>
  <c r="DB67" i="17"/>
  <c r="DH67" i="17"/>
  <c r="DC67" i="17"/>
  <c r="DE67" i="17"/>
  <c r="DJ67" i="17"/>
  <c r="S66" i="34"/>
  <c r="N66" i="34"/>
  <c r="DK67" i="17"/>
  <c r="R66" i="34"/>
  <c r="K66" i="34"/>
  <c r="O66" i="34"/>
  <c r="DG67" i="17"/>
  <c r="P66" i="34"/>
  <c r="L66" i="34"/>
  <c r="Q66" i="34"/>
  <c r="DF67" i="17"/>
  <c r="F65" i="34"/>
  <c r="E65" i="34"/>
  <c r="C65" i="34"/>
  <c r="D65" i="34"/>
  <c r="H65" i="34"/>
  <c r="G65" i="34"/>
  <c r="CZ66" i="17"/>
  <c r="EP68" i="17" l="1"/>
  <c r="EC68" i="17"/>
  <c r="EB68" i="17"/>
  <c r="EV68" i="17"/>
  <c r="ED68" i="17"/>
  <c r="EE68" i="17"/>
  <c r="EX68" i="17"/>
  <c r="EU68" i="17"/>
  <c r="EY68" i="17"/>
  <c r="ES68" i="17"/>
  <c r="ER68" i="17"/>
  <c r="EQ68" i="17"/>
  <c r="DU67" i="17"/>
  <c r="DV67" i="17"/>
  <c r="EM67" i="17"/>
  <c r="EN67" i="17"/>
  <c r="DD68" i="17"/>
  <c r="DZ68" i="17"/>
  <c r="DR68" i="17"/>
  <c r="DT68" i="17"/>
  <c r="DX68" i="17"/>
  <c r="DY68" i="17"/>
  <c r="EA68" i="17"/>
  <c r="DS68" i="17"/>
  <c r="DP68" i="17"/>
  <c r="DO68" i="17"/>
  <c r="EK68" i="17"/>
  <c r="EG68" i="17"/>
  <c r="EL68" i="17"/>
  <c r="EH68" i="17"/>
  <c r="EJ68" i="17"/>
  <c r="EI68" i="17"/>
  <c r="DQ68" i="17"/>
  <c r="CY67" i="17"/>
  <c r="H66" i="34"/>
  <c r="C66" i="34"/>
  <c r="D66" i="34"/>
  <c r="E66" i="34"/>
  <c r="F66" i="34"/>
  <c r="G66" i="34"/>
  <c r="DH68" i="17"/>
  <c r="DI68" i="17"/>
  <c r="DB68" i="17"/>
  <c r="DC68" i="17"/>
  <c r="DE68" i="17"/>
  <c r="P67" i="34"/>
  <c r="DG68" i="17"/>
  <c r="DJ68" i="17"/>
  <c r="K67" i="34"/>
  <c r="DF68" i="17"/>
  <c r="O67" i="34"/>
  <c r="L67" i="34"/>
  <c r="Q67" i="34"/>
  <c r="DK68" i="17"/>
  <c r="S67" i="34"/>
  <c r="R67" i="34"/>
  <c r="N67" i="34"/>
  <c r="CZ67" i="17"/>
  <c r="EB69" i="17" l="1"/>
  <c r="EX69" i="17"/>
  <c r="EP69" i="17"/>
  <c r="ED69" i="17"/>
  <c r="ES69" i="17"/>
  <c r="EQ69" i="17"/>
  <c r="EC69" i="17"/>
  <c r="EY69" i="17"/>
  <c r="EU69" i="17"/>
  <c r="EE69" i="17"/>
  <c r="EV69" i="17"/>
  <c r="DU68" i="17"/>
  <c r="DV68" i="17"/>
  <c r="EM68" i="17"/>
  <c r="EN68" i="17"/>
  <c r="DD69" i="17"/>
  <c r="DQ69" i="17"/>
  <c r="DZ69" i="17"/>
  <c r="DR69" i="17"/>
  <c r="DT69" i="17"/>
  <c r="DY69" i="17"/>
  <c r="EA69" i="17"/>
  <c r="DX69" i="17"/>
  <c r="DS69" i="17"/>
  <c r="DP69" i="17"/>
  <c r="EK69" i="17"/>
  <c r="DO69" i="17"/>
  <c r="EL69" i="17"/>
  <c r="EH69" i="17"/>
  <c r="EI69" i="17"/>
  <c r="EJ69" i="17"/>
  <c r="EG69" i="17"/>
  <c r="CY68" i="17"/>
  <c r="D67" i="34"/>
  <c r="H67" i="34"/>
  <c r="E67" i="34"/>
  <c r="G67" i="34"/>
  <c r="C67" i="34"/>
  <c r="F67" i="34"/>
  <c r="DI69" i="17"/>
  <c r="DC69" i="17"/>
  <c r="DB69" i="17"/>
  <c r="DH69" i="17"/>
  <c r="DE69" i="17"/>
  <c r="DJ69" i="17"/>
  <c r="L68" i="34"/>
  <c r="N68" i="34"/>
  <c r="R68" i="34"/>
  <c r="O68" i="34"/>
  <c r="DG69" i="17"/>
  <c r="DK69" i="17"/>
  <c r="K68" i="34"/>
  <c r="P68" i="34"/>
  <c r="DF69" i="17"/>
  <c r="S68" i="34"/>
  <c r="Q68" i="34"/>
  <c r="CZ68" i="17"/>
  <c r="ER69" i="17" l="1"/>
  <c r="EV70" i="17"/>
  <c r="EX70" i="17"/>
  <c r="ED70" i="17"/>
  <c r="EE70" i="17"/>
  <c r="EY70" i="17"/>
  <c r="ES70" i="17"/>
  <c r="EB70" i="17"/>
  <c r="EP70" i="17"/>
  <c r="EQ70" i="17"/>
  <c r="EC70" i="17"/>
  <c r="DU69" i="17"/>
  <c r="DV69" i="17"/>
  <c r="EN69" i="17"/>
  <c r="EM69" i="17"/>
  <c r="DD70" i="17"/>
  <c r="DQ70" i="17"/>
  <c r="DZ70" i="17"/>
  <c r="DR70" i="17"/>
  <c r="DT70" i="17"/>
  <c r="DS70" i="17"/>
  <c r="DY70" i="17"/>
  <c r="EA70" i="17"/>
  <c r="DX70" i="17"/>
  <c r="DP70" i="17"/>
  <c r="DO70" i="17"/>
  <c r="EL70" i="17"/>
  <c r="EH70" i="17"/>
  <c r="EJ70" i="17"/>
  <c r="EG70" i="17"/>
  <c r="EK70" i="17"/>
  <c r="EI70" i="17"/>
  <c r="CY69" i="17"/>
  <c r="DB70" i="17"/>
  <c r="DH70" i="17"/>
  <c r="DI70" i="17"/>
  <c r="DC70" i="17"/>
  <c r="DE70" i="17"/>
  <c r="P69" i="34"/>
  <c r="K69" i="34"/>
  <c r="Q69" i="34"/>
  <c r="DF70" i="17"/>
  <c r="L69" i="34"/>
  <c r="S69" i="34"/>
  <c r="N69" i="34"/>
  <c r="DJ70" i="17"/>
  <c r="R69" i="34"/>
  <c r="O69" i="34"/>
  <c r="DK70" i="17"/>
  <c r="DG70" i="17"/>
  <c r="F68" i="34"/>
  <c r="G68" i="34"/>
  <c r="E68" i="34"/>
  <c r="C68" i="34"/>
  <c r="H68" i="34"/>
  <c r="D68" i="34"/>
  <c r="CZ69" i="17"/>
  <c r="ER70" i="17" l="1"/>
  <c r="EU70" i="17"/>
  <c r="EN70" i="17"/>
  <c r="EY71" i="17"/>
  <c r="EP71" i="17"/>
  <c r="EU71" i="17"/>
  <c r="EB71" i="17"/>
  <c r="ER71" i="17"/>
  <c r="ED71" i="17"/>
  <c r="EE71" i="17"/>
  <c r="EC71" i="17"/>
  <c r="ES71" i="17"/>
  <c r="EV71" i="17"/>
  <c r="EQ71" i="17"/>
  <c r="DV70" i="17"/>
  <c r="DU70" i="17"/>
  <c r="DD71" i="17"/>
  <c r="DQ71" i="17"/>
  <c r="DX71" i="17"/>
  <c r="DS71" i="17"/>
  <c r="DZ71" i="17"/>
  <c r="DR71" i="17"/>
  <c r="DT71" i="17"/>
  <c r="DY71" i="17"/>
  <c r="EA71" i="17"/>
  <c r="EJ71" i="17"/>
  <c r="DO71" i="17"/>
  <c r="EH71" i="17"/>
  <c r="DP71" i="17"/>
  <c r="EI71" i="17"/>
  <c r="EG71" i="17"/>
  <c r="EK71" i="17"/>
  <c r="EL71" i="17"/>
  <c r="CY70" i="17"/>
  <c r="DB71" i="17"/>
  <c r="DI71" i="17"/>
  <c r="DC71" i="17"/>
  <c r="DH71" i="17"/>
  <c r="DE71" i="17"/>
  <c r="R70" i="34"/>
  <c r="DJ71" i="17"/>
  <c r="S70" i="34"/>
  <c r="N70" i="34"/>
  <c r="DK71" i="17"/>
  <c r="Q70" i="34"/>
  <c r="DG71" i="17"/>
  <c r="P70" i="34"/>
  <c r="O70" i="34"/>
  <c r="L70" i="34"/>
  <c r="K70" i="34"/>
  <c r="H69" i="34"/>
  <c r="E69" i="34"/>
  <c r="D69" i="34"/>
  <c r="C69" i="34"/>
  <c r="F69" i="34"/>
  <c r="G69" i="34"/>
  <c r="CZ70" i="17"/>
  <c r="DF71" i="17" l="1"/>
  <c r="EM70" i="17"/>
  <c r="EX71" i="17"/>
  <c r="EY72" i="17"/>
  <c r="ES72" i="17"/>
  <c r="ER72" i="17"/>
  <c r="EV72" i="17"/>
  <c r="EQ72" i="17"/>
  <c r="EC72" i="17"/>
  <c r="EB72" i="17"/>
  <c r="EU72" i="17"/>
  <c r="EP72" i="17"/>
  <c r="EX72" i="17"/>
  <c r="EE72" i="17"/>
  <c r="ED72" i="17"/>
  <c r="DU71" i="17"/>
  <c r="DV71" i="17"/>
  <c r="EN71" i="17"/>
  <c r="EM71" i="17"/>
  <c r="DD72" i="17"/>
  <c r="DY72" i="17"/>
  <c r="EA72" i="17"/>
  <c r="DQ72" i="17"/>
  <c r="DX72" i="17"/>
  <c r="DS72" i="17"/>
  <c r="DZ72" i="17"/>
  <c r="DR72" i="17"/>
  <c r="DT72" i="17"/>
  <c r="DP72" i="17"/>
  <c r="DO72" i="17"/>
  <c r="EK72" i="17"/>
  <c r="EI72" i="17"/>
  <c r="EG72" i="17"/>
  <c r="EL72" i="17"/>
  <c r="EJ72" i="17"/>
  <c r="EH72" i="17"/>
  <c r="CY71" i="17"/>
  <c r="F70" i="34"/>
  <c r="G70" i="34"/>
  <c r="D70" i="34"/>
  <c r="H70" i="34"/>
  <c r="E70" i="34"/>
  <c r="C70" i="34"/>
  <c r="DC72" i="17"/>
  <c r="DH72" i="17"/>
  <c r="DI72" i="17"/>
  <c r="DB72" i="17"/>
  <c r="DE72" i="17"/>
  <c r="P71" i="34"/>
  <c r="DG72" i="17"/>
  <c r="K71" i="34"/>
  <c r="Q71" i="34"/>
  <c r="DF72" i="17"/>
  <c r="S71" i="34"/>
  <c r="DJ72" i="17"/>
  <c r="O71" i="34"/>
  <c r="N71" i="34"/>
  <c r="L71" i="34"/>
  <c r="R71" i="34"/>
  <c r="DK72" i="17"/>
  <c r="CZ71" i="17"/>
  <c r="EB73" i="17" l="1"/>
  <c r="EX73" i="17"/>
  <c r="EE73" i="17"/>
  <c r="EP73" i="17"/>
  <c r="ED73" i="17"/>
  <c r="ES73" i="17"/>
  <c r="EQ73" i="17"/>
  <c r="EC73" i="17"/>
  <c r="EY73" i="17"/>
  <c r="EV73" i="17"/>
  <c r="EU73" i="17"/>
  <c r="DU72" i="17"/>
  <c r="DV72" i="17"/>
  <c r="EN72" i="17"/>
  <c r="EM72" i="17"/>
  <c r="DD73" i="17"/>
  <c r="DZ73" i="17"/>
  <c r="DR73" i="17"/>
  <c r="DT73" i="17"/>
  <c r="DY73" i="17"/>
  <c r="EA73" i="17"/>
  <c r="DQ73" i="17"/>
  <c r="DX73" i="17"/>
  <c r="DP73" i="17"/>
  <c r="EI73" i="17"/>
  <c r="EK73" i="17"/>
  <c r="DO73" i="17"/>
  <c r="EL73" i="17"/>
  <c r="EJ73" i="17"/>
  <c r="EH73" i="17"/>
  <c r="CY72" i="17"/>
  <c r="F71" i="34"/>
  <c r="G71" i="34"/>
  <c r="C71" i="34"/>
  <c r="D71" i="34"/>
  <c r="H71" i="34"/>
  <c r="E71" i="34"/>
  <c r="DI73" i="17"/>
  <c r="DC73" i="17"/>
  <c r="DB73" i="17"/>
  <c r="DH73" i="17"/>
  <c r="DE73" i="17"/>
  <c r="R72" i="34"/>
  <c r="O72" i="34"/>
  <c r="DJ73" i="17"/>
  <c r="N72" i="34"/>
  <c r="DG73" i="17"/>
  <c r="DF73" i="17"/>
  <c r="K72" i="34"/>
  <c r="Q72" i="34"/>
  <c r="S72" i="34"/>
  <c r="L72" i="34"/>
  <c r="DK73" i="17"/>
  <c r="P72" i="34"/>
  <c r="CZ72" i="17"/>
  <c r="EG73" i="17" l="1"/>
  <c r="DS73" i="17"/>
  <c r="ER73" i="17"/>
  <c r="EC74" i="17"/>
  <c r="EX74" i="17"/>
  <c r="ED74" i="17"/>
  <c r="EQ74" i="17"/>
  <c r="EE74" i="17"/>
  <c r="EU74" i="17"/>
  <c r="ES74" i="17"/>
  <c r="EV74" i="17"/>
  <c r="EY74" i="17"/>
  <c r="ER74" i="17"/>
  <c r="DU73" i="17"/>
  <c r="DV73" i="17"/>
  <c r="EN73" i="17"/>
  <c r="EM73" i="17"/>
  <c r="DD74" i="17"/>
  <c r="DZ74" i="17"/>
  <c r="DY74" i="17"/>
  <c r="DQ74" i="17"/>
  <c r="DS74" i="17"/>
  <c r="EK74" i="17"/>
  <c r="EI74" i="17"/>
  <c r="EH74" i="17"/>
  <c r="DT74" i="17"/>
  <c r="DX74" i="17"/>
  <c r="DP74" i="17"/>
  <c r="EJ74" i="17"/>
  <c r="DR74" i="17"/>
  <c r="EA74" i="17"/>
  <c r="DO74" i="17"/>
  <c r="EL74" i="17"/>
  <c r="EG74" i="17"/>
  <c r="CY73" i="17"/>
  <c r="DB74" i="17"/>
  <c r="DH74" i="17"/>
  <c r="DI74" i="17"/>
  <c r="DC74" i="17"/>
  <c r="DE74" i="17"/>
  <c r="P73" i="34"/>
  <c r="K73" i="34"/>
  <c r="Q73" i="34"/>
  <c r="DF74" i="17"/>
  <c r="L73" i="34"/>
  <c r="DG74" i="17"/>
  <c r="DK74" i="17"/>
  <c r="S73" i="34"/>
  <c r="O73" i="34"/>
  <c r="R73" i="34"/>
  <c r="DJ74" i="17"/>
  <c r="N73" i="34"/>
  <c r="D72" i="34"/>
  <c r="H72" i="34"/>
  <c r="E72" i="34"/>
  <c r="F72" i="34"/>
  <c r="C72" i="34"/>
  <c r="G72" i="34"/>
  <c r="CZ73" i="17"/>
  <c r="EP74" i="17" l="1"/>
  <c r="EB74" i="17"/>
  <c r="EC75" i="17"/>
  <c r="EY75" i="17"/>
  <c r="EB75" i="17"/>
  <c r="EE75" i="17"/>
  <c r="EP75" i="17"/>
  <c r="EX75" i="17"/>
  <c r="EQ75" i="17"/>
  <c r="EV75" i="17"/>
  <c r="ED75" i="17"/>
  <c r="ER75" i="17"/>
  <c r="ES75" i="17"/>
  <c r="DU74" i="17"/>
  <c r="DV74" i="17"/>
  <c r="EN74" i="17"/>
  <c r="EM74" i="17"/>
  <c r="DD75" i="17"/>
  <c r="DY75" i="17"/>
  <c r="EA75" i="17"/>
  <c r="DX75" i="17"/>
  <c r="DQ75" i="17"/>
  <c r="DS75" i="17"/>
  <c r="DZ75" i="17"/>
  <c r="EL75" i="17"/>
  <c r="EK75" i="17"/>
  <c r="EJ75" i="17"/>
  <c r="EG75" i="17"/>
  <c r="EI75" i="17"/>
  <c r="DT75" i="17"/>
  <c r="DO75" i="17"/>
  <c r="EH75" i="17"/>
  <c r="DR75" i="17"/>
  <c r="DP75" i="17"/>
  <c r="CY74" i="17"/>
  <c r="D73" i="34"/>
  <c r="H73" i="34"/>
  <c r="C73" i="34"/>
  <c r="F73" i="34"/>
  <c r="E73" i="34"/>
  <c r="G73" i="34"/>
  <c r="DC75" i="17"/>
  <c r="DB75" i="17"/>
  <c r="DE75" i="17"/>
  <c r="DI75" i="17"/>
  <c r="DH75" i="17"/>
  <c r="R74" i="34"/>
  <c r="O74" i="34"/>
  <c r="DJ75" i="17"/>
  <c r="S74" i="34"/>
  <c r="N74" i="34"/>
  <c r="DK75" i="17"/>
  <c r="K74" i="34"/>
  <c r="DG75" i="17"/>
  <c r="Q74" i="34"/>
  <c r="L74" i="34"/>
  <c r="P74" i="34"/>
  <c r="DF75" i="17"/>
  <c r="CZ74" i="17"/>
  <c r="EU75" i="17" l="1"/>
  <c r="EX76" i="17"/>
  <c r="EQ76" i="17"/>
  <c r="EY76" i="17"/>
  <c r="ES76" i="17"/>
  <c r="ER76" i="17"/>
  <c r="EP76" i="17"/>
  <c r="EU76" i="17"/>
  <c r="EC76" i="17"/>
  <c r="EB76" i="17"/>
  <c r="ED76" i="17"/>
  <c r="EE76" i="17"/>
  <c r="EV76" i="17"/>
  <c r="DV75" i="17"/>
  <c r="EN75" i="17"/>
  <c r="EM75" i="17"/>
  <c r="DD76" i="17"/>
  <c r="DZ76" i="17"/>
  <c r="DR76" i="17"/>
  <c r="DT76" i="17"/>
  <c r="DY76" i="17"/>
  <c r="EA76" i="17"/>
  <c r="DQ76" i="17"/>
  <c r="DX76" i="17"/>
  <c r="DS76" i="17"/>
  <c r="EJ76" i="17"/>
  <c r="DP76" i="17"/>
  <c r="DO76" i="17"/>
  <c r="EK76" i="17"/>
  <c r="EG76" i="17"/>
  <c r="EL76" i="17"/>
  <c r="EH76" i="17"/>
  <c r="EI76" i="17"/>
  <c r="H74" i="34"/>
  <c r="D74" i="34"/>
  <c r="E74" i="34"/>
  <c r="F74" i="34"/>
  <c r="G74" i="34"/>
  <c r="C74" i="34"/>
  <c r="CY75" i="17"/>
  <c r="DB76" i="17"/>
  <c r="DC76" i="17"/>
  <c r="DH76" i="17"/>
  <c r="DI76" i="17"/>
  <c r="DE76" i="17"/>
  <c r="DF76" i="17"/>
  <c r="N75" i="34"/>
  <c r="P75" i="34"/>
  <c r="DG76" i="17"/>
  <c r="K75" i="34"/>
  <c r="R75" i="34"/>
  <c r="S75" i="34"/>
  <c r="O75" i="34"/>
  <c r="DK76" i="17"/>
  <c r="Q75" i="34"/>
  <c r="DJ76" i="17"/>
  <c r="L75" i="34"/>
  <c r="CZ75" i="17"/>
  <c r="DU75" i="17" l="1"/>
  <c r="EB77" i="17"/>
  <c r="EU77" i="17"/>
  <c r="EX77" i="17"/>
  <c r="EP77" i="17"/>
  <c r="ED77" i="17"/>
  <c r="ES77" i="17"/>
  <c r="EQ77" i="17"/>
  <c r="EV77" i="17"/>
  <c r="EC77" i="17"/>
  <c r="EY77" i="17"/>
  <c r="ER77" i="17"/>
  <c r="EE77" i="17"/>
  <c r="DV76" i="17"/>
  <c r="DU76" i="17"/>
  <c r="EN76" i="17"/>
  <c r="EM76" i="17"/>
  <c r="DD77" i="17"/>
  <c r="DS77" i="17"/>
  <c r="DZ77" i="17"/>
  <c r="DR77" i="17"/>
  <c r="DT77" i="17"/>
  <c r="DY77" i="17"/>
  <c r="EA77" i="17"/>
  <c r="DQ77" i="17"/>
  <c r="EJ77" i="17"/>
  <c r="EG77" i="17"/>
  <c r="DX77" i="17"/>
  <c r="DO77" i="17"/>
  <c r="EL77" i="17"/>
  <c r="EH77" i="17"/>
  <c r="EI77" i="17"/>
  <c r="DP77" i="17"/>
  <c r="CY76" i="17"/>
  <c r="DI77" i="17"/>
  <c r="DC77" i="17"/>
  <c r="DB77" i="17"/>
  <c r="DH77" i="17"/>
  <c r="DE77" i="17"/>
  <c r="R76" i="34"/>
  <c r="O76" i="34"/>
  <c r="DJ77" i="17"/>
  <c r="N76" i="34"/>
  <c r="DF77" i="17"/>
  <c r="S76" i="34"/>
  <c r="DK77" i="17"/>
  <c r="DG77" i="17"/>
  <c r="P76" i="34"/>
  <c r="L76" i="34"/>
  <c r="K76" i="34"/>
  <c r="Q76" i="34"/>
  <c r="F75" i="34"/>
  <c r="H75" i="34"/>
  <c r="C75" i="34"/>
  <c r="G75" i="34"/>
  <c r="D75" i="34"/>
  <c r="E75" i="34"/>
  <c r="CZ76" i="17"/>
  <c r="EK77" i="17" l="1"/>
  <c r="EC78" i="17"/>
  <c r="EV78" i="17"/>
  <c r="EU78" i="17"/>
  <c r="EX78" i="17"/>
  <c r="ED78" i="17"/>
  <c r="EQ78" i="17"/>
  <c r="EY78" i="17"/>
  <c r="EE78" i="17"/>
  <c r="ES78" i="17"/>
  <c r="EB78" i="17"/>
  <c r="EP78" i="17"/>
  <c r="ER78" i="17"/>
  <c r="DU77" i="17"/>
  <c r="DV77" i="17"/>
  <c r="EN77" i="17"/>
  <c r="EM77" i="17"/>
  <c r="DD78" i="17"/>
  <c r="DZ78" i="17"/>
  <c r="DQ78" i="17"/>
  <c r="DR78" i="17"/>
  <c r="DT78" i="17"/>
  <c r="DY78" i="17"/>
  <c r="EA78" i="17"/>
  <c r="DS78" i="17"/>
  <c r="DO78" i="17"/>
  <c r="DX78" i="17"/>
  <c r="EK78" i="17"/>
  <c r="DP78" i="17"/>
  <c r="EL78" i="17"/>
  <c r="EI78" i="17"/>
  <c r="EJ78" i="17"/>
  <c r="EH78" i="17"/>
  <c r="EG78" i="17"/>
  <c r="CY77" i="17"/>
  <c r="DB78" i="17"/>
  <c r="DH78" i="17"/>
  <c r="DI78" i="17"/>
  <c r="DC78" i="17"/>
  <c r="DE78" i="17"/>
  <c r="DF78" i="17"/>
  <c r="L77" i="34"/>
  <c r="O77" i="34"/>
  <c r="P77" i="34"/>
  <c r="K77" i="34"/>
  <c r="DG78" i="17"/>
  <c r="Q77" i="34"/>
  <c r="DK78" i="17"/>
  <c r="N77" i="34"/>
  <c r="R77" i="34"/>
  <c r="DJ78" i="17"/>
  <c r="S77" i="34"/>
  <c r="C76" i="34"/>
  <c r="D76" i="34"/>
  <c r="H76" i="34"/>
  <c r="G76" i="34"/>
  <c r="E76" i="34"/>
  <c r="F76" i="34"/>
  <c r="CZ77" i="17"/>
  <c r="ED79" i="17" l="1"/>
  <c r="EY79" i="17"/>
  <c r="EQ79" i="17"/>
  <c r="EB79" i="17"/>
  <c r="ER79" i="17"/>
  <c r="ES79" i="17"/>
  <c r="EV79" i="17"/>
  <c r="EC79" i="17"/>
  <c r="EE79" i="17"/>
  <c r="EU79" i="17"/>
  <c r="EP79" i="17"/>
  <c r="DV78" i="17"/>
  <c r="DU78" i="17"/>
  <c r="EM78" i="17"/>
  <c r="EN78" i="17"/>
  <c r="DD79" i="17"/>
  <c r="DQ79" i="17"/>
  <c r="DZ79" i="17"/>
  <c r="DR79" i="17"/>
  <c r="DT79" i="17"/>
  <c r="DX79" i="17"/>
  <c r="DS79" i="17"/>
  <c r="DY79" i="17"/>
  <c r="EA79" i="17"/>
  <c r="EL79" i="17"/>
  <c r="EJ79" i="17"/>
  <c r="EI79" i="17"/>
  <c r="EH79" i="17"/>
  <c r="DP79" i="17"/>
  <c r="EK79" i="17"/>
  <c r="EG79" i="17"/>
  <c r="CY78" i="17"/>
  <c r="DC79" i="17"/>
  <c r="DI79" i="17"/>
  <c r="DB79" i="17"/>
  <c r="DH79" i="17"/>
  <c r="DE79" i="17"/>
  <c r="L78" i="34"/>
  <c r="R78" i="34"/>
  <c r="DJ79" i="17"/>
  <c r="S78" i="34"/>
  <c r="O78" i="34"/>
  <c r="N78" i="34"/>
  <c r="DK79" i="17"/>
  <c r="Q78" i="34"/>
  <c r="DG79" i="17"/>
  <c r="DF79" i="17"/>
  <c r="K78" i="34"/>
  <c r="H77" i="34"/>
  <c r="F77" i="34"/>
  <c r="C77" i="34"/>
  <c r="E77" i="34"/>
  <c r="D77" i="34"/>
  <c r="G77" i="34"/>
  <c r="CZ78" i="17"/>
  <c r="P78" i="34" l="1"/>
  <c r="DO79" i="17"/>
  <c r="EX79" i="17"/>
  <c r="EE80" i="17"/>
  <c r="ED80" i="17"/>
  <c r="EV80" i="17"/>
  <c r="EY80" i="17"/>
  <c r="ES80" i="17"/>
  <c r="ER80" i="17"/>
  <c r="EP80" i="17"/>
  <c r="EU80" i="17"/>
  <c r="EQ80" i="17"/>
  <c r="EC80" i="17"/>
  <c r="EB80" i="17"/>
  <c r="EX80" i="17"/>
  <c r="DU79" i="17"/>
  <c r="DV79" i="17"/>
  <c r="EN79" i="17"/>
  <c r="EM79" i="17"/>
  <c r="DD80" i="17"/>
  <c r="DY80" i="17"/>
  <c r="EA80" i="17"/>
  <c r="DQ80" i="17"/>
  <c r="DP80" i="17"/>
  <c r="DZ80" i="17"/>
  <c r="DR80" i="17"/>
  <c r="DT80" i="17"/>
  <c r="DS80" i="17"/>
  <c r="EI80" i="17"/>
  <c r="DO80" i="17"/>
  <c r="EK80" i="17"/>
  <c r="DX80" i="17"/>
  <c r="EG80" i="17"/>
  <c r="EJ80" i="17"/>
  <c r="EL80" i="17"/>
  <c r="EH80" i="17"/>
  <c r="CY79" i="17"/>
  <c r="DB80" i="17"/>
  <c r="DC80" i="17"/>
  <c r="DH80" i="17"/>
  <c r="DE80" i="17"/>
  <c r="DI80" i="17"/>
  <c r="DF80" i="17"/>
  <c r="P79" i="34"/>
  <c r="DG80" i="17"/>
  <c r="K79" i="34"/>
  <c r="S79" i="34"/>
  <c r="O79" i="34"/>
  <c r="DK80" i="17"/>
  <c r="Q79" i="34"/>
  <c r="R79" i="34"/>
  <c r="N79" i="34"/>
  <c r="DJ80" i="17"/>
  <c r="L79" i="34"/>
  <c r="G78" i="34"/>
  <c r="H78" i="34"/>
  <c r="F78" i="34"/>
  <c r="C78" i="34"/>
  <c r="E78" i="34"/>
  <c r="D78" i="34"/>
  <c r="CZ79" i="17"/>
  <c r="DV80" i="17" l="1"/>
  <c r="DU80" i="17"/>
  <c r="EN80" i="17"/>
  <c r="EM80" i="17"/>
  <c r="CY80" i="17"/>
  <c r="D79" i="34"/>
  <c r="F79" i="34"/>
  <c r="C79" i="34"/>
  <c r="E79" i="34"/>
  <c r="G79" i="34"/>
  <c r="H79" i="34"/>
  <c r="CZ80" i="17"/>
  <c r="S80" i="34" l="1"/>
  <c r="S81" i="34"/>
  <c r="DE81" i="17"/>
  <c r="DE82" i="17"/>
  <c r="DZ81" i="17"/>
  <c r="DZ82" i="17"/>
  <c r="ED81" i="17"/>
  <c r="ED82" i="17"/>
  <c r="DK81" i="17"/>
  <c r="DK82" i="17"/>
  <c r="DH81" i="17"/>
  <c r="DH82" i="17"/>
  <c r="DX81" i="17"/>
  <c r="DX82" i="17"/>
  <c r="DQ81" i="17"/>
  <c r="DQ82" i="17"/>
  <c r="DD81" i="17"/>
  <c r="DD82" i="17"/>
  <c r="EP81" i="17"/>
  <c r="EP82" i="17"/>
  <c r="N80" i="34"/>
  <c r="N81" i="34"/>
  <c r="DG81" i="17"/>
  <c r="DG82" i="17"/>
  <c r="DB81" i="17"/>
  <c r="DB82" i="17"/>
  <c r="EJ81" i="17"/>
  <c r="EJ82" i="17"/>
  <c r="EU81" i="17"/>
  <c r="EU82" i="17"/>
  <c r="EV81" i="17"/>
  <c r="EV82" i="17"/>
  <c r="L80" i="34"/>
  <c r="L81" i="34"/>
  <c r="DJ82" i="17"/>
  <c r="DC82" i="17"/>
  <c r="EK81" i="17"/>
  <c r="EK82" i="17"/>
  <c r="DS81" i="17"/>
  <c r="DS82" i="17"/>
  <c r="ER81" i="17"/>
  <c r="ER82" i="17"/>
  <c r="EX81" i="17"/>
  <c r="EX82" i="17"/>
  <c r="K81" i="34"/>
  <c r="O80" i="34"/>
  <c r="O81" i="34"/>
  <c r="EA81" i="17"/>
  <c r="EA82" i="17"/>
  <c r="EY82" i="17"/>
  <c r="EE81" i="17"/>
  <c r="EE82" i="17"/>
  <c r="DF81" i="17"/>
  <c r="DF82" i="17"/>
  <c r="EH81" i="17"/>
  <c r="EH82" i="17"/>
  <c r="EG81" i="17"/>
  <c r="EG82" i="17"/>
  <c r="DY81" i="17"/>
  <c r="DY82" i="17"/>
  <c r="EC81" i="17"/>
  <c r="EC82" i="17"/>
  <c r="EB81" i="17"/>
  <c r="EB82" i="17"/>
  <c r="EL81" i="17"/>
  <c r="EL82" i="17"/>
  <c r="EI81" i="17"/>
  <c r="EI82" i="17"/>
  <c r="DT81" i="17"/>
  <c r="DT82" i="17"/>
  <c r="EQ81" i="17"/>
  <c r="EQ82" i="17"/>
  <c r="P80" i="34"/>
  <c r="P81" i="34"/>
  <c r="Q80" i="34"/>
  <c r="Q81" i="34"/>
  <c r="DI81" i="17"/>
  <c r="DI82" i="17"/>
  <c r="DO81" i="17"/>
  <c r="DO82" i="17"/>
  <c r="DP81" i="17"/>
  <c r="DP82" i="17"/>
  <c r="DR82" i="17"/>
  <c r="ES82" i="17"/>
  <c r="ES81" i="17" l="1"/>
  <c r="DR81" i="17"/>
  <c r="R81" i="34"/>
  <c r="R80" i="34"/>
  <c r="EY81" i="17"/>
  <c r="K80" i="34"/>
  <c r="DC81" i="17"/>
  <c r="DJ81" i="17"/>
  <c r="H80" i="34"/>
  <c r="H81" i="34"/>
  <c r="CZ81" i="17"/>
  <c r="CZ82" i="17"/>
  <c r="EN81" i="17"/>
  <c r="EN82" i="17"/>
  <c r="C80" i="34"/>
  <c r="C81" i="34"/>
  <c r="EM81" i="17"/>
  <c r="EM82" i="17"/>
  <c r="G80" i="34"/>
  <c r="DU81" i="17"/>
  <c r="DU82" i="17"/>
  <c r="CY81" i="17"/>
  <c r="CY82" i="17"/>
  <c r="DV81" i="17"/>
  <c r="DV82" i="17"/>
  <c r="F80" i="34"/>
  <c r="F81" i="34"/>
  <c r="E80" i="34"/>
  <c r="E81" i="34"/>
  <c r="D80" i="34"/>
  <c r="D81" i="34"/>
  <c r="G81" i="34" l="1"/>
  <c r="CS23" i="36" l="1"/>
  <c r="CS19" i="36" s="1"/>
  <c r="CK23" i="36"/>
  <c r="CK19" i="36" s="1"/>
  <c r="CH23" i="36"/>
  <c r="CH19" i="36" s="1"/>
  <c r="CE23" i="36"/>
  <c r="CE19" i="36" s="1"/>
  <c r="DJ23" i="36"/>
  <c r="DJ19" i="36" s="1"/>
  <c r="E24" i="27" s="1"/>
  <c r="DI23" i="36"/>
  <c r="DI19" i="36" s="1"/>
  <c r="DK23" i="36"/>
  <c r="DK19" i="36" s="1"/>
  <c r="CX23" i="36"/>
  <c r="CX19" i="36" s="1"/>
  <c r="DP23" i="36"/>
  <c r="DP19" i="36" s="1"/>
  <c r="DF23" i="36"/>
  <c r="DF19" i="36" s="1"/>
  <c r="CZ23" i="36"/>
  <c r="CZ19" i="36" s="1"/>
  <c r="BR23" i="36"/>
  <c r="BR19" i="36" s="1"/>
  <c r="CD23" i="36"/>
  <c r="CD19" i="36" s="1"/>
  <c r="G24" i="27" s="1"/>
  <c r="CO23" i="36"/>
  <c r="CO19" i="36" s="1"/>
  <c r="DM23" i="36"/>
  <c r="DM19" i="36" s="1"/>
  <c r="BV23" i="36"/>
  <c r="BV19" i="36" s="1"/>
  <c r="B24" i="27" s="1"/>
  <c r="CB23" i="36"/>
  <c r="CB19" i="36" s="1"/>
  <c r="F24" i="27" s="1"/>
  <c r="CF23" i="36"/>
  <c r="CF19" i="36" s="1"/>
  <c r="H24" i="27" s="1"/>
  <c r="CI23" i="36"/>
  <c r="CI19" i="36" s="1"/>
  <c r="BX23" i="36"/>
  <c r="BX19" i="36" s="1"/>
  <c r="CL23" i="36"/>
  <c r="CL19" i="36" s="1"/>
  <c r="DB23" i="36"/>
  <c r="DB19" i="36" s="1"/>
  <c r="CP23" i="36"/>
  <c r="CP19" i="36" s="1"/>
  <c r="CM23" i="36"/>
  <c r="CM19" i="36" s="1"/>
  <c r="BY23" i="36"/>
  <c r="BY19" i="36" s="1"/>
  <c r="C24" i="27" s="1"/>
  <c r="DG23" i="36"/>
  <c r="DG19" i="36" s="1"/>
  <c r="D23" i="27" s="1"/>
  <c r="CC23" i="36"/>
  <c r="CC19" i="36" s="1"/>
  <c r="CT23" i="36"/>
  <c r="CT19" i="36" s="1"/>
  <c r="CN23" i="36"/>
  <c r="CN19" i="36" s="1"/>
  <c r="BU23" i="36"/>
  <c r="BU19" i="36" s="1"/>
  <c r="CW23" i="36"/>
  <c r="CW19" i="36" s="1"/>
  <c r="DN23" i="36"/>
  <c r="DN19" i="36" s="1"/>
  <c r="CV23" i="36"/>
  <c r="CV19" i="36" s="1"/>
  <c r="DL23" i="36"/>
  <c r="DL19" i="36" s="1"/>
  <c r="I24" i="27" s="1"/>
  <c r="BS23" i="36"/>
  <c r="BS19" i="36" s="1"/>
  <c r="DH23" i="36"/>
  <c r="DH19" i="36" s="1"/>
  <c r="D24" i="27" s="1"/>
  <c r="CQ23" i="36"/>
  <c r="CQ19" i="36" s="1"/>
  <c r="DC23" i="36"/>
  <c r="DC19" i="36" s="1"/>
  <c r="K24" i="27" s="1"/>
  <c r="CY23" i="36"/>
  <c r="CY19" i="36" s="1"/>
  <c r="D25" i="27" l="1"/>
  <c r="CJ23" i="36"/>
  <c r="CJ19" i="36" s="1"/>
  <c r="CA23" i="36"/>
  <c r="CA19" i="36" s="1"/>
  <c r="DE23" i="36"/>
  <c r="DE19" i="36" s="1"/>
  <c r="Y10" i="37"/>
  <c r="Y16" i="37"/>
  <c r="J10" i="37"/>
  <c r="J16" i="37"/>
  <c r="B23" i="27"/>
  <c r="B25" i="27" s="1"/>
  <c r="DO23" i="36"/>
  <c r="DO19" i="36" s="1"/>
  <c r="O26" i="37"/>
  <c r="G23" i="27"/>
  <c r="G25" i="27" s="1"/>
  <c r="O20" i="37"/>
  <c r="T30" i="37"/>
  <c r="T36" i="37"/>
  <c r="Y30" i="37"/>
  <c r="Y36" i="37"/>
  <c r="K23" i="27"/>
  <c r="K25" i="27" s="1"/>
  <c r="J30" i="37"/>
  <c r="J36" i="37"/>
  <c r="C23" i="27"/>
  <c r="C25" i="27" s="1"/>
  <c r="O10" i="37"/>
  <c r="O16" i="37"/>
  <c r="E16" i="37"/>
  <c r="E10" i="37"/>
  <c r="E20" i="37"/>
  <c r="I23" i="27"/>
  <c r="I25" i="27" s="1"/>
  <c r="Y20" i="37"/>
  <c r="Y26" i="37"/>
  <c r="E23" i="27"/>
  <c r="E25" i="27" s="1"/>
  <c r="T10" i="37"/>
  <c r="T16" i="37"/>
  <c r="H23" i="27"/>
  <c r="H25" i="27" s="1"/>
  <c r="T26" i="37"/>
  <c r="T20" i="37"/>
  <c r="O30" i="37"/>
  <c r="O36" i="37"/>
  <c r="CJ25" i="36"/>
  <c r="CH25" i="36"/>
  <c r="BR25" i="36"/>
  <c r="CO25" i="36"/>
  <c r="DP25" i="36"/>
  <c r="CF25" i="36"/>
  <c r="CL25" i="36"/>
  <c r="DN25" i="36"/>
  <c r="CW25" i="36"/>
  <c r="DM25" i="36"/>
  <c r="CX25" i="36"/>
  <c r="BY25" i="36"/>
  <c r="DM24" i="36"/>
  <c r="DM20" i="36" s="1"/>
  <c r="CN24" i="36"/>
  <c r="CN20" i="36" s="1"/>
  <c r="CM24" i="36"/>
  <c r="CM20" i="36" s="1"/>
  <c r="CW24" i="36"/>
  <c r="CW20" i="36" s="1"/>
  <c r="CY24" i="36"/>
  <c r="CY20" i="36" s="1"/>
  <c r="CD24" i="36"/>
  <c r="CD20" i="36" s="1"/>
  <c r="DH24" i="36"/>
  <c r="DH20" i="36" s="1"/>
  <c r="DG24" i="36"/>
  <c r="DG20" i="36" s="1"/>
  <c r="BS24" i="36"/>
  <c r="BS20" i="36" s="1"/>
  <c r="BR24" i="36"/>
  <c r="BR20" i="36" s="1"/>
  <c r="E12" i="37" s="1"/>
  <c r="D12" i="37" s="1"/>
  <c r="CX24" i="36"/>
  <c r="CX20" i="36" s="1"/>
  <c r="CA24" i="36"/>
  <c r="CA20" i="36" s="1"/>
  <c r="J22" i="37" s="1"/>
  <c r="I22" i="37" s="1"/>
  <c r="CC24" i="36"/>
  <c r="CC20" i="36" s="1"/>
  <c r="O22" i="37" s="1"/>
  <c r="N22" i="37" s="1"/>
  <c r="CI24" i="36"/>
  <c r="CI20" i="36" s="1"/>
  <c r="CP24" i="36"/>
  <c r="CP20" i="36" s="1"/>
  <c r="T32" i="37" s="1"/>
  <c r="S32" i="37" s="1"/>
  <c r="CJ24" i="36"/>
  <c r="CJ20" i="36" s="1"/>
  <c r="E32" i="37" s="1"/>
  <c r="D32" i="37" s="1"/>
  <c r="DK24" i="36"/>
  <c r="DK20" i="36" s="1"/>
  <c r="Y22" i="37" s="1"/>
  <c r="X22" i="37" s="1"/>
  <c r="CT24" i="36"/>
  <c r="CT20" i="36" s="1"/>
  <c r="BV24" i="36"/>
  <c r="BV20" i="36" s="1"/>
  <c r="CE24" i="36"/>
  <c r="CE20" i="36" s="1"/>
  <c r="T22" i="37" s="1"/>
  <c r="S22" i="37" s="1"/>
  <c r="BU24" i="36"/>
  <c r="BU20" i="36" s="1"/>
  <c r="J12" i="37" s="1"/>
  <c r="I12" i="37" s="1"/>
  <c r="BX24" i="36"/>
  <c r="BX20" i="36" s="1"/>
  <c r="O12" i="37" s="1"/>
  <c r="N12" i="37" s="1"/>
  <c r="DC24" i="36"/>
  <c r="DC20" i="36" s="1"/>
  <c r="DJ24" i="36"/>
  <c r="DJ20" i="36" s="1"/>
  <c r="CO24" i="36"/>
  <c r="CO20" i="36" s="1"/>
  <c r="BY24" i="36"/>
  <c r="BY20" i="36" s="1"/>
  <c r="CS24" i="36"/>
  <c r="CS20" i="36" s="1"/>
  <c r="O32" i="37" s="1"/>
  <c r="N32" i="37" s="1"/>
  <c r="DI24" i="36"/>
  <c r="DI20" i="36" s="1"/>
  <c r="T12" i="37" s="1"/>
  <c r="S12" i="37" s="1"/>
  <c r="DO24" i="36"/>
  <c r="DO20" i="36" s="1"/>
  <c r="DL24" i="36"/>
  <c r="DL20" i="36" s="1"/>
  <c r="CL24" i="36"/>
  <c r="CL20" i="36" s="1"/>
  <c r="J32" i="37" s="1"/>
  <c r="I32" i="37" s="1"/>
  <c r="DB24" i="36"/>
  <c r="DB20" i="36" s="1"/>
  <c r="Y32" i="37" s="1"/>
  <c r="X32" i="37" s="1"/>
  <c r="DP24" i="36"/>
  <c r="DP20" i="36" s="1"/>
  <c r="CV24" i="36"/>
  <c r="CV20" i="36" s="1"/>
  <c r="Y12" i="37" s="1"/>
  <c r="X12" i="37" s="1"/>
  <c r="DN24" i="36"/>
  <c r="DN20" i="36" s="1"/>
  <c r="CB24" i="36"/>
  <c r="CB20" i="36" s="1"/>
  <c r="CK24" i="36"/>
  <c r="CK20" i="36" s="1"/>
  <c r="DF24" i="36"/>
  <c r="DF20" i="36" s="1"/>
  <c r="CH24" i="36"/>
  <c r="CH20" i="36" s="1"/>
  <c r="CF24" i="36"/>
  <c r="CF20" i="36" s="1"/>
  <c r="DE24" i="36"/>
  <c r="DE20" i="36" s="1"/>
  <c r="CQ24" i="36"/>
  <c r="CQ20" i="36" s="1"/>
  <c r="DA23" i="36" l="1"/>
  <c r="DA19" i="36" s="1"/>
  <c r="E26" i="37" s="1"/>
  <c r="F23" i="27"/>
  <c r="F25" i="27" s="1"/>
  <c r="J26" i="37"/>
  <c r="J20" i="37"/>
  <c r="E30" i="37"/>
  <c r="E36" i="37"/>
  <c r="BS25" i="36"/>
  <c r="CS25" i="36"/>
  <c r="CD25" i="36"/>
  <c r="DG25" i="36"/>
  <c r="DB25" i="36"/>
  <c r="DI25" i="36"/>
  <c r="CQ25" i="36"/>
  <c r="CB25" i="36"/>
  <c r="CC25" i="36"/>
  <c r="DH25" i="36"/>
  <c r="CT25" i="36"/>
  <c r="DF25" i="36"/>
  <c r="DK25" i="36"/>
  <c r="CA25" i="36"/>
  <c r="BU25" i="36"/>
  <c r="DE25" i="36"/>
  <c r="DL25" i="36"/>
  <c r="CP25" i="36"/>
  <c r="DJ25" i="36"/>
  <c r="DA24" i="36"/>
  <c r="DA20" i="36" s="1"/>
  <c r="CS26" i="36"/>
  <c r="CP26" i="36"/>
  <c r="DN26" i="36"/>
  <c r="CL26" i="36"/>
  <c r="DL26" i="36"/>
  <c r="CW26" i="36"/>
  <c r="DI26" i="36"/>
  <c r="CO26" i="36"/>
  <c r="CM26" i="36"/>
  <c r="DF26" i="36"/>
  <c r="CC26" i="36"/>
  <c r="CB26" i="36"/>
  <c r="CI26" i="36"/>
  <c r="CE26" i="36"/>
  <c r="DC26" i="36"/>
  <c r="CQ26" i="36"/>
  <c r="BU26" i="36"/>
  <c r="DH26" i="36"/>
  <c r="BX26" i="36"/>
  <c r="DB26" i="36"/>
  <c r="BY26" i="36"/>
  <c r="DE26" i="36"/>
  <c r="CJ26" i="36"/>
  <c r="CY26" i="36"/>
  <c r="CA26" i="36"/>
  <c r="BV26" i="36"/>
  <c r="CF26" i="36"/>
  <c r="CV26" i="36"/>
  <c r="CH26" i="36"/>
  <c r="CK26" i="36"/>
  <c r="CN26" i="36"/>
  <c r="BS26" i="36"/>
  <c r="DK26" i="36"/>
  <c r="CX26" i="36"/>
  <c r="CT26" i="36"/>
  <c r="DG26" i="36"/>
  <c r="DP26" i="36"/>
  <c r="BR26" i="36"/>
  <c r="DJ26" i="36"/>
  <c r="CD26" i="36"/>
  <c r="DO26" i="36"/>
  <c r="CZ24" i="36"/>
  <c r="CZ20" i="36" s="1"/>
  <c r="E22" i="37" s="1"/>
  <c r="D22" i="37" s="1"/>
  <c r="CZ25" i="36"/>
  <c r="DA25" i="36"/>
  <c r="DM26" i="36" l="1"/>
  <c r="BV25" i="36"/>
  <c r="CE25" i="36"/>
  <c r="CM25" i="36"/>
  <c r="DC25" i="36"/>
  <c r="CN25" i="36"/>
  <c r="CY25" i="36"/>
  <c r="CV25" i="36"/>
  <c r="CI25" i="36"/>
  <c r="CK25" i="36"/>
  <c r="BX25" i="36"/>
  <c r="DO25" i="36"/>
  <c r="CZ26" i="36"/>
  <c r="DA26" i="36"/>
  <c r="CF27" i="36"/>
  <c r="CP27" i="36"/>
  <c r="DF27" i="36"/>
  <c r="BU27" i="36"/>
  <c r="CH27" i="36"/>
  <c r="DO27" i="36"/>
  <c r="DL27" i="36"/>
  <c r="CN27" i="36"/>
  <c r="BR27" i="36"/>
  <c r="BY27" i="36"/>
  <c r="DC27" i="36"/>
  <c r="CT27" i="36"/>
  <c r="CM27" i="36"/>
  <c r="CC27" i="36"/>
  <c r="DP27" i="36"/>
  <c r="DG27" i="36"/>
  <c r="DK27" i="36"/>
  <c r="DH27" i="36"/>
  <c r="DJ27" i="36"/>
  <c r="DN27" i="36"/>
  <c r="BV27" i="36"/>
  <c r="CA27" i="36"/>
  <c r="CB27" i="36"/>
  <c r="CX27" i="36"/>
  <c r="CW27" i="36"/>
  <c r="CY27" i="36"/>
  <c r="CI27" i="36"/>
  <c r="CD27" i="36"/>
  <c r="DE27" i="36"/>
  <c r="BX27" i="36"/>
  <c r="CJ27" i="36"/>
  <c r="CS27" i="36"/>
  <c r="CV27" i="36"/>
  <c r="BS27" i="36"/>
  <c r="CL27" i="36"/>
  <c r="CO27" i="36"/>
  <c r="CK27" i="36"/>
  <c r="CQ27" i="36"/>
  <c r="DM27" i="36"/>
  <c r="CE27" i="36"/>
  <c r="DI27" i="36"/>
  <c r="DB27" i="36"/>
  <c r="CZ27" i="36" l="1"/>
  <c r="DA27" i="36"/>
  <c r="CV28" i="36"/>
  <c r="BS28" i="36"/>
  <c r="DN28" i="36"/>
  <c r="CB28" i="36"/>
  <c r="CH28" i="36"/>
  <c r="CS28" i="36"/>
  <c r="DH28" i="36"/>
  <c r="CW28" i="36"/>
  <c r="CE28" i="36"/>
  <c r="CO28" i="36"/>
  <c r="BV28" i="36"/>
  <c r="DI28" i="36"/>
  <c r="DK28" i="36"/>
  <c r="DB28" i="36"/>
  <c r="CD28" i="36"/>
  <c r="CN28" i="36"/>
  <c r="CQ28" i="36"/>
  <c r="DP28" i="36"/>
  <c r="BU28" i="36"/>
  <c r="CT28" i="36"/>
  <c r="DO28" i="36"/>
  <c r="CJ28" i="36"/>
  <c r="BY28" i="36"/>
  <c r="CI28" i="36"/>
  <c r="DG28" i="36"/>
  <c r="BX28" i="36"/>
  <c r="CF28" i="36"/>
  <c r="CC28" i="36"/>
  <c r="CA28" i="36"/>
  <c r="CK28" i="36"/>
  <c r="CY28" i="36"/>
  <c r="DF28" i="36"/>
  <c r="CX28" i="36"/>
  <c r="DJ28" i="36"/>
  <c r="DC28" i="36"/>
  <c r="DL28" i="36"/>
  <c r="CM28" i="36"/>
  <c r="DE28" i="36"/>
  <c r="CL28" i="36"/>
  <c r="BR28" i="36" l="1"/>
  <c r="CP28" i="36"/>
  <c r="DM28" i="36"/>
  <c r="CZ28" i="36"/>
  <c r="DA28" i="36"/>
  <c r="BS29" i="36"/>
  <c r="CM29" i="36"/>
  <c r="CW29" i="36"/>
  <c r="CY29" i="36"/>
  <c r="DI29" i="36"/>
  <c r="DG29" i="36"/>
  <c r="DO29" i="36"/>
  <c r="CS29" i="36"/>
  <c r="CA29" i="36"/>
  <c r="CQ29" i="36"/>
  <c r="DN29" i="36"/>
  <c r="CJ29" i="36"/>
  <c r="DM29" i="36"/>
  <c r="CD29" i="36"/>
  <c r="CX29" i="36"/>
  <c r="DJ29" i="36"/>
  <c r="CK29" i="36"/>
  <c r="CP29" i="36"/>
  <c r="CF29" i="36"/>
  <c r="CO29" i="36"/>
  <c r="CL29" i="36"/>
  <c r="DL29" i="36"/>
  <c r="DK29" i="36"/>
  <c r="CI29" i="36"/>
  <c r="CC29" i="36"/>
  <c r="CN29" i="36"/>
  <c r="CT29" i="36"/>
  <c r="DP29" i="36"/>
  <c r="CH29" i="36"/>
  <c r="BY29" i="36"/>
  <c r="BX29" i="36"/>
  <c r="DB29" i="36"/>
  <c r="DE29" i="36"/>
  <c r="BV29" i="36"/>
  <c r="DH29" i="36"/>
  <c r="DC29" i="36"/>
  <c r="CV29" i="36"/>
  <c r="BU29" i="36"/>
  <c r="DF29" i="36"/>
  <c r="CB29" i="36"/>
  <c r="CE29" i="36"/>
  <c r="BR29" i="36" l="1"/>
  <c r="DA29" i="36"/>
  <c r="CZ29" i="36"/>
  <c r="DP30" i="36"/>
  <c r="CV30" i="36"/>
  <c r="CA30" i="36"/>
  <c r="DM30" i="36"/>
  <c r="DH30" i="36"/>
  <c r="CH30" i="36"/>
  <c r="DC30" i="36"/>
  <c r="CP30" i="36"/>
  <c r="BU30" i="36"/>
  <c r="DJ30" i="36"/>
  <c r="DN30" i="36"/>
  <c r="DF30" i="36"/>
  <c r="CS30" i="36"/>
  <c r="CN30" i="36"/>
  <c r="BY30" i="36"/>
  <c r="DK30" i="36"/>
  <c r="CX30" i="36"/>
  <c r="CO30" i="36"/>
  <c r="BX30" i="36"/>
  <c r="DL30" i="36"/>
  <c r="DE30" i="36"/>
  <c r="CI30" i="36"/>
  <c r="CM30" i="36"/>
  <c r="CL30" i="36"/>
  <c r="BS30" i="36"/>
  <c r="CK30" i="36"/>
  <c r="BR30" i="36"/>
  <c r="DG30" i="36"/>
  <c r="CQ30" i="36"/>
  <c r="CD30" i="36"/>
  <c r="CW30" i="36"/>
  <c r="CF30" i="36"/>
  <c r="CT30" i="36"/>
  <c r="CC30" i="36"/>
  <c r="CB30" i="36"/>
  <c r="CJ30" i="36"/>
  <c r="CY30" i="36"/>
  <c r="BV30" i="36"/>
  <c r="CE30" i="36" l="1"/>
  <c r="DI30" i="36"/>
  <c r="DO30" i="36"/>
  <c r="DB30" i="36"/>
  <c r="CL31" i="36"/>
  <c r="CT31" i="36"/>
  <c r="CD31" i="36"/>
  <c r="BU31" i="36"/>
  <c r="DE31" i="36"/>
  <c r="CJ31" i="36"/>
  <c r="CA31" i="36"/>
  <c r="CB31" i="36"/>
  <c r="DB31" i="36"/>
  <c r="DI31" i="36"/>
  <c r="BV31" i="36"/>
  <c r="CI31" i="36"/>
  <c r="CX31" i="36"/>
  <c r="CQ31" i="36"/>
  <c r="DF31" i="36"/>
  <c r="CM31" i="36"/>
  <c r="CW31" i="36"/>
  <c r="BS31" i="36"/>
  <c r="BY31" i="36"/>
  <c r="CK31" i="36"/>
  <c r="CN31" i="36"/>
  <c r="DM31" i="36"/>
  <c r="DN31" i="36"/>
  <c r="DP31" i="36"/>
  <c r="DH31" i="36"/>
  <c r="CE31" i="36"/>
  <c r="DJ31" i="36"/>
  <c r="CP31" i="36"/>
  <c r="CV31" i="36"/>
  <c r="DC31" i="36"/>
  <c r="BX31" i="36"/>
  <c r="DG31" i="36"/>
  <c r="DK31" i="36"/>
  <c r="DL31" i="36"/>
  <c r="CO31" i="36"/>
  <c r="BR31" i="36"/>
  <c r="CC31" i="36"/>
  <c r="CY31" i="36"/>
  <c r="CS31" i="36"/>
  <c r="DO31" i="36"/>
  <c r="CF31" i="36"/>
  <c r="CZ30" i="36"/>
  <c r="DA30" i="36"/>
  <c r="CH31" i="36" l="1"/>
  <c r="CB32" i="36"/>
  <c r="BY32" i="36"/>
  <c r="CJ32" i="36"/>
  <c r="BX32" i="36"/>
  <c r="CQ32" i="36"/>
  <c r="DE32" i="36"/>
  <c r="CI32" i="36"/>
  <c r="DC32" i="36"/>
  <c r="DI32" i="36"/>
  <c r="CO32" i="36"/>
  <c r="CW32" i="36"/>
  <c r="CM32" i="36"/>
  <c r="BV32" i="36"/>
  <c r="DH32" i="36"/>
  <c r="CN32" i="36"/>
  <c r="DJ32" i="36"/>
  <c r="DM32" i="36"/>
  <c r="CL32" i="36"/>
  <c r="DN32" i="36"/>
  <c r="CC32" i="36"/>
  <c r="CY32" i="36"/>
  <c r="CS32" i="36"/>
  <c r="DO32" i="36"/>
  <c r="CK32" i="36"/>
  <c r="CT32" i="36"/>
  <c r="CH32" i="36"/>
  <c r="CF32" i="36"/>
  <c r="DB32" i="36"/>
  <c r="CA32" i="36"/>
  <c r="DP32" i="36"/>
  <c r="DF32" i="36"/>
  <c r="DK32" i="36"/>
  <c r="CV32" i="36"/>
  <c r="DL32" i="36"/>
  <c r="DG32" i="36"/>
  <c r="BS32" i="36"/>
  <c r="CE32" i="36"/>
  <c r="CD32" i="36"/>
  <c r="BR32" i="36"/>
  <c r="DA31" i="36"/>
  <c r="CZ31" i="36"/>
  <c r="CX32" i="36" l="1"/>
  <c r="BU32" i="36"/>
  <c r="CP32" i="36"/>
  <c r="DA32" i="36"/>
  <c r="CL33" i="36"/>
  <c r="CX33" i="36"/>
  <c r="BR33" i="36"/>
  <c r="CO33" i="36"/>
  <c r="BY33" i="36"/>
  <c r="DE33" i="36"/>
  <c r="CI33" i="36"/>
  <c r="CC33" i="36"/>
  <c r="CW33" i="36"/>
  <c r="CH33" i="36"/>
  <c r="CQ33" i="36"/>
  <c r="CA33" i="36"/>
  <c r="DP33" i="36"/>
  <c r="DC33" i="36"/>
  <c r="CP33" i="36"/>
  <c r="BV33" i="36"/>
  <c r="CF33" i="36"/>
  <c r="BU33" i="36"/>
  <c r="DK33" i="36"/>
  <c r="CT33" i="36"/>
  <c r="DI33" i="36"/>
  <c r="CV33" i="36"/>
  <c r="BX33" i="36"/>
  <c r="CB33" i="36"/>
  <c r="DJ33" i="36"/>
  <c r="CY33" i="36"/>
  <c r="DO33" i="36"/>
  <c r="BS33" i="36"/>
  <c r="DG33" i="36"/>
  <c r="CD33" i="36"/>
  <c r="DL33" i="36"/>
  <c r="CS33" i="36"/>
  <c r="CM33" i="36"/>
  <c r="DB33" i="36"/>
  <c r="CK33" i="36"/>
  <c r="DN33" i="36"/>
  <c r="CJ33" i="36"/>
  <c r="DF33" i="36"/>
  <c r="CE33" i="36"/>
  <c r="DH33" i="36"/>
  <c r="DM33" i="36"/>
  <c r="DA33" i="36"/>
  <c r="CZ32" i="36"/>
  <c r="CN33" i="36" l="1"/>
  <c r="CS34" i="36"/>
  <c r="BU34" i="36"/>
  <c r="CT34" i="36"/>
  <c r="CP34" i="36"/>
  <c r="BV34" i="36"/>
  <c r="DC34" i="36"/>
  <c r="DB34" i="36"/>
  <c r="CD34" i="36"/>
  <c r="CF34" i="36"/>
  <c r="CK34" i="36"/>
  <c r="CV34" i="36"/>
  <c r="CH34" i="36"/>
  <c r="CJ34" i="36"/>
  <c r="DG34" i="36"/>
  <c r="DL34" i="36"/>
  <c r="DE34" i="36"/>
  <c r="DM34" i="36"/>
  <c r="CX34" i="36"/>
  <c r="CA34" i="36"/>
  <c r="CL34" i="36"/>
  <c r="CW34" i="36"/>
  <c r="CI34" i="36"/>
  <c r="BX34" i="36"/>
  <c r="CO34" i="36"/>
  <c r="DK34" i="36"/>
  <c r="DN34" i="36"/>
  <c r="DI34" i="36"/>
  <c r="BY34" i="36"/>
  <c r="CM34" i="36"/>
  <c r="BR34" i="36"/>
  <c r="CQ34" i="36"/>
  <c r="DJ34" i="36"/>
  <c r="CC34" i="36"/>
  <c r="CB34" i="36"/>
  <c r="DO34" i="36"/>
  <c r="DP34" i="36"/>
  <c r="CY34" i="36"/>
  <c r="DH34" i="36"/>
  <c r="CN34" i="36"/>
  <c r="BS34" i="36"/>
  <c r="DF34" i="36"/>
  <c r="CE34" i="36" l="1"/>
  <c r="CZ33" i="36"/>
  <c r="CZ34" i="36"/>
  <c r="DA34" i="36"/>
  <c r="DC35" i="36"/>
  <c r="DC21" i="36" s="1"/>
  <c r="CQ35" i="36"/>
  <c r="CQ21" i="36" s="1"/>
  <c r="CL35" i="36"/>
  <c r="CL21" i="36" s="1"/>
  <c r="J34" i="37" s="1"/>
  <c r="I34" i="37" s="1"/>
  <c r="CS35" i="36"/>
  <c r="CS21" i="36" s="1"/>
  <c r="O34" i="37" s="1"/>
  <c r="N34" i="37" s="1"/>
  <c r="DI35" i="36"/>
  <c r="DI21" i="36" s="1"/>
  <c r="T14" i="37" s="1"/>
  <c r="S14" i="37" s="1"/>
  <c r="CM35" i="36"/>
  <c r="CM21" i="36" s="1"/>
  <c r="CT35" i="36"/>
  <c r="CT21" i="36" s="1"/>
  <c r="DM35" i="36"/>
  <c r="DM21" i="36" s="1"/>
  <c r="DL35" i="36"/>
  <c r="DL21" i="36" s="1"/>
  <c r="CF35" i="36"/>
  <c r="CF21" i="36" s="1"/>
  <c r="BU35" i="36"/>
  <c r="BU21" i="36" s="1"/>
  <c r="J14" i="37" s="1"/>
  <c r="I14" i="37" s="1"/>
  <c r="DP35" i="36"/>
  <c r="DP21" i="36" s="1"/>
  <c r="CV35" i="36"/>
  <c r="CV21" i="36" s="1"/>
  <c r="Y14" i="37" s="1"/>
  <c r="X14" i="37" s="1"/>
  <c r="CW35" i="36"/>
  <c r="CW21" i="36" s="1"/>
  <c r="DO35" i="36"/>
  <c r="DO21" i="36" s="1"/>
  <c r="CD35" i="36"/>
  <c r="CD21" i="36" s="1"/>
  <c r="DG35" i="36"/>
  <c r="DG21" i="36" s="1"/>
  <c r="CB35" i="36"/>
  <c r="CB21" i="36" s="1"/>
  <c r="DH35" i="36"/>
  <c r="DH21" i="36" s="1"/>
  <c r="BS35" i="36"/>
  <c r="BS21" i="36" s="1"/>
  <c r="DJ35" i="36"/>
  <c r="DJ21" i="36" s="1"/>
  <c r="CJ35" i="36"/>
  <c r="CJ21" i="36" s="1"/>
  <c r="E34" i="37" s="1"/>
  <c r="D34" i="37" s="1"/>
  <c r="CI35" i="36"/>
  <c r="CI21" i="36" s="1"/>
  <c r="CX35" i="36"/>
  <c r="CX21" i="36" s="1"/>
  <c r="BR35" i="36"/>
  <c r="BR21" i="36" s="1"/>
  <c r="E14" i="37" s="1"/>
  <c r="D14" i="37" s="1"/>
  <c r="DB35" i="36"/>
  <c r="DB21" i="36" s="1"/>
  <c r="Y34" i="37" s="1"/>
  <c r="X34" i="37" s="1"/>
  <c r="CE35" i="36"/>
  <c r="CE21" i="36" s="1"/>
  <c r="T24" i="37" s="1"/>
  <c r="S24" i="37" s="1"/>
  <c r="DN35" i="36"/>
  <c r="DN21" i="36" s="1"/>
  <c r="CY35" i="36"/>
  <c r="CY21" i="36" s="1"/>
  <c r="CA35" i="36"/>
  <c r="CA21" i="36" s="1"/>
  <c r="J24" i="37" s="1"/>
  <c r="I24" i="37" s="1"/>
  <c r="CO35" i="36"/>
  <c r="CO21" i="36" s="1"/>
  <c r="DK35" i="36"/>
  <c r="DK21" i="36" s="1"/>
  <c r="Y24" i="37" s="1"/>
  <c r="X24" i="37" s="1"/>
  <c r="CC35" i="36"/>
  <c r="CC21" i="36" s="1"/>
  <c r="O24" i="37" s="1"/>
  <c r="N24" i="37" s="1"/>
  <c r="CK35" i="36"/>
  <c r="CK21" i="36" s="1"/>
  <c r="BY35" i="36"/>
  <c r="BY21" i="36" s="1"/>
  <c r="CH35" i="36"/>
  <c r="CH21" i="36" s="1"/>
  <c r="BX35" i="36"/>
  <c r="BX21" i="36" s="1"/>
  <c r="O14" i="37" s="1"/>
  <c r="N14" i="37" s="1"/>
  <c r="DE35" i="36"/>
  <c r="DE21" i="36" s="1"/>
  <c r="DF35" i="36"/>
  <c r="DF21" i="36" s="1"/>
  <c r="CN35" i="36"/>
  <c r="CN21" i="36" s="1"/>
  <c r="BV35" i="36"/>
  <c r="BV21" i="36" s="1"/>
  <c r="CP35" i="36" l="1"/>
  <c r="CP21" i="36" s="1"/>
  <c r="T34" i="37" s="1"/>
  <c r="S34" i="37" s="1"/>
  <c r="CZ35" i="36"/>
  <c r="CZ21" i="36" s="1"/>
  <c r="E24" i="37" s="1"/>
  <c r="D24" i="37" s="1"/>
  <c r="BU36" i="36"/>
  <c r="DE36" i="36"/>
  <c r="CC36" i="36"/>
  <c r="DJ36" i="36"/>
  <c r="CM36" i="36"/>
  <c r="CY36" i="36"/>
  <c r="DN36" i="36"/>
  <c r="CA36" i="36"/>
  <c r="CX36" i="36"/>
  <c r="CW36" i="36"/>
  <c r="CF36" i="36"/>
  <c r="DH36" i="36"/>
  <c r="DC36" i="36"/>
  <c r="CE36" i="36"/>
  <c r="CJ36" i="36"/>
  <c r="CN36" i="36"/>
  <c r="DP36" i="36"/>
  <c r="DG36" i="36"/>
  <c r="CV36" i="36"/>
  <c r="CQ36" i="36"/>
  <c r="DO36" i="36"/>
  <c r="DL36" i="36"/>
  <c r="CB36" i="36"/>
  <c r="BS36" i="36"/>
  <c r="CD36" i="36"/>
  <c r="DM36" i="36"/>
  <c r="DF36" i="36"/>
  <c r="BY36" i="36"/>
  <c r="CI36" i="36"/>
  <c r="CK36" i="36"/>
  <c r="CT36" i="36"/>
  <c r="CH36" i="36"/>
  <c r="DB36" i="36"/>
  <c r="CS36" i="36"/>
  <c r="BV36" i="36"/>
  <c r="BR36" i="36"/>
  <c r="DI36" i="36"/>
  <c r="CO36" i="36"/>
  <c r="DK36" i="36"/>
  <c r="BX36" i="36"/>
  <c r="CP36" i="36"/>
  <c r="DA35" i="36"/>
  <c r="DA21" i="36" s="1"/>
  <c r="CL36" i="36" l="1"/>
  <c r="CT37" i="36"/>
  <c r="BX37" i="36"/>
  <c r="BS37" i="36"/>
  <c r="CP37" i="36"/>
  <c r="CS37" i="36"/>
  <c r="CF37" i="36"/>
  <c r="DP37" i="36"/>
  <c r="CK37" i="36"/>
  <c r="DK37" i="36"/>
  <c r="BR37" i="36"/>
  <c r="CQ37" i="36"/>
  <c r="CX37" i="36"/>
  <c r="CV37" i="36"/>
  <c r="BV37" i="36"/>
  <c r="CJ37" i="36"/>
  <c r="DJ37" i="36"/>
  <c r="CN37" i="36"/>
  <c r="DG37" i="36"/>
  <c r="CL37" i="36"/>
  <c r="BY37" i="36"/>
  <c r="BU37" i="36"/>
  <c r="CD37" i="36"/>
  <c r="DO37" i="36"/>
  <c r="DL37" i="36"/>
  <c r="CH37" i="36"/>
  <c r="DI37" i="36"/>
  <c r="DE37" i="36"/>
  <c r="CB37" i="36"/>
  <c r="DM37" i="36"/>
  <c r="CY37" i="36"/>
  <c r="DC37" i="36"/>
  <c r="CW37" i="36"/>
  <c r="CA37" i="36"/>
  <c r="CM37" i="36"/>
  <c r="DB37" i="36"/>
  <c r="CO37" i="36"/>
  <c r="DN37" i="36"/>
  <c r="CI37" i="36"/>
  <c r="DH37" i="36"/>
  <c r="DF37" i="36"/>
  <c r="CZ36" i="36"/>
  <c r="DA36" i="36"/>
  <c r="CC37" i="36" l="1"/>
  <c r="CE37" i="36"/>
  <c r="CZ37" i="36"/>
  <c r="CW38" i="36"/>
  <c r="DP38" i="36"/>
  <c r="DB38" i="36"/>
  <c r="CH38" i="36"/>
  <c r="CF38" i="36"/>
  <c r="DE38" i="36"/>
  <c r="DJ38" i="36"/>
  <c r="DF38" i="36"/>
  <c r="BV38" i="36"/>
  <c r="DL38" i="36"/>
  <c r="CD38" i="36"/>
  <c r="CL38" i="36"/>
  <c r="BU38" i="36"/>
  <c r="DC38" i="36"/>
  <c r="CX38" i="36"/>
  <c r="CP38" i="36"/>
  <c r="CE38" i="36"/>
  <c r="DN38" i="36"/>
  <c r="CQ38" i="36"/>
  <c r="CM38" i="36"/>
  <c r="CT38" i="36"/>
  <c r="CN38" i="36"/>
  <c r="DO38" i="36"/>
  <c r="BS38" i="36"/>
  <c r="CS38" i="36"/>
  <c r="CB38" i="36"/>
  <c r="BY38" i="36"/>
  <c r="CV38" i="36"/>
  <c r="BX38" i="36"/>
  <c r="DM38" i="36"/>
  <c r="CO38" i="36"/>
  <c r="CJ38" i="36"/>
  <c r="CY38" i="36"/>
  <c r="CC38" i="36"/>
  <c r="DI38" i="36"/>
  <c r="CA38" i="36"/>
  <c r="DH38" i="36"/>
  <c r="DG38" i="36"/>
  <c r="CK38" i="36"/>
  <c r="CI38" i="36"/>
  <c r="DA37" i="36"/>
  <c r="BR38" i="36" l="1"/>
  <c r="DK38" i="36"/>
  <c r="CZ38" i="36"/>
  <c r="DA38" i="36"/>
  <c r="CN39" i="36"/>
  <c r="CY39" i="36"/>
  <c r="CK39" i="36"/>
  <c r="DN39" i="36"/>
  <c r="CF39" i="36"/>
  <c r="DP39" i="36"/>
  <c r="CM39" i="36"/>
  <c r="CA39" i="36"/>
  <c r="CH39" i="36"/>
  <c r="CQ39" i="36"/>
  <c r="CB39" i="36"/>
  <c r="DF39" i="36"/>
  <c r="CI39" i="36"/>
  <c r="DJ39" i="36"/>
  <c r="DK39" i="36"/>
  <c r="DG39" i="36"/>
  <c r="CW39" i="36"/>
  <c r="BR39" i="36"/>
  <c r="CC39" i="36"/>
  <c r="DB39" i="36"/>
  <c r="DO39" i="36"/>
  <c r="CJ39" i="36"/>
  <c r="CT39" i="36"/>
  <c r="BU39" i="36"/>
  <c r="CE39" i="36"/>
  <c r="DE39" i="36"/>
  <c r="CO39" i="36"/>
  <c r="CV39" i="36"/>
  <c r="DL39" i="36"/>
  <c r="CD39" i="36"/>
  <c r="DI39" i="36"/>
  <c r="BV39" i="36"/>
  <c r="DM39" i="36"/>
  <c r="DH39" i="36"/>
  <c r="BS39" i="36"/>
  <c r="BY39" i="36"/>
  <c r="DC39" i="36"/>
  <c r="CX39" i="36"/>
  <c r="BX39" i="36"/>
  <c r="CS39" i="36" l="1"/>
  <c r="CP39" i="36"/>
  <c r="CL39" i="36"/>
  <c r="DA39" i="36"/>
  <c r="CZ39" i="36"/>
  <c r="DH40" i="36"/>
  <c r="CI40" i="36"/>
  <c r="BV40" i="36"/>
  <c r="CL40" i="36"/>
  <c r="DE40" i="36"/>
  <c r="DI40" i="36"/>
  <c r="BX40" i="36"/>
  <c r="DP40" i="36"/>
  <c r="CP40" i="36"/>
  <c r="DO40" i="36"/>
  <c r="DF40" i="36"/>
  <c r="CS40" i="36"/>
  <c r="CQ40" i="36"/>
  <c r="DJ40" i="36"/>
  <c r="CW40" i="36"/>
  <c r="DM40" i="36"/>
  <c r="CV40" i="36"/>
  <c r="BY40" i="36"/>
  <c r="CY40" i="36"/>
  <c r="DB40" i="36"/>
  <c r="DC40" i="36"/>
  <c r="DK40" i="36"/>
  <c r="BR40" i="36"/>
  <c r="CC40" i="36"/>
  <c r="CB40" i="36"/>
  <c r="CJ40" i="36"/>
  <c r="DL40" i="36"/>
  <c r="CE40" i="36"/>
  <c r="CX40" i="36"/>
  <c r="CF40" i="36"/>
  <c r="DG40" i="36"/>
  <c r="BS40" i="36"/>
  <c r="CK40" i="36"/>
  <c r="CD40" i="36"/>
  <c r="CM40" i="36"/>
  <c r="CO40" i="36"/>
  <c r="CT40" i="36"/>
  <c r="CN40" i="36"/>
  <c r="BU40" i="36"/>
  <c r="DN40" i="36"/>
  <c r="CH40" i="36"/>
  <c r="CA40" i="36"/>
  <c r="DA40" i="36" l="1"/>
  <c r="CZ40" i="36"/>
  <c r="BS41" i="36"/>
  <c r="BY41" i="36"/>
  <c r="DI41" i="36"/>
  <c r="CI41" i="36"/>
  <c r="BR41" i="36"/>
  <c r="CL41" i="36"/>
  <c r="BV41" i="36"/>
  <c r="BU41" i="36"/>
  <c r="DO41" i="36"/>
  <c r="CD41" i="36"/>
  <c r="CH41" i="36"/>
  <c r="CM41" i="36"/>
  <c r="DM41" i="36"/>
  <c r="CS41" i="36"/>
  <c r="CV41" i="36"/>
  <c r="DH41" i="36"/>
  <c r="CP41" i="36"/>
  <c r="CX41" i="36"/>
  <c r="DJ41" i="36"/>
  <c r="CB41" i="36"/>
  <c r="BX41" i="36"/>
  <c r="DN41" i="36"/>
  <c r="CT41" i="36"/>
  <c r="DF41" i="36"/>
  <c r="CY41" i="36"/>
  <c r="CE41" i="36"/>
  <c r="DK41" i="36"/>
  <c r="DL41" i="36"/>
  <c r="DE41" i="36"/>
  <c r="CC41" i="36"/>
  <c r="DB41" i="36"/>
  <c r="CF41" i="36"/>
  <c r="DP41" i="36"/>
  <c r="DC41" i="36"/>
  <c r="DG41" i="36"/>
  <c r="CO41" i="36"/>
  <c r="CK41" i="36"/>
  <c r="CJ41" i="36"/>
  <c r="CQ41" i="36"/>
  <c r="CN41" i="36"/>
  <c r="CW41" i="36"/>
  <c r="CA41" i="36" l="1"/>
  <c r="CN42" i="36"/>
  <c r="CA42" i="36"/>
  <c r="BR42" i="36"/>
  <c r="DN42" i="36"/>
  <c r="DE42" i="36"/>
  <c r="DB42" i="36"/>
  <c r="BU42" i="36"/>
  <c r="BS42" i="36"/>
  <c r="CQ42" i="36"/>
  <c r="DG42" i="36"/>
  <c r="CP42" i="36"/>
  <c r="CD42" i="36"/>
  <c r="CV42" i="36"/>
  <c r="CX42" i="36"/>
  <c r="BX42" i="36"/>
  <c r="CC42" i="36"/>
  <c r="DK42" i="36"/>
  <c r="CW42" i="36"/>
  <c r="DL42" i="36"/>
  <c r="CY42" i="36"/>
  <c r="DI42" i="36"/>
  <c r="DP42" i="36"/>
  <c r="CO42" i="36"/>
  <c r="DM42" i="36"/>
  <c r="CJ42" i="36"/>
  <c r="CI42" i="36"/>
  <c r="DF42" i="36"/>
  <c r="CH42" i="36"/>
  <c r="CK42" i="36"/>
  <c r="CF42" i="36"/>
  <c r="DH42" i="36"/>
  <c r="CE42" i="36"/>
  <c r="CM42" i="36"/>
  <c r="DC42" i="36"/>
  <c r="CS42" i="36"/>
  <c r="CT42" i="36"/>
  <c r="CL42" i="36"/>
  <c r="CB42" i="36"/>
  <c r="BY42" i="36"/>
  <c r="DJ42" i="36"/>
  <c r="BV42" i="36"/>
  <c r="CZ41" i="36"/>
  <c r="DA41" i="36"/>
  <c r="DO42" i="36" l="1"/>
  <c r="DA42" i="36"/>
  <c r="CZ42" i="36"/>
  <c r="CN43" i="36"/>
  <c r="CP43" i="36"/>
  <c r="DE43" i="36"/>
  <c r="CT43" i="36"/>
  <c r="BS43" i="36"/>
  <c r="DN43" i="36"/>
  <c r="DL43" i="36"/>
  <c r="CE43" i="36"/>
  <c r="DH43" i="36"/>
  <c r="CS43" i="36"/>
  <c r="CY43" i="36"/>
  <c r="CJ43" i="36"/>
  <c r="CK43" i="36"/>
  <c r="DI43" i="36"/>
  <c r="CB43" i="36"/>
  <c r="DP43" i="36"/>
  <c r="CX43" i="36"/>
  <c r="CC43" i="36"/>
  <c r="CD43" i="36"/>
  <c r="CW43" i="36"/>
  <c r="DC43" i="36"/>
  <c r="CV43" i="36"/>
  <c r="BV43" i="36"/>
  <c r="DF43" i="36"/>
  <c r="DK43" i="36"/>
  <c r="CO43" i="36"/>
  <c r="DB43" i="36"/>
  <c r="BX43" i="36"/>
  <c r="CM43" i="36"/>
  <c r="CF43" i="36"/>
  <c r="CA43" i="36"/>
  <c r="BY43" i="36"/>
  <c r="BU43" i="36"/>
  <c r="DJ43" i="36"/>
  <c r="DG43" i="36"/>
  <c r="CQ43" i="36"/>
  <c r="CH43" i="36"/>
  <c r="DO43" i="36"/>
  <c r="CI43" i="36"/>
  <c r="CL43" i="36"/>
  <c r="DM43" i="36" l="1"/>
  <c r="BR43" i="36"/>
  <c r="DA43" i="36"/>
  <c r="CB44" i="36"/>
  <c r="DL44" i="36"/>
  <c r="DO44" i="36"/>
  <c r="CE44" i="36"/>
  <c r="CY44" i="36"/>
  <c r="CN44" i="36"/>
  <c r="CT44" i="36"/>
  <c r="BR44" i="36"/>
  <c r="DH44" i="36"/>
  <c r="DI44" i="36"/>
  <c r="CQ44" i="36"/>
  <c r="CP44" i="36"/>
  <c r="CV44" i="36"/>
  <c r="CX44" i="36"/>
  <c r="CF44" i="36"/>
  <c r="DC44" i="36"/>
  <c r="BU44" i="36"/>
  <c r="CK44" i="36"/>
  <c r="DG44" i="36"/>
  <c r="DE44" i="36"/>
  <c r="DP44" i="36"/>
  <c r="CD44" i="36"/>
  <c r="DM44" i="36"/>
  <c r="CW44" i="36"/>
  <c r="DF44" i="36"/>
  <c r="CS44" i="36"/>
  <c r="DJ44" i="36"/>
  <c r="DB44" i="36"/>
  <c r="CI44" i="36"/>
  <c r="CJ44" i="36"/>
  <c r="CC44" i="36"/>
  <c r="DN44" i="36"/>
  <c r="CH44" i="36"/>
  <c r="BX44" i="36"/>
  <c r="DK44" i="36"/>
  <c r="CA44" i="36"/>
  <c r="CM44" i="36"/>
  <c r="BV44" i="36"/>
  <c r="CO44" i="36"/>
  <c r="BY44" i="36"/>
  <c r="CL44" i="36"/>
  <c r="BS44" i="36"/>
  <c r="CZ43" i="36"/>
  <c r="DA44" i="36" l="1"/>
  <c r="CZ44" i="36"/>
  <c r="CX45" i="36"/>
  <c r="DH45" i="36"/>
  <c r="DP45" i="36"/>
  <c r="CW45" i="36"/>
  <c r="DE45" i="36"/>
  <c r="CQ45" i="36"/>
  <c r="CL45" i="36"/>
  <c r="DI45" i="36"/>
  <c r="DK45" i="36"/>
  <c r="CT45" i="36"/>
  <c r="DM45" i="36"/>
  <c r="CE45" i="36"/>
  <c r="BR45" i="36"/>
  <c r="BS45" i="36"/>
  <c r="CN45" i="36"/>
  <c r="DC45" i="36"/>
  <c r="BX45" i="36"/>
  <c r="CY45" i="36"/>
  <c r="CJ45" i="36"/>
  <c r="CB45" i="36"/>
  <c r="CD45" i="36"/>
  <c r="CH45" i="36"/>
  <c r="DG45" i="36"/>
  <c r="CK45" i="36"/>
  <c r="CC45" i="36"/>
  <c r="BY45" i="36"/>
  <c r="DN45" i="36"/>
  <c r="CF45" i="36"/>
  <c r="DL45" i="36"/>
  <c r="DB45" i="36"/>
  <c r="BV45" i="36"/>
  <c r="BU45" i="36"/>
  <c r="DF45" i="36"/>
  <c r="CI45" i="36"/>
  <c r="CP45" i="36"/>
  <c r="CM45" i="36"/>
  <c r="CS45" i="36"/>
  <c r="CO45" i="36"/>
  <c r="CV45" i="36"/>
  <c r="CA45" i="36"/>
  <c r="DJ45" i="36"/>
  <c r="DO45" i="36" l="1"/>
  <c r="DA45" i="36"/>
  <c r="CZ45" i="36"/>
  <c r="CH46" i="36"/>
  <c r="DF46" i="36"/>
  <c r="CE46" i="36"/>
  <c r="CN46" i="36"/>
  <c r="BS46" i="36"/>
  <c r="CM46" i="36"/>
  <c r="DI46" i="36"/>
  <c r="DJ46" i="36"/>
  <c r="CJ46" i="36"/>
  <c r="CK46" i="36"/>
  <c r="CB46" i="36"/>
  <c r="BY46" i="36"/>
  <c r="DG46" i="36"/>
  <c r="CP46" i="36"/>
  <c r="CL46" i="36"/>
  <c r="CW46" i="36"/>
  <c r="BX46" i="36"/>
  <c r="CF46" i="36"/>
  <c r="BV46" i="36"/>
  <c r="BU46" i="36"/>
  <c r="CO46" i="36"/>
  <c r="CS46" i="36"/>
  <c r="CI46" i="36"/>
  <c r="DL46" i="36"/>
  <c r="BR46" i="36"/>
  <c r="DN46" i="36"/>
  <c r="DO46" i="36"/>
  <c r="CD46" i="36"/>
  <c r="DK46" i="36"/>
  <c r="CQ46" i="36"/>
  <c r="DE46" i="36"/>
  <c r="DH46" i="36"/>
  <c r="CT46" i="36"/>
  <c r="CX46" i="36"/>
  <c r="DB46" i="36"/>
  <c r="CY46" i="36"/>
  <c r="CC46" i="36"/>
  <c r="DC46" i="36"/>
  <c r="DP46" i="36"/>
  <c r="CA46" i="36"/>
  <c r="DM46" i="36" l="1"/>
  <c r="CV46" i="36"/>
  <c r="CZ46" i="36"/>
  <c r="CE47" i="36"/>
  <c r="BR47" i="36"/>
  <c r="CF47" i="36"/>
  <c r="CQ47" i="36"/>
  <c r="DG47" i="36"/>
  <c r="CP47" i="36"/>
  <c r="CS47" i="36"/>
  <c r="DB47" i="36"/>
  <c r="DN47" i="36"/>
  <c r="BY47" i="36"/>
  <c r="DK47" i="36"/>
  <c r="DC47" i="36"/>
  <c r="DO47" i="36"/>
  <c r="DH47" i="36"/>
  <c r="CH47" i="36"/>
  <c r="CA47" i="36"/>
  <c r="CL47" i="36"/>
  <c r="CO47" i="36"/>
  <c r="DI47" i="36"/>
  <c r="DJ47" i="36"/>
  <c r="BU47" i="36"/>
  <c r="DL47" i="36"/>
  <c r="BX47" i="36"/>
  <c r="CT47" i="36"/>
  <c r="CJ47" i="36"/>
  <c r="BV47" i="36"/>
  <c r="CB47" i="36"/>
  <c r="DE47" i="36"/>
  <c r="CV47" i="36"/>
  <c r="CC47" i="36"/>
  <c r="CD47" i="36"/>
  <c r="CW47" i="36"/>
  <c r="CK47" i="36"/>
  <c r="DP47" i="36"/>
  <c r="BS47" i="36"/>
  <c r="CY47" i="36"/>
  <c r="CM47" i="36"/>
  <c r="CX47" i="36"/>
  <c r="DF47" i="36"/>
  <c r="CI47" i="36"/>
  <c r="CN47" i="36"/>
  <c r="DA46" i="36"/>
  <c r="DM47" i="36" l="1"/>
  <c r="DA47" i="36"/>
  <c r="CO48" i="36"/>
  <c r="DC48" i="36"/>
  <c r="CI48" i="36"/>
  <c r="BS48" i="36"/>
  <c r="CB48" i="36"/>
  <c r="CA48" i="36"/>
  <c r="CK48" i="36"/>
  <c r="CN48" i="36"/>
  <c r="DB48" i="36"/>
  <c r="CS48" i="36"/>
  <c r="BV48" i="36"/>
  <c r="BU48" i="36"/>
  <c r="DO48" i="36"/>
  <c r="DM48" i="36"/>
  <c r="CY48" i="36"/>
  <c r="DH48" i="36"/>
  <c r="CW48" i="36"/>
  <c r="BX48" i="36"/>
  <c r="DL48" i="36"/>
  <c r="DF48" i="36"/>
  <c r="CM48" i="36"/>
  <c r="BY48" i="36"/>
  <c r="CC48" i="36"/>
  <c r="CL48" i="36"/>
  <c r="DE48" i="36"/>
  <c r="CF48" i="36"/>
  <c r="CT48" i="36"/>
  <c r="CE48" i="36"/>
  <c r="DK48" i="36"/>
  <c r="DG48" i="36"/>
  <c r="CQ48" i="36"/>
  <c r="CP48" i="36"/>
  <c r="CV48" i="36"/>
  <c r="CX48" i="36"/>
  <c r="CD48" i="36"/>
  <c r="DP48" i="36"/>
  <c r="DJ48" i="36"/>
  <c r="DI48" i="36"/>
  <c r="DN48" i="36"/>
  <c r="BR48" i="36" l="1"/>
  <c r="CH48" i="36"/>
  <c r="CJ48" i="36"/>
  <c r="CZ47" i="36"/>
  <c r="DM49" i="36"/>
  <c r="CF49" i="36"/>
  <c r="BR49" i="36"/>
  <c r="BV49" i="36"/>
  <c r="CQ49" i="36"/>
  <c r="CD49" i="36"/>
  <c r="BX49" i="36"/>
  <c r="CY49" i="36"/>
  <c r="CV49" i="36"/>
  <c r="CA49" i="36"/>
  <c r="BU49" i="36"/>
  <c r="BY49" i="36"/>
  <c r="CS49" i="36"/>
  <c r="DF49" i="36"/>
  <c r="CB49" i="36"/>
  <c r="CW49" i="36"/>
  <c r="CX49" i="36"/>
  <c r="CI49" i="36"/>
  <c r="CJ49" i="36"/>
  <c r="DB49" i="36"/>
  <c r="DC49" i="36"/>
  <c r="CT49" i="36"/>
  <c r="DH49" i="36"/>
  <c r="CK49" i="36"/>
  <c r="CL49" i="36"/>
  <c r="BS49" i="36"/>
  <c r="DK49" i="36"/>
  <c r="DP49" i="36"/>
  <c r="DN49" i="36"/>
  <c r="DI49" i="36"/>
  <c r="DG49" i="36"/>
  <c r="CH49" i="36"/>
  <c r="CO49" i="36"/>
  <c r="DO49" i="36"/>
  <c r="DJ49" i="36"/>
  <c r="DL49" i="36"/>
  <c r="CM49" i="36"/>
  <c r="CP49" i="36"/>
  <c r="CN49" i="36"/>
  <c r="DA48" i="36"/>
  <c r="CZ48" i="36"/>
  <c r="CC49" i="36" l="1"/>
  <c r="CE49" i="36"/>
  <c r="DE49" i="36"/>
  <c r="CZ49" i="36"/>
  <c r="DA49" i="36"/>
  <c r="BY50" i="36"/>
  <c r="DK50" i="36"/>
  <c r="CC50" i="36"/>
  <c r="CE50" i="36"/>
  <c r="CQ50" i="36"/>
  <c r="CK50" i="36"/>
  <c r="CH50" i="36"/>
  <c r="CT50" i="36"/>
  <c r="CB50" i="36"/>
  <c r="CL50" i="36"/>
  <c r="CN50" i="36"/>
  <c r="CA50" i="36"/>
  <c r="BR50" i="36"/>
  <c r="CP50" i="36"/>
  <c r="DC50" i="36"/>
  <c r="CF50" i="36"/>
  <c r="DE50" i="36"/>
  <c r="BV50" i="36"/>
  <c r="DI50" i="36"/>
  <c r="CM50" i="36"/>
  <c r="CI50" i="36"/>
  <c r="BU50" i="36"/>
  <c r="CO50" i="36"/>
  <c r="DG50" i="36"/>
  <c r="DH50" i="36"/>
  <c r="DO50" i="36"/>
  <c r="CD50" i="36"/>
  <c r="DF50" i="36"/>
  <c r="CV50" i="36"/>
  <c r="DN50" i="36"/>
  <c r="DB50" i="36"/>
  <c r="DL50" i="36"/>
  <c r="DM50" i="36"/>
  <c r="CJ50" i="36"/>
  <c r="CW50" i="36"/>
  <c r="CS50" i="36"/>
  <c r="BS50" i="36"/>
  <c r="CY50" i="36"/>
  <c r="DP50" i="36"/>
  <c r="CX50" i="36"/>
  <c r="DJ50" i="36"/>
  <c r="BX50" i="36" l="1"/>
  <c r="CZ50" i="36"/>
  <c r="DA50" i="36"/>
  <c r="BU51" i="36"/>
  <c r="CX51" i="36"/>
  <c r="BR51" i="36"/>
  <c r="DJ51" i="36"/>
  <c r="CF51" i="36"/>
  <c r="CA51" i="36"/>
  <c r="DL51" i="36"/>
  <c r="DO51" i="36"/>
  <c r="BX51" i="36"/>
  <c r="DE51" i="36"/>
  <c r="CL51" i="36"/>
  <c r="DG51" i="36"/>
  <c r="CB51" i="36"/>
  <c r="CP51" i="36"/>
  <c r="CY51" i="36"/>
  <c r="CE51" i="36"/>
  <c r="DB51" i="36"/>
  <c r="DF51" i="36"/>
  <c r="CV51" i="36"/>
  <c r="CS51" i="36"/>
  <c r="DN51" i="36"/>
  <c r="DI51" i="36"/>
  <c r="DP51" i="36"/>
  <c r="CI51" i="36"/>
  <c r="CM51" i="36"/>
  <c r="BY51" i="36"/>
  <c r="CH51" i="36"/>
  <c r="CT51" i="36"/>
  <c r="DK51" i="36"/>
  <c r="CW51" i="36"/>
  <c r="CD51" i="36"/>
  <c r="DC51" i="36"/>
  <c r="CK51" i="36"/>
  <c r="BS51" i="36"/>
  <c r="CC51" i="36"/>
  <c r="CO51" i="36"/>
  <c r="DH51" i="36"/>
  <c r="CQ51" i="36"/>
  <c r="CJ51" i="36"/>
  <c r="BV51" i="36"/>
  <c r="CN51" i="36"/>
  <c r="DM51" i="36" l="1"/>
  <c r="CZ51" i="36"/>
  <c r="DA51" i="36"/>
  <c r="DO52" i="36"/>
  <c r="CX52" i="36"/>
  <c r="DF52" i="36"/>
  <c r="DE52" i="36"/>
  <c r="CJ52" i="36"/>
  <c r="CO52" i="36"/>
  <c r="CA52" i="36"/>
  <c r="DL52" i="36"/>
  <c r="DN52" i="36"/>
  <c r="DP52" i="36"/>
  <c r="BY52" i="36"/>
  <c r="CH52" i="36"/>
  <c r="BX52" i="36"/>
  <c r="BS52" i="36"/>
  <c r="DB52" i="36"/>
  <c r="CV52" i="36"/>
  <c r="CQ52" i="36"/>
  <c r="CI52" i="36"/>
  <c r="CL52" i="36"/>
  <c r="DM52" i="36"/>
  <c r="DI52" i="36"/>
  <c r="CY52" i="36"/>
  <c r="DK52" i="36"/>
  <c r="CM52" i="36"/>
  <c r="DC52" i="36"/>
  <c r="CK52" i="36"/>
  <c r="BU52" i="36"/>
  <c r="CN52" i="36"/>
  <c r="CC52" i="36"/>
  <c r="CP52" i="36"/>
  <c r="CF52" i="36"/>
  <c r="CB52" i="36"/>
  <c r="DA52" i="36"/>
  <c r="BR52" i="36"/>
  <c r="CE52" i="36"/>
  <c r="CD52" i="36"/>
  <c r="DH52" i="36"/>
  <c r="DG52" i="36"/>
  <c r="BV52" i="36"/>
  <c r="CT52" i="36"/>
  <c r="DJ52" i="36"/>
  <c r="CS52" i="36"/>
  <c r="CW52" i="36"/>
  <c r="CO53" i="36" l="1"/>
  <c r="DC53" i="36"/>
  <c r="DF53" i="36"/>
  <c r="CW53" i="36"/>
  <c r="DH53" i="36"/>
  <c r="CH53" i="36"/>
  <c r="DG53" i="36"/>
  <c r="CE53" i="36"/>
  <c r="BR53" i="36"/>
  <c r="DI53" i="36"/>
  <c r="CI53" i="36"/>
  <c r="BX53" i="36"/>
  <c r="BY53" i="36"/>
  <c r="DP53" i="36"/>
  <c r="DL53" i="36"/>
  <c r="CA53" i="36"/>
  <c r="BU53" i="36"/>
  <c r="CS53" i="36"/>
  <c r="CP53" i="36"/>
  <c r="CX53" i="36"/>
  <c r="CC53" i="36"/>
  <c r="CV53" i="36"/>
  <c r="DO53" i="36"/>
  <c r="DJ53" i="36"/>
  <c r="DN53" i="36"/>
  <c r="CL53" i="36"/>
  <c r="BV53" i="36"/>
  <c r="DB53" i="36"/>
  <c r="CM53" i="36"/>
  <c r="CD53" i="36"/>
  <c r="BS53" i="36"/>
  <c r="CT53" i="36"/>
  <c r="CY53" i="36"/>
  <c r="CF53" i="36"/>
  <c r="CJ53" i="36"/>
  <c r="CB53" i="36"/>
  <c r="CN53" i="36"/>
  <c r="DM53" i="36"/>
  <c r="CK53" i="36"/>
  <c r="DE53" i="36"/>
  <c r="CQ53" i="36"/>
  <c r="CZ52" i="36" l="1"/>
  <c r="DK53" i="36"/>
  <c r="DA53" i="36"/>
  <c r="CZ53" i="36"/>
  <c r="BV54" i="36"/>
  <c r="DE54" i="36"/>
  <c r="DP54" i="36"/>
  <c r="CQ54" i="36"/>
  <c r="DK54" i="36"/>
  <c r="CF54" i="36"/>
  <c r="DB54" i="36"/>
  <c r="DF54" i="36"/>
  <c r="CM54" i="36"/>
  <c r="BX54" i="36"/>
  <c r="CA54" i="36"/>
  <c r="CS54" i="36"/>
  <c r="DH54" i="36"/>
  <c r="CK54" i="36"/>
  <c r="CX54" i="36"/>
  <c r="CN54" i="36"/>
  <c r="CD54" i="36"/>
  <c r="DM54" i="36"/>
  <c r="CC54" i="36"/>
  <c r="DG54" i="36"/>
  <c r="BR54" i="36"/>
  <c r="CO54" i="36"/>
  <c r="CV54" i="36"/>
  <c r="DJ54" i="36"/>
  <c r="CI54" i="36"/>
  <c r="CP54" i="36"/>
  <c r="DL54" i="36"/>
  <c r="CW54" i="36"/>
  <c r="CH54" i="36"/>
  <c r="CJ54" i="36"/>
  <c r="CY54" i="36"/>
  <c r="DC54" i="36"/>
  <c r="CE54" i="36"/>
  <c r="CT54" i="36"/>
  <c r="CB54" i="36"/>
  <c r="BS54" i="36"/>
  <c r="BY54" i="36"/>
  <c r="DN54" i="36"/>
  <c r="DO54" i="36"/>
  <c r="DI54" i="36" l="1"/>
  <c r="BU54" i="36"/>
  <c r="CL54" i="36"/>
  <c r="CZ54" i="36"/>
  <c r="BX55" i="36"/>
  <c r="CV55" i="36"/>
  <c r="CF55" i="36"/>
  <c r="CO55" i="36"/>
  <c r="CX55" i="36"/>
  <c r="DN55" i="36"/>
  <c r="CJ55" i="36"/>
  <c r="DC55" i="36"/>
  <c r="BY55" i="36"/>
  <c r="CK55" i="36"/>
  <c r="CC55" i="36"/>
  <c r="CQ55" i="36"/>
  <c r="CY55" i="36"/>
  <c r="DE55" i="36"/>
  <c r="BR55" i="36"/>
  <c r="CB55" i="36"/>
  <c r="CW55" i="36"/>
  <c r="DP55" i="36"/>
  <c r="CM55" i="36"/>
  <c r="CI55" i="36"/>
  <c r="DK55" i="36"/>
  <c r="CA55" i="36"/>
  <c r="CH55" i="36"/>
  <c r="CS55" i="36"/>
  <c r="CL55" i="36"/>
  <c r="DI55" i="36"/>
  <c r="DM55" i="36"/>
  <c r="DF55" i="36"/>
  <c r="CT55" i="36"/>
  <c r="CE55" i="36"/>
  <c r="BU55" i="36"/>
  <c r="DJ55" i="36"/>
  <c r="DG55" i="36"/>
  <c r="BS55" i="36"/>
  <c r="DL55" i="36"/>
  <c r="CP55" i="36"/>
  <c r="DH55" i="36"/>
  <c r="CD55" i="36"/>
  <c r="DO55" i="36"/>
  <c r="BV55" i="36"/>
  <c r="DA54" i="36"/>
  <c r="DB55" i="36" l="1"/>
  <c r="CN55" i="36"/>
  <c r="CZ55" i="36"/>
  <c r="DA55" i="36"/>
  <c r="CQ56" i="36"/>
  <c r="DI56" i="36"/>
  <c r="DN56" i="36"/>
  <c r="DC56" i="36"/>
  <c r="DP56" i="36"/>
  <c r="DH56" i="36"/>
  <c r="CI56" i="36"/>
  <c r="CP56" i="36"/>
  <c r="CC56" i="36"/>
  <c r="CV56" i="36"/>
  <c r="CE56" i="36"/>
  <c r="BY56" i="36"/>
  <c r="BU56" i="36"/>
  <c r="CF56" i="36"/>
  <c r="DJ56" i="36"/>
  <c r="DB56" i="36"/>
  <c r="CM56" i="36"/>
  <c r="DF56" i="36"/>
  <c r="BS56" i="36"/>
  <c r="DE56" i="36"/>
  <c r="CS56" i="36"/>
  <c r="BR56" i="36"/>
  <c r="CW56" i="36"/>
  <c r="CB56" i="36"/>
  <c r="CA56" i="36"/>
  <c r="BX56" i="36"/>
  <c r="CT56" i="36"/>
  <c r="CD56" i="36"/>
  <c r="CY56" i="36"/>
  <c r="BV56" i="36"/>
  <c r="CO56" i="36"/>
  <c r="DL56" i="36"/>
  <c r="DG56" i="36"/>
  <c r="CX56" i="36"/>
  <c r="CJ56" i="36"/>
  <c r="DK56" i="36"/>
  <c r="CK56" i="36"/>
  <c r="CH56" i="36"/>
  <c r="CN56" i="36"/>
  <c r="DO56" i="36"/>
  <c r="CL56" i="36" l="1"/>
  <c r="DM56" i="36"/>
  <c r="CZ56" i="36"/>
  <c r="CV57" i="36"/>
  <c r="CI57" i="36"/>
  <c r="CH57" i="36"/>
  <c r="CS57" i="36"/>
  <c r="DP57" i="36"/>
  <c r="DI57" i="36"/>
  <c r="DJ57" i="36"/>
  <c r="CW57" i="36"/>
  <c r="BR57" i="36"/>
  <c r="CQ57" i="36"/>
  <c r="CA57" i="36"/>
  <c r="DL57" i="36"/>
  <c r="CX57" i="36"/>
  <c r="CY57" i="36"/>
  <c r="DO57" i="36"/>
  <c r="DM57" i="36"/>
  <c r="DG57" i="36"/>
  <c r="CK57" i="36"/>
  <c r="DK57" i="36"/>
  <c r="BY57" i="36"/>
  <c r="CC57" i="36"/>
  <c r="CO57" i="36"/>
  <c r="DE57" i="36"/>
  <c r="CE57" i="36"/>
  <c r="CF57" i="36"/>
  <c r="CB57" i="36"/>
  <c r="DH57" i="36"/>
  <c r="BV57" i="36"/>
  <c r="CD57" i="36"/>
  <c r="BX57" i="36"/>
  <c r="BU57" i="36"/>
  <c r="CJ57" i="36"/>
  <c r="DB57" i="36"/>
  <c r="BS57" i="36"/>
  <c r="DF57" i="36"/>
  <c r="DC57" i="36"/>
  <c r="CN57" i="36"/>
  <c r="CT57" i="36"/>
  <c r="DN57" i="36"/>
  <c r="CP57" i="36"/>
  <c r="CM57" i="36"/>
  <c r="CL57" i="36"/>
  <c r="DA56" i="36"/>
  <c r="CZ57" i="36" l="1"/>
  <c r="DA57" i="36"/>
  <c r="CW58" i="36"/>
  <c r="DL58" i="36"/>
  <c r="BX58" i="36"/>
  <c r="CE58" i="36"/>
  <c r="CX58" i="36"/>
  <c r="DJ58" i="36"/>
  <c r="CM58" i="36"/>
  <c r="CA58" i="36"/>
  <c r="CK58" i="36"/>
  <c r="DK58" i="36"/>
  <c r="DN58" i="36"/>
  <c r="BV58" i="36"/>
  <c r="DO58" i="36"/>
  <c r="DC58" i="36"/>
  <c r="DM58" i="36"/>
  <c r="DG58" i="36"/>
  <c r="DF58" i="36"/>
  <c r="BY58" i="36"/>
  <c r="CS58" i="36"/>
  <c r="CP58" i="36"/>
  <c r="DP58" i="36"/>
  <c r="CV58" i="36"/>
  <c r="CF58" i="36"/>
  <c r="DH58" i="36"/>
  <c r="CI58" i="36"/>
  <c r="CT58" i="36"/>
  <c r="CD58" i="36"/>
  <c r="CB58" i="36"/>
  <c r="CC58" i="36"/>
  <c r="BS58" i="36"/>
  <c r="CY58" i="36"/>
  <c r="BU58" i="36"/>
  <c r="DE58" i="36"/>
  <c r="DB58" i="36"/>
  <c r="BR58" i="36"/>
  <c r="CQ58" i="36"/>
  <c r="CN58" i="36"/>
  <c r="CH58" i="36"/>
  <c r="CJ58" i="36"/>
  <c r="CO58" i="36"/>
  <c r="DI58" i="36" l="1"/>
  <c r="CL58" i="36"/>
  <c r="DA58" i="36"/>
  <c r="CZ58" i="36"/>
  <c r="BR59" i="36"/>
  <c r="DO59" i="36"/>
  <c r="CM59" i="36"/>
  <c r="CK59" i="36"/>
  <c r="DH59" i="36"/>
  <c r="CV59" i="36"/>
  <c r="CN59" i="36"/>
  <c r="BX59" i="36"/>
  <c r="CB59" i="36"/>
  <c r="CA59" i="36"/>
  <c r="CT59" i="36"/>
  <c r="DF59" i="36"/>
  <c r="DP59" i="36"/>
  <c r="CH59" i="36"/>
  <c r="BU59" i="36"/>
  <c r="CW59" i="36"/>
  <c r="DM59" i="36"/>
  <c r="DE59" i="36"/>
  <c r="DG59" i="36"/>
  <c r="DL59" i="36"/>
  <c r="CD59" i="36"/>
  <c r="DC59" i="36"/>
  <c r="CI59" i="36"/>
  <c r="CS59" i="36"/>
  <c r="CJ59" i="36"/>
  <c r="CX59" i="36"/>
  <c r="CP59" i="36"/>
  <c r="CF59" i="36"/>
  <c r="CL59" i="36"/>
  <c r="DJ59" i="36"/>
  <c r="CQ59" i="36"/>
  <c r="CY59" i="36"/>
  <c r="CO59" i="36"/>
  <c r="DB59" i="36"/>
  <c r="DI59" i="36"/>
  <c r="DN59" i="36"/>
  <c r="DK59" i="36"/>
  <c r="BY59" i="36"/>
  <c r="BS59" i="36"/>
  <c r="CE59" i="36"/>
  <c r="BV59" i="36"/>
  <c r="CC59" i="36" l="1"/>
  <c r="DA59" i="36"/>
  <c r="CZ59" i="36"/>
  <c r="DO60" i="36"/>
  <c r="DJ60" i="36"/>
  <c r="DP60" i="36"/>
  <c r="CN60" i="36"/>
  <c r="CD60" i="36"/>
  <c r="CL60" i="36"/>
  <c r="CJ60" i="36"/>
  <c r="CM60" i="36"/>
  <c r="DN60" i="36"/>
  <c r="CT60" i="36"/>
  <c r="DK60" i="36"/>
  <c r="DC60" i="36"/>
  <c r="CV60" i="36"/>
  <c r="CE60" i="36"/>
  <c r="CY60" i="36"/>
  <c r="DM60" i="36"/>
  <c r="DI60" i="36"/>
  <c r="BV60" i="36"/>
  <c r="DL60" i="36"/>
  <c r="BS60" i="36"/>
  <c r="CW60" i="36"/>
  <c r="CS60" i="36"/>
  <c r="BY60" i="36"/>
  <c r="DE60" i="36"/>
  <c r="BX60" i="36"/>
  <c r="CO60" i="36"/>
  <c r="BU60" i="36"/>
  <c r="BR60" i="36"/>
  <c r="DF60" i="36"/>
  <c r="CK60" i="36"/>
  <c r="DH60" i="36"/>
  <c r="CH60" i="36"/>
  <c r="CB60" i="36"/>
  <c r="CC60" i="36"/>
  <c r="CP60" i="36"/>
  <c r="CF60" i="36"/>
  <c r="CA60" i="36"/>
  <c r="DG60" i="36"/>
  <c r="CQ60" i="36"/>
  <c r="CI60" i="36"/>
  <c r="CX60" i="36"/>
  <c r="DB60" i="36" l="1"/>
  <c r="CZ60" i="36"/>
  <c r="CO61" i="36"/>
  <c r="DN61" i="36"/>
  <c r="BV61" i="36"/>
  <c r="CF61" i="36"/>
  <c r="CM61" i="36"/>
  <c r="BR61" i="36"/>
  <c r="CV61" i="36"/>
  <c r="CJ61" i="36"/>
  <c r="CI61" i="36"/>
  <c r="DJ61" i="36"/>
  <c r="CB61" i="36"/>
  <c r="DE61" i="36"/>
  <c r="DO61" i="36"/>
  <c r="CT61" i="36"/>
  <c r="BU61" i="36"/>
  <c r="CS61" i="36"/>
  <c r="CQ61" i="36"/>
  <c r="DL61" i="36"/>
  <c r="CX61" i="36"/>
  <c r="BS61" i="36"/>
  <c r="CY61" i="36"/>
  <c r="CK61" i="36"/>
  <c r="DC61" i="36"/>
  <c r="CD61" i="36"/>
  <c r="DP61" i="36"/>
  <c r="DB61" i="36"/>
  <c r="DK61" i="36"/>
  <c r="CW61" i="36"/>
  <c r="CA61" i="36"/>
  <c r="CN61" i="36"/>
  <c r="BY61" i="36"/>
  <c r="DG61" i="36"/>
  <c r="BX61" i="36"/>
  <c r="DF61" i="36"/>
  <c r="DH61" i="36"/>
  <c r="DM61" i="36"/>
  <c r="DI61" i="36"/>
  <c r="DA60" i="36"/>
  <c r="CL61" i="36" l="1"/>
  <c r="CE61" i="36"/>
  <c r="CH61" i="36"/>
  <c r="CC61" i="36"/>
  <c r="CP61" i="36"/>
  <c r="DA61" i="36"/>
  <c r="CO62" i="36"/>
  <c r="CQ62" i="36"/>
  <c r="CS62" i="36"/>
  <c r="CK62" i="36"/>
  <c r="BV62" i="36"/>
  <c r="DM62" i="36"/>
  <c r="CP62" i="36"/>
  <c r="BU62" i="36"/>
  <c r="CH62" i="36"/>
  <c r="CX62" i="36"/>
  <c r="CJ62" i="36"/>
  <c r="DK62" i="36"/>
  <c r="DE62" i="36"/>
  <c r="CT62" i="36"/>
  <c r="BY62" i="36"/>
  <c r="DB62" i="36"/>
  <c r="DI62" i="36"/>
  <c r="CI62" i="36"/>
  <c r="DP62" i="36"/>
  <c r="DG62" i="36"/>
  <c r="CB62" i="36"/>
  <c r="DN62" i="36"/>
  <c r="BR62" i="36"/>
  <c r="CF62" i="36"/>
  <c r="CY62" i="36"/>
  <c r="DH62" i="36"/>
  <c r="DO62" i="36"/>
  <c r="CL62" i="36"/>
  <c r="CE62" i="36"/>
  <c r="CA62" i="36"/>
  <c r="DL62" i="36"/>
  <c r="CM62" i="36"/>
  <c r="BS62" i="36"/>
  <c r="CV62" i="36"/>
  <c r="CC62" i="36"/>
  <c r="DF62" i="36"/>
  <c r="DJ62" i="36"/>
  <c r="DC62" i="36"/>
  <c r="CW62" i="36"/>
  <c r="CD62" i="36"/>
  <c r="CZ61" i="36"/>
  <c r="CN62" i="36" l="1"/>
  <c r="BX62" i="36"/>
  <c r="BU63" i="36"/>
  <c r="CK63" i="36"/>
  <c r="CW63" i="36"/>
  <c r="CA63" i="36"/>
  <c r="CX63" i="36"/>
  <c r="CH63" i="36"/>
  <c r="DI63" i="36"/>
  <c r="CC63" i="36"/>
  <c r="CM63" i="36"/>
  <c r="CQ63" i="36"/>
  <c r="CE63" i="36"/>
  <c r="DH63" i="36"/>
  <c r="CI63" i="36"/>
  <c r="DK63" i="36"/>
  <c r="DE63" i="36"/>
  <c r="BY63" i="36"/>
  <c r="DB63" i="36"/>
  <c r="DL63" i="36"/>
  <c r="DM63" i="36"/>
  <c r="DN63" i="36"/>
  <c r="DJ63" i="36"/>
  <c r="DG63" i="36"/>
  <c r="CF63" i="36"/>
  <c r="BX63" i="36"/>
  <c r="CN63" i="36"/>
  <c r="DC63" i="36"/>
  <c r="DO63" i="36"/>
  <c r="CD63" i="36"/>
  <c r="CB63" i="36"/>
  <c r="CO63" i="36"/>
  <c r="CT63" i="36"/>
  <c r="DP63" i="36"/>
  <c r="CS63" i="36"/>
  <c r="CY63" i="36"/>
  <c r="DF63" i="36"/>
  <c r="BS63" i="36"/>
  <c r="BV63" i="36"/>
  <c r="BR63" i="36"/>
  <c r="CZ62" i="36"/>
  <c r="DA62" i="36"/>
  <c r="CL63" i="36" l="1"/>
  <c r="CV63" i="36"/>
  <c r="CP63" i="36"/>
  <c r="CJ63" i="36"/>
  <c r="CZ63" i="36"/>
  <c r="DA63" i="36"/>
  <c r="CA64" i="36"/>
  <c r="BS64" i="36"/>
  <c r="CF64" i="36"/>
  <c r="CB64" i="36"/>
  <c r="CI64" i="36"/>
  <c r="CO64" i="36"/>
  <c r="DG64" i="36"/>
  <c r="BY64" i="36"/>
  <c r="BX64" i="36"/>
  <c r="DH64" i="36"/>
  <c r="CS64" i="36"/>
  <c r="DL64" i="36"/>
  <c r="DC64" i="36"/>
  <c r="CW64" i="36"/>
  <c r="CE64" i="36"/>
  <c r="BR64" i="36"/>
  <c r="DJ64" i="36"/>
  <c r="CC64" i="36"/>
  <c r="CX64" i="36"/>
  <c r="CN64" i="36"/>
  <c r="CL64" i="36"/>
  <c r="DF64" i="36"/>
  <c r="DM64" i="36"/>
  <c r="CY64" i="36"/>
  <c r="CD64" i="36"/>
  <c r="CK64" i="36"/>
  <c r="CQ64" i="36"/>
  <c r="CV64" i="36"/>
  <c r="BU64" i="36"/>
  <c r="CT64" i="36"/>
  <c r="CM64" i="36"/>
  <c r="DK64" i="36"/>
  <c r="BV64" i="36"/>
  <c r="DP64" i="36"/>
  <c r="CP64" i="36"/>
  <c r="DN64" i="36"/>
  <c r="DO64" i="36"/>
  <c r="CH64" i="36"/>
  <c r="CJ64" i="36"/>
  <c r="DB64" i="36"/>
  <c r="DI64" i="36" l="1"/>
  <c r="DE64" i="36"/>
  <c r="CZ64" i="36"/>
  <c r="DA64" i="36"/>
  <c r="BS65" i="36"/>
  <c r="BU65" i="36"/>
  <c r="CQ65" i="36"/>
  <c r="CI65" i="36"/>
  <c r="DI65" i="36"/>
  <c r="DK65" i="36"/>
  <c r="DC65" i="36"/>
  <c r="CO65" i="36"/>
  <c r="BR65" i="36"/>
  <c r="DE65" i="36"/>
  <c r="DF65" i="36"/>
  <c r="CN65" i="36"/>
  <c r="DH65" i="36"/>
  <c r="CT65" i="36"/>
  <c r="CV65" i="36"/>
  <c r="CF65" i="36"/>
  <c r="CC65" i="36"/>
  <c r="BY65" i="36"/>
  <c r="DO65" i="36"/>
  <c r="CW65" i="36"/>
  <c r="CH65" i="36"/>
  <c r="DB65" i="36"/>
  <c r="CJ65" i="36"/>
  <c r="DG65" i="36"/>
  <c r="CY65" i="36"/>
  <c r="CB65" i="36"/>
  <c r="DP65" i="36"/>
  <c r="CX65" i="36"/>
  <c r="CK65" i="36"/>
  <c r="CM65" i="36"/>
  <c r="CL65" i="36"/>
  <c r="BV65" i="36"/>
  <c r="CD65" i="36"/>
  <c r="DM65" i="36"/>
  <c r="BX65" i="36"/>
  <c r="DJ65" i="36"/>
  <c r="CA65" i="36"/>
  <c r="DN65" i="36"/>
  <c r="CP65" i="36"/>
  <c r="DL65" i="36"/>
  <c r="CE65" i="36"/>
  <c r="CS65" i="36" l="1"/>
  <c r="CZ65" i="36"/>
  <c r="DA65" i="36"/>
  <c r="BY66" i="36"/>
  <c r="DC66" i="36"/>
  <c r="CI66" i="36"/>
  <c r="BS66" i="36"/>
  <c r="DF66" i="36"/>
  <c r="CS66" i="36"/>
  <c r="CD66" i="36"/>
  <c r="CY66" i="36"/>
  <c r="DL66" i="36"/>
  <c r="CE66" i="36"/>
  <c r="DN66" i="36"/>
  <c r="DJ66" i="36"/>
  <c r="DH66" i="36"/>
  <c r="CN66" i="36"/>
  <c r="DG66" i="36"/>
  <c r="CW66" i="36"/>
  <c r="CV66" i="36"/>
  <c r="CL66" i="36"/>
  <c r="BX66" i="36"/>
  <c r="DI66" i="36"/>
  <c r="CF66" i="36"/>
  <c r="CM66" i="36"/>
  <c r="CJ66" i="36"/>
  <c r="DK66" i="36"/>
  <c r="CP66" i="36"/>
  <c r="BV66" i="36"/>
  <c r="DE66" i="36"/>
  <c r="BU66" i="36"/>
  <c r="CT66" i="36"/>
  <c r="DM66" i="36"/>
  <c r="CQ66" i="36"/>
  <c r="CA66" i="36"/>
  <c r="DO66" i="36"/>
  <c r="CK66" i="36"/>
  <c r="DB66" i="36"/>
  <c r="BR66" i="36"/>
  <c r="CO66" i="36"/>
  <c r="DP66" i="36"/>
  <c r="CB66" i="36"/>
  <c r="CH66" i="36" l="1"/>
  <c r="CC66" i="36"/>
  <c r="CX66" i="36"/>
  <c r="DA66" i="36"/>
  <c r="CF67" i="36"/>
  <c r="BS67" i="36"/>
  <c r="BY67" i="36"/>
  <c r="CE67" i="36"/>
  <c r="CI67" i="36"/>
  <c r="DJ67" i="36"/>
  <c r="DC67" i="36"/>
  <c r="CT67" i="36"/>
  <c r="CY67" i="36"/>
  <c r="DP67" i="36"/>
  <c r="DM67" i="36"/>
  <c r="DG67" i="36"/>
  <c r="DB67" i="36"/>
  <c r="DN67" i="36"/>
  <c r="DO67" i="36"/>
  <c r="CX67" i="36"/>
  <c r="DL67" i="36"/>
  <c r="CL67" i="36"/>
  <c r="CQ67" i="36"/>
  <c r="CP67" i="36"/>
  <c r="CB67" i="36"/>
  <c r="CJ67" i="36"/>
  <c r="BX67" i="36"/>
  <c r="DK67" i="36"/>
  <c r="CC67" i="36"/>
  <c r="DE67" i="36"/>
  <c r="DH67" i="36"/>
  <c r="CV67" i="36"/>
  <c r="CN67" i="36"/>
  <c r="CD67" i="36"/>
  <c r="CH67" i="36"/>
  <c r="BU67" i="36"/>
  <c r="CA67" i="36"/>
  <c r="CW67" i="36"/>
  <c r="CK67" i="36"/>
  <c r="BV67" i="36"/>
  <c r="CO67" i="36"/>
  <c r="DF67" i="36"/>
  <c r="DI67" i="36"/>
  <c r="CM67" i="36"/>
  <c r="CZ66" i="36" l="1"/>
  <c r="BR67" i="36"/>
  <c r="CS67" i="36"/>
  <c r="CZ67" i="36"/>
  <c r="CB68" i="36"/>
  <c r="CX68" i="36"/>
  <c r="CW68" i="36"/>
  <c r="BS68" i="36"/>
  <c r="CQ68" i="36"/>
  <c r="DO68" i="36"/>
  <c r="DC68" i="36"/>
  <c r="CN68" i="36"/>
  <c r="CF68" i="36"/>
  <c r="CI68" i="36"/>
  <c r="DN68" i="36"/>
  <c r="DG68" i="36"/>
  <c r="CH68" i="36"/>
  <c r="CT68" i="36"/>
  <c r="BR68" i="36"/>
  <c r="CP68" i="36"/>
  <c r="CS68" i="36"/>
  <c r="CV68" i="36"/>
  <c r="CY68" i="36"/>
  <c r="BX68" i="36"/>
  <c r="CA68" i="36"/>
  <c r="CO68" i="36"/>
  <c r="DK68" i="36"/>
  <c r="DE68" i="36"/>
  <c r="CK68" i="36"/>
  <c r="DL68" i="36"/>
  <c r="DJ68" i="36"/>
  <c r="BY68" i="36"/>
  <c r="CL68" i="36"/>
  <c r="DH68" i="36"/>
  <c r="DI68" i="36"/>
  <c r="CE68" i="36"/>
  <c r="DP68" i="36"/>
  <c r="BU68" i="36"/>
  <c r="CM68" i="36"/>
  <c r="BV68" i="36"/>
  <c r="DF68" i="36"/>
  <c r="CJ68" i="36"/>
  <c r="CC68" i="36"/>
  <c r="CD68" i="36"/>
  <c r="DM68" i="36"/>
  <c r="DA67" i="36"/>
  <c r="DB68" i="36" l="1"/>
  <c r="DA68" i="36"/>
  <c r="CZ68" i="36"/>
  <c r="DP69" i="36"/>
  <c r="CE69" i="36"/>
  <c r="BY69" i="36"/>
  <c r="DF69" i="36"/>
  <c r="DB69" i="36"/>
  <c r="CI69" i="36"/>
  <c r="CF69" i="36"/>
  <c r="CA69" i="36"/>
  <c r="BX69" i="36"/>
  <c r="BV69" i="36"/>
  <c r="CQ69" i="36"/>
  <c r="CM69" i="36"/>
  <c r="CC69" i="36"/>
  <c r="BR69" i="36"/>
  <c r="DL69" i="36"/>
  <c r="CW69" i="36"/>
  <c r="CL69" i="36"/>
  <c r="CB69" i="36"/>
  <c r="CN69" i="36"/>
  <c r="CJ69" i="36"/>
  <c r="CK69" i="36"/>
  <c r="CT69" i="36"/>
  <c r="DI69" i="36"/>
  <c r="DH69" i="36"/>
  <c r="CX69" i="36"/>
  <c r="DG69" i="36"/>
  <c r="CY69" i="36"/>
  <c r="DJ69" i="36"/>
  <c r="CD69" i="36"/>
  <c r="BU69" i="36"/>
  <c r="CV69" i="36"/>
  <c r="CS69" i="36"/>
  <c r="CO69" i="36"/>
  <c r="DM69" i="36"/>
  <c r="BS69" i="36"/>
  <c r="DO69" i="36"/>
  <c r="DK69" i="36"/>
  <c r="DC69" i="36"/>
  <c r="DN69" i="36"/>
  <c r="DE69" i="36" l="1"/>
  <c r="CP69" i="36"/>
  <c r="CH69" i="36"/>
  <c r="DA69" i="36"/>
  <c r="DH70" i="36"/>
  <c r="CT70" i="36"/>
  <c r="CD70" i="36"/>
  <c r="CI70" i="36"/>
  <c r="DK70" i="36"/>
  <c r="CE70" i="36"/>
  <c r="CV70" i="36"/>
  <c r="DP70" i="36"/>
  <c r="DN70" i="36"/>
  <c r="CJ70" i="36"/>
  <c r="DG70" i="36"/>
  <c r="DF70" i="36"/>
  <c r="CA70" i="36"/>
  <c r="CM70" i="36"/>
  <c r="BS70" i="36"/>
  <c r="CC70" i="36"/>
  <c r="CN70" i="36"/>
  <c r="DE70" i="36"/>
  <c r="CP70" i="36"/>
  <c r="DC70" i="36"/>
  <c r="CO70" i="36"/>
  <c r="DB70" i="36"/>
  <c r="CX70" i="36"/>
  <c r="DL70" i="36"/>
  <c r="CB70" i="36"/>
  <c r="CL70" i="36"/>
  <c r="DM70" i="36"/>
  <c r="CF70" i="36"/>
  <c r="CW70" i="36"/>
  <c r="BU70" i="36"/>
  <c r="DJ70" i="36"/>
  <c r="BV70" i="36"/>
  <c r="CQ70" i="36"/>
  <c r="BY70" i="36"/>
  <c r="CH70" i="36"/>
  <c r="CK70" i="36"/>
  <c r="BX70" i="36"/>
  <c r="CY70" i="36"/>
  <c r="CZ69" i="36" l="1"/>
  <c r="CS70" i="36"/>
  <c r="DI70" i="36"/>
  <c r="BR70" i="36"/>
  <c r="DO70" i="36"/>
  <c r="CZ70" i="36"/>
  <c r="CJ71" i="36"/>
  <c r="CY71" i="36"/>
  <c r="BV71" i="36"/>
  <c r="CV71" i="36"/>
  <c r="DM71" i="36"/>
  <c r="DK71" i="36"/>
  <c r="CC71" i="36"/>
  <c r="DJ71" i="36"/>
  <c r="DP71" i="36"/>
  <c r="CQ71" i="36"/>
  <c r="CX71" i="36"/>
  <c r="BS71" i="36"/>
  <c r="CM71" i="36"/>
  <c r="CP71" i="36"/>
  <c r="BR71" i="36"/>
  <c r="CD71" i="36"/>
  <c r="DH71" i="36"/>
  <c r="DO71" i="36"/>
  <c r="CH71" i="36"/>
  <c r="BX71" i="36"/>
  <c r="DB71" i="36"/>
  <c r="CS71" i="36"/>
  <c r="CE71" i="36"/>
  <c r="CT71" i="36"/>
  <c r="DF71" i="36"/>
  <c r="DL71" i="36"/>
  <c r="CB71" i="36"/>
  <c r="DN71" i="36"/>
  <c r="BY71" i="36"/>
  <c r="CF71" i="36"/>
  <c r="CO71" i="36"/>
  <c r="CK71" i="36"/>
  <c r="DI71" i="36"/>
  <c r="DC71" i="36"/>
  <c r="CI71" i="36"/>
  <c r="CW71" i="36"/>
  <c r="DA70" i="36"/>
  <c r="CN71" i="36" l="1"/>
  <c r="CL71" i="36"/>
  <c r="CA71" i="36"/>
  <c r="DE71" i="36"/>
  <c r="DG71" i="36"/>
  <c r="BU71" i="36"/>
  <c r="CZ71" i="36"/>
  <c r="DK72" i="36"/>
  <c r="BU72" i="36"/>
  <c r="DM72" i="36"/>
  <c r="DJ72" i="36"/>
  <c r="DL72" i="36"/>
  <c r="CO72" i="36"/>
  <c r="DC72" i="36"/>
  <c r="CN72" i="36"/>
  <c r="BV72" i="36"/>
  <c r="BS72" i="36"/>
  <c r="CV72" i="36"/>
  <c r="BY72" i="36"/>
  <c r="CS72" i="36"/>
  <c r="CI72" i="36"/>
  <c r="CL72" i="36"/>
  <c r="CA72" i="36"/>
  <c r="DN72" i="36"/>
  <c r="CE72" i="36"/>
  <c r="DB72" i="36"/>
  <c r="DO72" i="36"/>
  <c r="CB72" i="36"/>
  <c r="DE72" i="36"/>
  <c r="CX72" i="36"/>
  <c r="CY72" i="36"/>
  <c r="CM72" i="36"/>
  <c r="CC72" i="36"/>
  <c r="DP72" i="36"/>
  <c r="CH72" i="36"/>
  <c r="CD72" i="36"/>
  <c r="DF72" i="36"/>
  <c r="CJ72" i="36"/>
  <c r="CF72" i="36"/>
  <c r="DG72" i="36"/>
  <c r="CQ72" i="36"/>
  <c r="CK72" i="36"/>
  <c r="CT72" i="36"/>
  <c r="DH72" i="36"/>
  <c r="CW72" i="36"/>
  <c r="CP72" i="36"/>
  <c r="DA71" i="36"/>
  <c r="DI72" i="36" l="1"/>
  <c r="BR72" i="36"/>
  <c r="BX72" i="36"/>
  <c r="DA72" i="36"/>
  <c r="CZ72" i="36"/>
  <c r="CD73" i="36"/>
  <c r="CQ73" i="36"/>
  <c r="CI73" i="36"/>
  <c r="CN73" i="36"/>
  <c r="CT73" i="36"/>
  <c r="CS73" i="36"/>
  <c r="BY73" i="36"/>
  <c r="CP73" i="36"/>
  <c r="CH73" i="36"/>
  <c r="DP73" i="36"/>
  <c r="CL73" i="36"/>
  <c r="CJ73" i="36"/>
  <c r="CA73" i="36"/>
  <c r="BS73" i="36"/>
  <c r="DE73" i="36"/>
  <c r="CO73" i="36"/>
  <c r="DF73" i="36"/>
  <c r="CX73" i="36"/>
  <c r="CV73" i="36"/>
  <c r="BV73" i="36"/>
  <c r="CE73" i="36"/>
  <c r="BU73" i="36"/>
  <c r="DL73" i="36"/>
  <c r="CY73" i="36"/>
  <c r="BR73" i="36"/>
  <c r="DH73" i="36"/>
  <c r="DC73" i="36"/>
  <c r="BX73" i="36"/>
  <c r="CM73" i="36"/>
  <c r="DB73" i="36"/>
  <c r="DO73" i="36"/>
  <c r="DG73" i="36"/>
  <c r="DN73" i="36"/>
  <c r="CW73" i="36"/>
  <c r="CK73" i="36"/>
  <c r="DM73" i="36"/>
  <c r="CF73" i="36"/>
  <c r="CB73" i="36"/>
  <c r="DJ73" i="36"/>
  <c r="DI73" i="36"/>
  <c r="DK73" i="36" l="1"/>
  <c r="CC73" i="36"/>
  <c r="DA73" i="36"/>
  <c r="DL74" i="36"/>
  <c r="CA74" i="36"/>
  <c r="BV74" i="36"/>
  <c r="CK74" i="36"/>
  <c r="CE74" i="36"/>
  <c r="DK74" i="36"/>
  <c r="CD74" i="36"/>
  <c r="CX74" i="36"/>
  <c r="DI74" i="36"/>
  <c r="CO74" i="36"/>
  <c r="CM74" i="36"/>
  <c r="BU74" i="36"/>
  <c r="DN74" i="36"/>
  <c r="DP74" i="36"/>
  <c r="CP74" i="36"/>
  <c r="CW74" i="36"/>
  <c r="BY74" i="36"/>
  <c r="CQ74" i="36"/>
  <c r="DG74" i="36"/>
  <c r="DB74" i="36"/>
  <c r="CN74" i="36"/>
  <c r="CY74" i="36"/>
  <c r="CS74" i="36"/>
  <c r="DO74" i="36"/>
  <c r="CJ74" i="36"/>
  <c r="DF74" i="36"/>
  <c r="CI74" i="36"/>
  <c r="BS74" i="36"/>
  <c r="DJ74" i="36"/>
  <c r="CT74" i="36"/>
  <c r="BR74" i="36"/>
  <c r="CL74" i="36"/>
  <c r="CH74" i="36"/>
  <c r="CF74" i="36"/>
  <c r="CB74" i="36"/>
  <c r="CV74" i="36"/>
  <c r="BX74" i="36"/>
  <c r="DH74" i="36"/>
  <c r="DC74" i="36"/>
  <c r="CZ73" i="36" l="1"/>
  <c r="DE74" i="36"/>
  <c r="DM74" i="36"/>
  <c r="CC74" i="36"/>
  <c r="CT75" i="36"/>
  <c r="CO75" i="36"/>
  <c r="BY75" i="36"/>
  <c r="CL75" i="36"/>
  <c r="DN75" i="36"/>
  <c r="DE75" i="36"/>
  <c r="DP75" i="36"/>
  <c r="DB75" i="36"/>
  <c r="CW75" i="36"/>
  <c r="CA75" i="36"/>
  <c r="CM75" i="36"/>
  <c r="DL75" i="36"/>
  <c r="CB75" i="36"/>
  <c r="CP75" i="36"/>
  <c r="BX75" i="36"/>
  <c r="DC75" i="36"/>
  <c r="CV75" i="36"/>
  <c r="CF75" i="36"/>
  <c r="CI75" i="36"/>
  <c r="CC75" i="36"/>
  <c r="CX75" i="36"/>
  <c r="BR75" i="36"/>
  <c r="DF75" i="36"/>
  <c r="CY75" i="36"/>
  <c r="CK75" i="36"/>
  <c r="CQ75" i="36"/>
  <c r="BU75" i="36"/>
  <c r="BS75" i="36"/>
  <c r="DI75" i="36"/>
  <c r="DK75" i="36"/>
  <c r="DH75" i="36"/>
  <c r="DG75" i="36"/>
  <c r="CD75" i="36"/>
  <c r="BV75" i="36"/>
  <c r="DJ75" i="36"/>
  <c r="DA74" i="36"/>
  <c r="CZ74" i="36" l="1"/>
  <c r="DO75" i="36"/>
  <c r="DM75" i="36"/>
  <c r="CS75" i="36"/>
  <c r="CH75" i="36"/>
  <c r="CE75" i="36"/>
  <c r="CN75" i="36"/>
  <c r="CJ75" i="36"/>
  <c r="DA75" i="36"/>
  <c r="DP76" i="36"/>
  <c r="CB76" i="36"/>
  <c r="CV76" i="36"/>
  <c r="CH76" i="36"/>
  <c r="CM76" i="36"/>
  <c r="CN76" i="36"/>
  <c r="CY76" i="36"/>
  <c r="CE76" i="36"/>
  <c r="DF76" i="36"/>
  <c r="BS76" i="36"/>
  <c r="BR76" i="36"/>
  <c r="CA76" i="36"/>
  <c r="DC76" i="36"/>
  <c r="BX76" i="36"/>
  <c r="DM76" i="36"/>
  <c r="BU76" i="36"/>
  <c r="DG76" i="36"/>
  <c r="CP76" i="36"/>
  <c r="DO76" i="36"/>
  <c r="CS76" i="36"/>
  <c r="CD76" i="36"/>
  <c r="DB76" i="36"/>
  <c r="BV76" i="36"/>
  <c r="DK76" i="36"/>
  <c r="CQ76" i="36"/>
  <c r="CC76" i="36"/>
  <c r="CT76" i="36"/>
  <c r="CJ76" i="36"/>
  <c r="CK76" i="36"/>
  <c r="DE76" i="36"/>
  <c r="CO76" i="36"/>
  <c r="DJ76" i="36"/>
  <c r="DH76" i="36"/>
  <c r="CF76" i="36"/>
  <c r="CI76" i="36"/>
  <c r="CW76" i="36"/>
  <c r="DN76" i="36"/>
  <c r="BY76" i="36"/>
  <c r="DI76" i="36"/>
  <c r="DL76" i="36"/>
  <c r="CZ75" i="36" l="1"/>
  <c r="CX76" i="36"/>
  <c r="CL76" i="36"/>
  <c r="DA76" i="36"/>
  <c r="DO77" i="36"/>
  <c r="DL77" i="36"/>
  <c r="CJ77" i="36"/>
  <c r="CH77" i="36"/>
  <c r="CC77" i="36"/>
  <c r="BY77" i="36"/>
  <c r="DB77" i="36"/>
  <c r="BV77" i="36"/>
  <c r="DI77" i="36"/>
  <c r="CP77" i="36"/>
  <c r="CA77" i="36"/>
  <c r="CW77" i="36"/>
  <c r="DC77" i="36"/>
  <c r="CK77" i="36"/>
  <c r="CY77" i="36"/>
  <c r="CX77" i="36"/>
  <c r="CV77" i="36"/>
  <c r="BR77" i="36"/>
  <c r="CB77" i="36"/>
  <c r="CL77" i="36"/>
  <c r="CN77" i="36"/>
  <c r="CO77" i="36"/>
  <c r="CI77" i="36"/>
  <c r="CD77" i="36"/>
  <c r="BU77" i="36"/>
  <c r="CE77" i="36"/>
  <c r="DF77" i="36"/>
  <c r="CQ77" i="36"/>
  <c r="DG77" i="36"/>
  <c r="DH77" i="36"/>
  <c r="DM77" i="36"/>
  <c r="CF77" i="36"/>
  <c r="DJ77" i="36"/>
  <c r="CM77" i="36"/>
  <c r="DN77" i="36"/>
  <c r="DP77" i="36"/>
  <c r="DE77" i="36"/>
  <c r="BS77" i="36"/>
  <c r="CT77" i="36"/>
  <c r="CS77" i="36"/>
  <c r="CZ76" i="36" l="1"/>
  <c r="DK77" i="36"/>
  <c r="BX77" i="36"/>
  <c r="DA77" i="36"/>
  <c r="CZ77" i="36"/>
  <c r="CL78" i="36"/>
  <c r="CJ78" i="36"/>
  <c r="CQ78" i="36"/>
  <c r="DG78" i="36"/>
  <c r="BR78" i="36"/>
  <c r="CN78" i="36"/>
  <c r="DC78" i="36"/>
  <c r="BY78" i="36"/>
  <c r="DI78" i="36"/>
  <c r="DL78" i="36"/>
  <c r="CX78" i="36"/>
  <c r="DE78" i="36"/>
  <c r="CV78" i="36"/>
  <c r="DK78" i="36"/>
  <c r="CD78" i="36"/>
  <c r="CY78" i="36"/>
  <c r="CM78" i="36"/>
  <c r="DP78" i="36"/>
  <c r="BS78" i="36"/>
  <c r="DB78" i="36"/>
  <c r="CS78" i="36"/>
  <c r="CH78" i="36"/>
  <c r="CE78" i="36"/>
  <c r="DO78" i="36"/>
  <c r="CK78" i="36"/>
  <c r="DH78" i="36"/>
  <c r="BU78" i="36"/>
  <c r="CT78" i="36"/>
  <c r="CW78" i="36"/>
  <c r="CI78" i="36"/>
  <c r="CF78" i="36"/>
  <c r="DJ78" i="36"/>
  <c r="CA78" i="36"/>
  <c r="CO78" i="36"/>
  <c r="DN78" i="36"/>
  <c r="BV78" i="36"/>
  <c r="DM78" i="36"/>
  <c r="CB78" i="36"/>
  <c r="DF78" i="36"/>
  <c r="BX78" i="36" l="1"/>
  <c r="CC78" i="36"/>
  <c r="CP78" i="36"/>
  <c r="DA78" i="36"/>
  <c r="CZ78" i="36"/>
  <c r="DK79" i="36"/>
  <c r="DP79" i="36"/>
  <c r="CB79" i="36"/>
  <c r="BX79" i="36"/>
  <c r="DO79" i="36"/>
  <c r="CK79" i="36"/>
  <c r="CO79" i="36"/>
  <c r="BV79" i="36"/>
  <c r="DG79" i="36"/>
  <c r="CA79" i="36"/>
  <c r="CD79" i="36"/>
  <c r="DF79" i="36"/>
  <c r="CT79" i="36"/>
  <c r="CI79" i="36"/>
  <c r="CQ79" i="36"/>
  <c r="DN79" i="36"/>
  <c r="DC79" i="36"/>
  <c r="BR79" i="36"/>
  <c r="CE79" i="36"/>
  <c r="CF79" i="36"/>
  <c r="DB79" i="36"/>
  <c r="DL79" i="36"/>
  <c r="DJ79" i="36"/>
  <c r="BU79" i="36"/>
  <c r="CY79" i="36"/>
  <c r="DH79" i="36"/>
  <c r="CL79" i="36"/>
  <c r="DM79" i="36"/>
  <c r="CV79" i="36"/>
  <c r="CP79" i="36"/>
  <c r="BY79" i="36"/>
  <c r="BS79" i="36"/>
  <c r="CM79" i="36"/>
  <c r="CW79" i="36"/>
  <c r="CX79" i="36" l="1"/>
  <c r="CS79" i="36"/>
  <c r="CC79" i="36"/>
  <c r="DI79" i="36"/>
  <c r="CH79" i="36"/>
  <c r="CJ79" i="36"/>
  <c r="DE79" i="36"/>
  <c r="CN79" i="36"/>
  <c r="DA79" i="36"/>
  <c r="CP80" i="36"/>
  <c r="CN80" i="36"/>
  <c r="BV80" i="36"/>
  <c r="DG80" i="36"/>
  <c r="CF80" i="36"/>
  <c r="CD80" i="36"/>
  <c r="DJ80" i="36"/>
  <c r="DB80" i="36"/>
  <c r="DN80" i="36"/>
  <c r="BR80" i="36"/>
  <c r="CV80" i="36"/>
  <c r="CI80" i="36"/>
  <c r="CX80" i="36"/>
  <c r="CT80" i="36"/>
  <c r="CJ80" i="36"/>
  <c r="DF80" i="36"/>
  <c r="BS80" i="36"/>
  <c r="CQ80" i="36"/>
  <c r="DM80" i="36"/>
  <c r="DC80" i="36"/>
  <c r="DP80" i="36"/>
  <c r="BX80" i="36"/>
  <c r="CY80" i="36"/>
  <c r="DL80" i="36"/>
  <c r="CM80" i="36"/>
  <c r="CL80" i="36"/>
  <c r="DI80" i="36"/>
  <c r="CW80" i="36"/>
  <c r="DO80" i="36"/>
  <c r="DH80" i="36"/>
  <c r="CC80" i="36"/>
  <c r="DE80" i="36"/>
  <c r="CO80" i="36"/>
  <c r="CK80" i="36"/>
  <c r="BU80" i="36"/>
  <c r="BY80" i="36"/>
  <c r="CA80" i="36"/>
  <c r="CB80" i="36"/>
  <c r="CH80" i="36"/>
  <c r="CZ79" i="36" l="1"/>
  <c r="DK80" i="36"/>
  <c r="CS80" i="36"/>
  <c r="CE80" i="36"/>
  <c r="DA80" i="36"/>
  <c r="CZ80" i="36"/>
  <c r="DJ81" i="36" l="1"/>
  <c r="DJ82" i="36"/>
  <c r="CF81" i="36"/>
  <c r="CF82" i="36"/>
  <c r="BR81" i="36"/>
  <c r="BR82" i="36"/>
  <c r="DC81" i="36"/>
  <c r="DC82" i="36"/>
  <c r="BY81" i="36"/>
  <c r="BY82" i="36"/>
  <c r="CJ81" i="36"/>
  <c r="CJ82" i="36"/>
  <c r="CS81" i="36"/>
  <c r="CS82" i="36"/>
  <c r="CO81" i="36"/>
  <c r="CO82" i="36"/>
  <c r="CM81" i="36"/>
  <c r="CM82" i="36"/>
  <c r="CI81" i="36"/>
  <c r="CI82" i="36"/>
  <c r="DP81" i="36"/>
  <c r="DP82" i="36"/>
  <c r="DI81" i="36"/>
  <c r="DI82" i="36"/>
  <c r="BS81" i="36"/>
  <c r="BS82" i="36"/>
  <c r="DL81" i="36"/>
  <c r="DL82" i="36"/>
  <c r="CN81" i="36"/>
  <c r="CN82" i="36"/>
  <c r="CH82" i="36"/>
  <c r="DK81" i="36"/>
  <c r="DK82" i="36"/>
  <c r="CB81" i="36"/>
  <c r="CB82" i="36"/>
  <c r="CP81" i="36"/>
  <c r="CP82" i="36"/>
  <c r="CA82" i="36"/>
  <c r="BU81" i="36"/>
  <c r="BU82" i="36"/>
  <c r="DE81" i="36"/>
  <c r="DE82" i="36"/>
  <c r="CC81" i="36"/>
  <c r="CC82" i="36"/>
  <c r="CV81" i="36"/>
  <c r="CV82" i="36"/>
  <c r="CT81" i="36"/>
  <c r="CT82" i="36"/>
  <c r="BV81" i="36"/>
  <c r="BV82" i="36"/>
  <c r="CY81" i="36"/>
  <c r="CY82" i="36"/>
  <c r="DO81" i="36"/>
  <c r="DO82" i="36"/>
  <c r="DF81" i="36"/>
  <c r="DF82" i="36"/>
  <c r="DN81" i="36"/>
  <c r="DN82" i="36"/>
  <c r="CK81" i="36"/>
  <c r="CK82" i="36"/>
  <c r="DM82" i="36"/>
  <c r="DH81" i="36"/>
  <c r="DH82" i="36"/>
  <c r="DG81" i="36"/>
  <c r="DG82" i="36"/>
  <c r="CW81" i="36"/>
  <c r="CW82" i="36"/>
  <c r="CQ81" i="36"/>
  <c r="CQ82" i="36"/>
  <c r="CD81" i="36"/>
  <c r="CD82" i="36"/>
  <c r="BX82" i="36" l="1"/>
  <c r="BX81" i="36"/>
  <c r="DB82" i="36"/>
  <c r="DB81" i="36"/>
  <c r="CL82" i="36"/>
  <c r="CL81" i="36"/>
  <c r="CE82" i="36"/>
  <c r="CE81" i="36"/>
  <c r="CX82" i="36"/>
  <c r="CX81" i="36"/>
  <c r="DM81" i="36"/>
  <c r="CA81" i="36"/>
  <c r="CH81" i="36"/>
  <c r="CZ81" i="36"/>
  <c r="CZ82" i="36"/>
  <c r="DA81" i="36"/>
  <c r="DA82" i="36"/>
  <c r="CQ24" i="28" l="1"/>
  <c r="CQ20" i="28" s="1"/>
  <c r="CQ25" i="28"/>
  <c r="CQ21" i="28" s="1"/>
  <c r="FL25" i="28"/>
  <c r="FL21" i="28" s="1"/>
  <c r="FM25" i="28"/>
  <c r="FM21" i="28" s="1"/>
  <c r="FL24" i="28"/>
  <c r="FL20" i="28" s="1"/>
  <c r="FM24" i="28"/>
  <c r="FM20" i="28" s="1"/>
  <c r="EA25" i="28"/>
  <c r="EA21" i="28" s="1"/>
  <c r="EA24" i="28"/>
  <c r="EA20" i="28" s="1"/>
  <c r="DZ24" i="28"/>
  <c r="DZ20" i="28" s="1"/>
  <c r="DI24" i="28"/>
  <c r="DI20" i="28" s="1"/>
  <c r="DJ24" i="28"/>
  <c r="DJ20" i="28" s="1"/>
  <c r="DD25" i="28"/>
  <c r="DD21" i="28" s="1"/>
  <c r="DW25" i="28"/>
  <c r="DW21" i="28" s="1"/>
  <c r="CY25" i="28"/>
  <c r="CY21" i="28" s="1"/>
  <c r="CO25" i="28"/>
  <c r="CO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CL24" i="28"/>
  <c r="CL20" i="28" s="1"/>
  <c r="EX24" i="28"/>
  <c r="EX20" i="28" s="1"/>
  <c r="EX25" i="28"/>
  <c r="EX21" i="28" s="1"/>
  <c r="EY24" i="28"/>
  <c r="EY20" i="28" s="1"/>
  <c r="EY25" i="28"/>
  <c r="EY21" i="28" s="1"/>
  <c r="EO24" i="28"/>
  <c r="EO20" i="28" s="1"/>
  <c r="EP24" i="28"/>
  <c r="EP20" i="28" s="1"/>
  <c r="EB24" i="28"/>
  <c r="EB20" i="28" s="1"/>
  <c r="EC24" i="28"/>
  <c r="EC20" i="28" s="1"/>
  <c r="EE24" i="28"/>
  <c r="EE20" i="28" s="1"/>
  <c r="EF24" i="28"/>
  <c r="EF20" i="28" s="1"/>
  <c r="EG24" i="28"/>
  <c r="EG20" i="28" s="1"/>
  <c r="EE25" i="28"/>
  <c r="EE21" i="28" s="1"/>
  <c r="DY24" i="28"/>
  <c r="DY20" i="28" s="1"/>
  <c r="ED25" i="28"/>
  <c r="ED21" i="28" s="1"/>
  <c r="ED24" i="28"/>
  <c r="ED20" i="28" s="1"/>
  <c r="DX24" i="28"/>
  <c r="DX20" i="28" s="1"/>
  <c r="CZ24" i="28"/>
  <c r="CZ20" i="28" s="1"/>
  <c r="CZ25" i="28"/>
  <c r="CZ21" i="28" s="1"/>
  <c r="DR24" i="28"/>
  <c r="DR20" i="28" s="1"/>
  <c r="DA24" i="28"/>
  <c r="DA20" i="28" s="1"/>
  <c r="DT24" i="28"/>
  <c r="DT20" i="28" s="1"/>
  <c r="DK24" i="28"/>
  <c r="DK20" i="28" s="1"/>
  <c r="DS24" i="28"/>
  <c r="DS20" i="28" s="1"/>
  <c r="DL24" i="28"/>
  <c r="DL20" i="28" s="1"/>
  <c r="DE24" i="28"/>
  <c r="DE20" i="28" s="1"/>
  <c r="DF24" i="28"/>
  <c r="DF20" i="28" s="1"/>
  <c r="DR25" i="28"/>
  <c r="DR21" i="28" s="1"/>
  <c r="DG24" i="28"/>
  <c r="DG20" i="28" s="1"/>
  <c r="DO24" i="28"/>
  <c r="DO20" i="28" s="1"/>
  <c r="DH24" i="28"/>
  <c r="DH20" i="28" s="1"/>
  <c r="DP24" i="28"/>
  <c r="DP20" i="28" s="1"/>
  <c r="DQ24" i="28"/>
  <c r="DQ20" i="28" s="1"/>
  <c r="CR25" i="28"/>
  <c r="CR21" i="28" s="1"/>
  <c r="CS25" i="28"/>
  <c r="CS21" i="28" s="1"/>
  <c r="CU25" i="28"/>
  <c r="CU21" i="28" s="1"/>
  <c r="CT25" i="28"/>
  <c r="CT21" i="28" s="1"/>
  <c r="CV25" i="28"/>
  <c r="CV21" i="28" s="1"/>
  <c r="CR24" i="28"/>
  <c r="CR20" i="28" s="1"/>
  <c r="CS24" i="28"/>
  <c r="CS20" i="28" s="1"/>
  <c r="CU24" i="28"/>
  <c r="CU20" i="28" s="1"/>
  <c r="CT24" i="28"/>
  <c r="CT20" i="28" s="1"/>
  <c r="CV24" i="28"/>
  <c r="CV20" i="28" s="1"/>
  <c r="J33" i="25" l="1"/>
  <c r="I33" i="25" s="1"/>
  <c r="J37" i="25"/>
  <c r="J31" i="25"/>
  <c r="E31" i="25"/>
  <c r="E37" i="25"/>
  <c r="O37" i="25"/>
  <c r="O31" i="25"/>
  <c r="E21" i="25"/>
  <c r="B29" i="27"/>
  <c r="B31" i="27" s="1"/>
  <c r="E27" i="25"/>
  <c r="T27" i="25"/>
  <c r="T21" i="25"/>
  <c r="E29" i="27"/>
  <c r="E31" i="27" s="1"/>
  <c r="J21" i="25"/>
  <c r="J27" i="25"/>
  <c r="C29" i="27"/>
  <c r="C31" i="27" s="1"/>
  <c r="O21" i="25"/>
  <c r="D29" i="27"/>
  <c r="D31" i="27" s="1"/>
  <c r="O27" i="25"/>
  <c r="Y21" i="25"/>
  <c r="Y27" i="25"/>
  <c r="F29" i="27"/>
  <c r="F31" i="27" s="1"/>
  <c r="T37" i="25"/>
  <c r="T31" i="25"/>
  <c r="EM24" i="28"/>
  <c r="EM20" i="28" s="1"/>
  <c r="EN24" i="28"/>
  <c r="EN20" i="28" s="1"/>
  <c r="EC25" i="28"/>
  <c r="EC21" i="28" s="1"/>
  <c r="EP25" i="28"/>
  <c r="EP21" i="28" s="1"/>
  <c r="EB25" i="28"/>
  <c r="EB21" i="28" s="1"/>
  <c r="CP25" i="28"/>
  <c r="CP21" i="28" s="1"/>
  <c r="CU26" i="28"/>
  <c r="DF25" i="28"/>
  <c r="DF21" i="28" s="1"/>
  <c r="DC25" i="28"/>
  <c r="DC21" i="28" s="1"/>
  <c r="DJ25" i="28"/>
  <c r="DJ21" i="28" s="1"/>
  <c r="DP25" i="28"/>
  <c r="DP21" i="28" s="1"/>
  <c r="DE25" i="28"/>
  <c r="DE21" i="28" s="1"/>
  <c r="DY25" i="28"/>
  <c r="DY21" i="28" s="1"/>
  <c r="CX25" i="28"/>
  <c r="CX21" i="28" s="1"/>
  <c r="CL25" i="28"/>
  <c r="CL21" i="28" s="1"/>
  <c r="DI25" i="28"/>
  <c r="DI21" i="28" s="1"/>
  <c r="DK25" i="28"/>
  <c r="DK21" i="28" s="1"/>
  <c r="DL25" i="28"/>
  <c r="DL21" i="28" s="1"/>
  <c r="DZ25" i="28"/>
  <c r="DZ21" i="28" s="1"/>
  <c r="DH25" i="28"/>
  <c r="DH21" i="28" s="1"/>
  <c r="DA25" i="28"/>
  <c r="DA21" i="28" s="1"/>
  <c r="EJ25" i="28"/>
  <c r="EJ21" i="28" s="1"/>
  <c r="DV25" i="28"/>
  <c r="DV21" i="28" s="1"/>
  <c r="DT25" i="28"/>
  <c r="DT21" i="28" s="1"/>
  <c r="DQ25" i="28"/>
  <c r="DQ21" i="28" s="1"/>
  <c r="DX25" i="28"/>
  <c r="DX21" i="28" s="1"/>
  <c r="EI25" i="28"/>
  <c r="EI21" i="28" s="1"/>
  <c r="DS25" i="28"/>
  <c r="DS21" i="28" s="1"/>
  <c r="DO25" i="28"/>
  <c r="DO21" i="28" s="1"/>
  <c r="EG25" i="28"/>
  <c r="EG21" i="28" s="1"/>
  <c r="DG25" i="28"/>
  <c r="DG21" i="28" s="1"/>
  <c r="EO25" i="28"/>
  <c r="EO21" i="28" s="1"/>
  <c r="CM25" i="28"/>
  <c r="CM21" i="28" s="1"/>
  <c r="EF25" i="28"/>
  <c r="EF21" i="28" s="1"/>
  <c r="EM25" i="28"/>
  <c r="EM21" i="28" s="1"/>
  <c r="EN25" i="28"/>
  <c r="EN21" i="28" s="1"/>
  <c r="FH25" i="28"/>
  <c r="FH21" i="28" s="1"/>
  <c r="FH24" i="28"/>
  <c r="FH20" i="28" s="1"/>
  <c r="FI24" i="28"/>
  <c r="FI20" i="28" s="1"/>
  <c r="FF24" i="28"/>
  <c r="FF20" i="28" s="1"/>
  <c r="FF25" i="28"/>
  <c r="FF21" i="28" s="1"/>
  <c r="FC24" i="28"/>
  <c r="FC20" i="28" s="1"/>
  <c r="FB24" i="28"/>
  <c r="FB20" i="28" s="1"/>
  <c r="EV24" i="28"/>
  <c r="EV20" i="28" s="1"/>
  <c r="EV25" i="28"/>
  <c r="EV21" i="28" s="1"/>
  <c r="EW24" i="28"/>
  <c r="EW20" i="28" s="1"/>
  <c r="EW25" i="28"/>
  <c r="EW21" i="28" s="1"/>
  <c r="EL24" i="28"/>
  <c r="EL20" i="28" s="1"/>
  <c r="EK24" i="28"/>
  <c r="EK20" i="28" s="1"/>
  <c r="DM24" i="28"/>
  <c r="DM20" i="28" s="1"/>
  <c r="DM25" i="28"/>
  <c r="DM21" i="28" s="1"/>
  <c r="DN24" i="28"/>
  <c r="DN20" i="28" s="1"/>
  <c r="AV24" i="28"/>
  <c r="AV20" i="28" s="1"/>
  <c r="BE24" i="28"/>
  <c r="BE20" i="28" s="1"/>
  <c r="BF24" i="28"/>
  <c r="BF20" i="28" s="1"/>
  <c r="AZ24" i="28"/>
  <c r="AZ20" i="28" s="1"/>
  <c r="AS24" i="28"/>
  <c r="AS20" i="28" s="1"/>
  <c r="AR24" i="28"/>
  <c r="AR20" i="28" s="1"/>
  <c r="AT24" i="28"/>
  <c r="AT20" i="28" s="1"/>
  <c r="BM24" i="28"/>
  <c r="BM20" i="28" s="1"/>
  <c r="BB24" i="28"/>
  <c r="BB20" i="28" s="1"/>
  <c r="AX24" i="28"/>
  <c r="AX20" i="28" s="1"/>
  <c r="AN24" i="28"/>
  <c r="AN20" i="28" s="1"/>
  <c r="AJ24" i="28"/>
  <c r="AJ20" i="28" s="1"/>
  <c r="AA24" i="28"/>
  <c r="AA20" i="28" s="1"/>
  <c r="BC24" i="28"/>
  <c r="BC20" i="28" s="1"/>
  <c r="W24" i="28"/>
  <c r="W20" i="28" s="1"/>
  <c r="AB24" i="28"/>
  <c r="AB20" i="28" s="1"/>
  <c r="AL24" i="28"/>
  <c r="AL20" i="28" s="1"/>
  <c r="X24" i="28"/>
  <c r="X20" i="28" s="1"/>
  <c r="AG24" i="28"/>
  <c r="AG20" i="28" s="1"/>
  <c r="AY24" i="28"/>
  <c r="AY20" i="28" s="1"/>
  <c r="AH24" i="28"/>
  <c r="AH20" i="28" s="1"/>
  <c r="AM24" i="28"/>
  <c r="AM20" i="28" s="1"/>
  <c r="BN24" i="28"/>
  <c r="BN20" i="28" s="1"/>
  <c r="Z24" i="28"/>
  <c r="Z20" i="28" s="1"/>
  <c r="AI24" i="28"/>
  <c r="AI20" i="28" s="1"/>
  <c r="Y24" i="28"/>
  <c r="Y20" i="28" s="1"/>
  <c r="AK24" i="28"/>
  <c r="AK20" i="28" s="1"/>
  <c r="AU24" i="28"/>
  <c r="AU20" i="28" s="1"/>
  <c r="BT24" i="28"/>
  <c r="BT20" i="28" s="1"/>
  <c r="BU24" i="28"/>
  <c r="BU20" i="28" s="1"/>
  <c r="AQ24" i="28"/>
  <c r="AQ20" i="28" s="1"/>
  <c r="BL24" i="28"/>
  <c r="BL20" i="28" s="1"/>
  <c r="BD24" i="28"/>
  <c r="BD20" i="28" s="1"/>
  <c r="BK24" i="28"/>
  <c r="BK20" i="28" s="1"/>
  <c r="FK24" i="28"/>
  <c r="FK20" i="28" s="1"/>
  <c r="FK25" i="28"/>
  <c r="FK21" i="28" s="1"/>
  <c r="FJ24" i="28"/>
  <c r="FJ20" i="28" s="1"/>
  <c r="EZ24" i="28"/>
  <c r="EZ20" i="28" s="1"/>
  <c r="FA24" i="28"/>
  <c r="FA20" i="28" s="1"/>
  <c r="FA25" i="28"/>
  <c r="FA21" i="28" s="1"/>
  <c r="ER24" i="28"/>
  <c r="ER20" i="28" s="1"/>
  <c r="EQ24" i="28"/>
  <c r="EQ20" i="28" s="1"/>
  <c r="EU25" i="28"/>
  <c r="EU21" i="28" s="1"/>
  <c r="EU24" i="28"/>
  <c r="EU20" i="28" s="1"/>
  <c r="ET24" i="28"/>
  <c r="ET20" i="28" s="1"/>
  <c r="AD24" i="28"/>
  <c r="AD20" i="28" s="1"/>
  <c r="AE24" i="28"/>
  <c r="AE20" i="28" s="1"/>
  <c r="L31" i="25" l="1"/>
  <c r="L37" i="25"/>
  <c r="B31" i="25"/>
  <c r="B37" i="25"/>
  <c r="G31" i="25"/>
  <c r="G37" i="25"/>
  <c r="Y31" i="25"/>
  <c r="Y37" i="25"/>
  <c r="FG25" i="28"/>
  <c r="FG21" i="28" s="1"/>
  <c r="FG24" i="28"/>
  <c r="FG20" i="28" s="1"/>
  <c r="FE25" i="28"/>
  <c r="FE21" i="28" s="1"/>
  <c r="FE24" i="28"/>
  <c r="FE20" i="28" s="1"/>
  <c r="FD25" i="28"/>
  <c r="FD21" i="28" s="1"/>
  <c r="FD24" i="28"/>
  <c r="FD20" i="28" s="1"/>
  <c r="EZ25" i="28"/>
  <c r="EZ21" i="28" s="1"/>
  <c r="FI25" i="28"/>
  <c r="FI21" i="28" s="1"/>
  <c r="EK25" i="28"/>
  <c r="EK21" i="28" s="1"/>
  <c r="FC25" i="28"/>
  <c r="FC21" i="28" s="1"/>
  <c r="EL25" i="28"/>
  <c r="EL21" i="28" s="1"/>
  <c r="FB25" i="28"/>
  <c r="FB21" i="28" s="1"/>
  <c r="EQ25" i="28"/>
  <c r="EQ21" i="28" s="1"/>
  <c r="FJ25" i="28"/>
  <c r="FJ21" i="28" s="1"/>
  <c r="ER25" i="28"/>
  <c r="ER21" i="28" s="1"/>
  <c r="DN25" i="28"/>
  <c r="DN21" i="28" s="1"/>
  <c r="ET25" i="28"/>
  <c r="ET21" i="28" s="1"/>
  <c r="CC24" i="28"/>
  <c r="CC20" i="28" s="1"/>
  <c r="CB24" i="28"/>
  <c r="CB20" i="28" s="1"/>
  <c r="BP24" i="28"/>
  <c r="BP20" i="28" s="1"/>
  <c r="BA24" i="28"/>
  <c r="BA20" i="28" s="1"/>
  <c r="BJ24" i="28"/>
  <c r="BJ20" i="28" s="1"/>
  <c r="BG24" i="28"/>
  <c r="BG20" i="28" s="1"/>
  <c r="FL26" i="28"/>
  <c r="T33" i="25" s="1"/>
  <c r="S33" i="25" s="1"/>
  <c r="FM26" i="28"/>
  <c r="BU25" i="28"/>
  <c r="BU21" i="28" s="1"/>
  <c r="BT25" i="28"/>
  <c r="BT21" i="28" s="1"/>
  <c r="BN25" i="28"/>
  <c r="BN21" i="28" s="1"/>
  <c r="BM25" i="28"/>
  <c r="BM21" i="28" s="1"/>
  <c r="BC25" i="28"/>
  <c r="BC21" i="28" s="1"/>
  <c r="AY25" i="28"/>
  <c r="AY21" i="28" s="1"/>
  <c r="BA25" i="28"/>
  <c r="BA21" i="28" s="1"/>
  <c r="AR25" i="28"/>
  <c r="AR21" i="28" s="1"/>
  <c r="AT25" i="28"/>
  <c r="AT21" i="28" s="1"/>
  <c r="AN25" i="28"/>
  <c r="AN21" i="28" s="1"/>
  <c r="BF25" i="28"/>
  <c r="BF21" i="28" s="1"/>
  <c r="AU25" i="28"/>
  <c r="AU21" i="28" s="1"/>
  <c r="AZ25" i="28"/>
  <c r="AZ21" i="28" s="1"/>
  <c r="AX25" i="28"/>
  <c r="AX21" i="28" s="1"/>
  <c r="AQ25" i="28"/>
  <c r="AQ21" i="28" s="1"/>
  <c r="AV25" i="28"/>
  <c r="AV21" i="28" s="1"/>
  <c r="AM25" i="28"/>
  <c r="AM21" i="28" s="1"/>
  <c r="X25" i="28"/>
  <c r="X21" i="28" s="1"/>
  <c r="BB25" i="28"/>
  <c r="BB21" i="28" s="1"/>
  <c r="BG25" i="28"/>
  <c r="BG21" i="28" s="1"/>
  <c r="BE25" i="28"/>
  <c r="BE21" i="28" s="1"/>
  <c r="Y25" i="28"/>
  <c r="Y21" i="28" s="1"/>
  <c r="AG25" i="28"/>
  <c r="AG21" i="28" s="1"/>
  <c r="AI25" i="28"/>
  <c r="AI21" i="28" s="1"/>
  <c r="B33" i="25" s="1"/>
  <c r="C33" i="25" s="1"/>
  <c r="AK25" i="28"/>
  <c r="AK21" i="28" s="1"/>
  <c r="W25" i="28"/>
  <c r="W21" i="28" s="1"/>
  <c r="AL25" i="28"/>
  <c r="AL21" i="28" s="1"/>
  <c r="AB25" i="28"/>
  <c r="AB21" i="28" s="1"/>
  <c r="AH25" i="28"/>
  <c r="AH21" i="28" s="1"/>
  <c r="BD25" i="28"/>
  <c r="BD21" i="28" s="1"/>
  <c r="L33" i="25" s="1"/>
  <c r="M33" i="25" s="1"/>
  <c r="AS25" i="28"/>
  <c r="AS21" i="28" s="1"/>
  <c r="AA25" i="28"/>
  <c r="AA21" i="28" s="1"/>
  <c r="G33" i="25" s="1"/>
  <c r="H33" i="25" s="1"/>
  <c r="Z25" i="28"/>
  <c r="Z21" i="28" s="1"/>
  <c r="AJ25" i="28"/>
  <c r="AJ21" i="28" s="1"/>
  <c r="BS24" i="28"/>
  <c r="BS20" i="28" s="1"/>
  <c r="BV24" i="28"/>
  <c r="BV20" i="28" s="1"/>
  <c r="CF24" i="28"/>
  <c r="CF20" i="28" s="1"/>
  <c r="CH24" i="28"/>
  <c r="CH20" i="28" s="1"/>
  <c r="CE24" i="28"/>
  <c r="CE20" i="28" s="1"/>
  <c r="BR24" i="28"/>
  <c r="BR20" i="28" s="1"/>
  <c r="CI24" i="28"/>
  <c r="CI20" i="28" s="1"/>
  <c r="CA24" i="28"/>
  <c r="CA20" i="28" s="1"/>
  <c r="BY24" i="28"/>
  <c r="BY20" i="28" s="1"/>
  <c r="BX24" i="28"/>
  <c r="BX20" i="28" s="1"/>
  <c r="CG24" i="28"/>
  <c r="CG20" i="28" s="1"/>
  <c r="BW24" i="28"/>
  <c r="BW20" i="28" s="1"/>
  <c r="BZ24" i="28"/>
  <c r="BZ20" i="28" s="1"/>
  <c r="CD24" i="28"/>
  <c r="CD20" i="28" s="1"/>
  <c r="AP24" i="28"/>
  <c r="AP20" i="28" s="1"/>
  <c r="BO24" i="28"/>
  <c r="BO20" i="28" s="1"/>
  <c r="BI24" i="28"/>
  <c r="BI20" i="28" s="1"/>
  <c r="AO24" i="28"/>
  <c r="AO20" i="28" s="1"/>
  <c r="EF26" i="28"/>
  <c r="EG26" i="28"/>
  <c r="DZ26" i="28"/>
  <c r="EA26" i="28"/>
  <c r="DT26" i="28"/>
  <c r="DS26" i="28"/>
  <c r="DI26" i="28"/>
  <c r="DJ26" i="28"/>
  <c r="DR26" i="28"/>
  <c r="CV26" i="28"/>
  <c r="CQ26" i="28"/>
  <c r="CR26" i="28"/>
  <c r="CO26" i="28"/>
  <c r="J23" i="25" s="1"/>
  <c r="I23" i="25" s="1"/>
  <c r="CY26" i="28"/>
  <c r="CX26" i="28"/>
  <c r="T23" i="25" s="1"/>
  <c r="S23" i="25" s="1"/>
  <c r="CM26" i="28"/>
  <c r="DC26" i="28"/>
  <c r="E23" i="25" s="1"/>
  <c r="D23" i="25" s="1"/>
  <c r="CL26" i="28"/>
  <c r="CP26" i="28"/>
  <c r="EJ26" i="28"/>
  <c r="DD26" i="28"/>
  <c r="DV26" i="28"/>
  <c r="O23" i="25" s="1"/>
  <c r="N23" i="25" s="1"/>
  <c r="EI26" i="28"/>
  <c r="Y23" i="25" s="1"/>
  <c r="X23" i="25" s="1"/>
  <c r="DW26" i="28"/>
  <c r="EX26" i="28"/>
  <c r="EY26" i="28"/>
  <c r="EO26" i="28"/>
  <c r="ED26" i="28"/>
  <c r="O33" i="25" s="1"/>
  <c r="N33" i="25" s="1"/>
  <c r="EE26" i="28"/>
  <c r="DX26" i="28"/>
  <c r="EP26" i="28"/>
  <c r="EC26" i="28"/>
  <c r="DP26" i="28"/>
  <c r="CZ26" i="28"/>
  <c r="DE26" i="28"/>
  <c r="DL26" i="28"/>
  <c r="DY26" i="28"/>
  <c r="DG26" i="28"/>
  <c r="E33" i="25" s="1"/>
  <c r="D33" i="25" s="1"/>
  <c r="CT26" i="28"/>
  <c r="DQ26" i="28"/>
  <c r="DF26" i="28"/>
  <c r="DH26" i="28"/>
  <c r="CS26" i="28"/>
  <c r="EB26" i="28"/>
  <c r="DK26" i="28"/>
  <c r="DO26" i="28"/>
  <c r="DA26" i="28"/>
  <c r="AE25" i="28"/>
  <c r="AE21" i="28" s="1"/>
  <c r="AD25" i="28"/>
  <c r="AD21" i="28" s="1"/>
  <c r="V37" i="25" l="1"/>
  <c r="V31" i="25"/>
  <c r="Q31" i="25"/>
  <c r="Q37" i="25"/>
  <c r="EN26" i="28"/>
  <c r="EM26" i="28"/>
  <c r="BZ25" i="28"/>
  <c r="BZ21" i="28" s="1"/>
  <c r="CB25" i="28"/>
  <c r="CB21" i="28" s="1"/>
  <c r="CE25" i="28"/>
  <c r="CE21" i="28" s="1"/>
  <c r="CH25" i="28"/>
  <c r="CH21" i="28" s="1"/>
  <c r="Q33" i="25" s="1"/>
  <c r="R33" i="25" s="1"/>
  <c r="CI25" i="28"/>
  <c r="CI21" i="28" s="1"/>
  <c r="CD25" i="28"/>
  <c r="CD21" i="28" s="1"/>
  <c r="CC25" i="28"/>
  <c r="CC21" i="28" s="1"/>
  <c r="FI26" i="28"/>
  <c r="FH26" i="28"/>
  <c r="FG26" i="28"/>
  <c r="FF26" i="28"/>
  <c r="CA25" i="28"/>
  <c r="CA21" i="28" s="1"/>
  <c r="FD26" i="28"/>
  <c r="FE26" i="28"/>
  <c r="BX25" i="28"/>
  <c r="BX21" i="28" s="1"/>
  <c r="BY25" i="28"/>
  <c r="BY21" i="28" s="1"/>
  <c r="FC26" i="28"/>
  <c r="FB26" i="28"/>
  <c r="EV26" i="28"/>
  <c r="EW26" i="28"/>
  <c r="EK26" i="28"/>
  <c r="Y33" i="25" s="1"/>
  <c r="X33" i="25" s="1"/>
  <c r="EL26" i="28"/>
  <c r="DN26" i="28"/>
  <c r="DM26" i="28"/>
  <c r="CF25" i="28"/>
  <c r="CF21" i="28" s="1"/>
  <c r="BR25" i="28"/>
  <c r="BR21" i="28" s="1"/>
  <c r="AP25" i="28"/>
  <c r="AP21" i="28" s="1"/>
  <c r="BW25" i="28"/>
  <c r="BW21" i="28" s="1"/>
  <c r="BI25" i="28"/>
  <c r="BI21" i="28" s="1"/>
  <c r="BK25" i="28"/>
  <c r="BK21" i="28" s="1"/>
  <c r="BL25" i="28"/>
  <c r="BL21" i="28" s="1"/>
  <c r="BP25" i="28"/>
  <c r="BP21" i="28" s="1"/>
  <c r="BJ25" i="28"/>
  <c r="BJ21" i="28" s="1"/>
  <c r="CG25" i="28"/>
  <c r="CG21" i="28" s="1"/>
  <c r="BS25" i="28"/>
  <c r="BS21" i="28" s="1"/>
  <c r="BV25" i="28"/>
  <c r="BV21" i="28" s="1"/>
  <c r="BT26" i="28"/>
  <c r="BU26" i="28"/>
  <c r="BL26" i="28"/>
  <c r="BM26" i="28"/>
  <c r="AQ26" i="28"/>
  <c r="AM26" i="28"/>
  <c r="BF26" i="28"/>
  <c r="BG26" i="28"/>
  <c r="BD26" i="28"/>
  <c r="AY26" i="28"/>
  <c r="AT26" i="28"/>
  <c r="AV26" i="28"/>
  <c r="BC26" i="28"/>
  <c r="BE26" i="28"/>
  <c r="AU26" i="28"/>
  <c r="AS26" i="28"/>
  <c r="AH26" i="28"/>
  <c r="AJ26" i="28"/>
  <c r="AB26" i="28"/>
  <c r="AX26" i="28"/>
  <c r="AZ26" i="28"/>
  <c r="AR26" i="28"/>
  <c r="AN26" i="28"/>
  <c r="AG26" i="28"/>
  <c r="AI26" i="28"/>
  <c r="AK26" i="28"/>
  <c r="Y26" i="28"/>
  <c r="AL26" i="28"/>
  <c r="BN26" i="28"/>
  <c r="BB26" i="28"/>
  <c r="AA26" i="28"/>
  <c r="BA26" i="28"/>
  <c r="Z26" i="28"/>
  <c r="W26" i="28"/>
  <c r="BO25" i="28"/>
  <c r="BO21" i="28" s="1"/>
  <c r="FM27" i="28"/>
  <c r="FL27" i="28"/>
  <c r="AO25" i="28"/>
  <c r="AO21" i="28" s="1"/>
  <c r="FK26" i="28"/>
  <c r="FJ26" i="28"/>
  <c r="EZ26" i="28"/>
  <c r="FA26" i="28"/>
  <c r="EQ26" i="28"/>
  <c r="ER26" i="28"/>
  <c r="EG27" i="28"/>
  <c r="EF27" i="28"/>
  <c r="DZ27" i="28"/>
  <c r="EA27" i="28"/>
  <c r="DT27" i="28"/>
  <c r="DS27" i="28"/>
  <c r="DJ27" i="28"/>
  <c r="DI27" i="28"/>
  <c r="CR27" i="28"/>
  <c r="CV27" i="28"/>
  <c r="CQ27" i="28"/>
  <c r="CS27" i="28"/>
  <c r="CT27" i="28"/>
  <c r="DD27" i="28"/>
  <c r="CL27" i="28"/>
  <c r="CY27" i="28"/>
  <c r="CO27" i="28"/>
  <c r="CX27" i="28"/>
  <c r="DC27" i="28"/>
  <c r="EI27" i="28"/>
  <c r="EJ27" i="28"/>
  <c r="DV27" i="28"/>
  <c r="DW27" i="28"/>
  <c r="CP27" i="28"/>
  <c r="CM27" i="28"/>
  <c r="EX27" i="28"/>
  <c r="EY27" i="28"/>
  <c r="EP27" i="28"/>
  <c r="ED27" i="28"/>
  <c r="EB27" i="28"/>
  <c r="DY27" i="28"/>
  <c r="EE27" i="28"/>
  <c r="DE27" i="28"/>
  <c r="EO27" i="28"/>
  <c r="DA27" i="28"/>
  <c r="DX27" i="28"/>
  <c r="DL27" i="28"/>
  <c r="DR27" i="28"/>
  <c r="EC27" i="28"/>
  <c r="CU27" i="28"/>
  <c r="DG27" i="28"/>
  <c r="DO27" i="28"/>
  <c r="DH27" i="28"/>
  <c r="DQ27" i="28"/>
  <c r="DK27" i="28"/>
  <c r="DP27" i="28"/>
  <c r="CZ27" i="28"/>
  <c r="DF27" i="28"/>
  <c r="ET26" i="28"/>
  <c r="EU26" i="28"/>
  <c r="AE26" i="28"/>
  <c r="EM27" i="28" l="1"/>
  <c r="EN27" i="28"/>
  <c r="FD27" i="28"/>
  <c r="CC26" i="28"/>
  <c r="CE26" i="28"/>
  <c r="CI26" i="28"/>
  <c r="CH26" i="28"/>
  <c r="CD26" i="28"/>
  <c r="CB26" i="28"/>
  <c r="FE27" i="28"/>
  <c r="CA26" i="28"/>
  <c r="FF27" i="28"/>
  <c r="FI27" i="28"/>
  <c r="FH27" i="28"/>
  <c r="FG27" i="28"/>
  <c r="BZ26" i="28"/>
  <c r="BY26" i="28"/>
  <c r="BX26" i="28"/>
  <c r="FC27" i="28"/>
  <c r="FB27" i="28"/>
  <c r="EW27" i="28"/>
  <c r="EV27" i="28"/>
  <c r="EK27" i="28"/>
  <c r="EL27" i="28"/>
  <c r="DM27" i="28"/>
  <c r="DN27" i="28"/>
  <c r="BV26" i="28"/>
  <c r="BO26" i="28"/>
  <c r="AP26" i="28"/>
  <c r="BK26" i="28"/>
  <c r="BW26" i="28"/>
  <c r="CG26" i="28"/>
  <c r="BR26" i="28"/>
  <c r="BJ26" i="28"/>
  <c r="BT27" i="28"/>
  <c r="BU27" i="28"/>
  <c r="BL27" i="28"/>
  <c r="BM27" i="28"/>
  <c r="BN27" i="28"/>
  <c r="BF27" i="28"/>
  <c r="AT27" i="28"/>
  <c r="BG27" i="28"/>
  <c r="BC27" i="28"/>
  <c r="BE27" i="28"/>
  <c r="AZ27" i="28"/>
  <c r="AU27" i="28"/>
  <c r="BB27" i="28"/>
  <c r="BD27" i="28"/>
  <c r="AY27" i="28"/>
  <c r="AS27" i="28"/>
  <c r="AN27" i="28"/>
  <c r="W27" i="28"/>
  <c r="AB27" i="28"/>
  <c r="AH27" i="28"/>
  <c r="AL27" i="28"/>
  <c r="AR27" i="28"/>
  <c r="AM27" i="28"/>
  <c r="AX27" i="28"/>
  <c r="BA27" i="28"/>
  <c r="AV27" i="28"/>
  <c r="AQ27" i="28"/>
  <c r="AA27" i="28"/>
  <c r="AI27" i="28"/>
  <c r="AK27" i="28"/>
  <c r="AJ27" i="28"/>
  <c r="AG27" i="28"/>
  <c r="Z27" i="28"/>
  <c r="Y27" i="28"/>
  <c r="X27" i="28"/>
  <c r="FM28" i="28"/>
  <c r="FL28" i="28"/>
  <c r="AO26" i="28"/>
  <c r="BS26" i="28"/>
  <c r="BP26" i="28"/>
  <c r="BI26" i="28"/>
  <c r="V33" i="25" s="1"/>
  <c r="W33" i="25" s="1"/>
  <c r="CF26" i="28"/>
  <c r="FJ27" i="28"/>
  <c r="FK27" i="28"/>
  <c r="EZ27" i="28"/>
  <c r="FA27" i="28"/>
  <c r="ER27" i="28"/>
  <c r="EQ27" i="28"/>
  <c r="EF28" i="28"/>
  <c r="EG28" i="28"/>
  <c r="EA28" i="28"/>
  <c r="DZ28" i="28"/>
  <c r="DT28" i="28"/>
  <c r="DS28" i="28"/>
  <c r="DI28" i="28"/>
  <c r="DJ28" i="28"/>
  <c r="CU28" i="28"/>
  <c r="DF28" i="28"/>
  <c r="CT28" i="28"/>
  <c r="CV28" i="28"/>
  <c r="CR28" i="28"/>
  <c r="CQ28" i="28"/>
  <c r="CS28" i="28"/>
  <c r="DV28" i="28"/>
  <c r="CP28" i="28"/>
  <c r="CO28" i="28"/>
  <c r="CY28" i="28"/>
  <c r="DW28" i="28"/>
  <c r="EI28" i="28"/>
  <c r="DD28" i="28"/>
  <c r="DC28" i="28"/>
  <c r="CM28" i="28"/>
  <c r="CX28" i="28"/>
  <c r="EJ28" i="28"/>
  <c r="CL28" i="28"/>
  <c r="EY28" i="28"/>
  <c r="EX28" i="28"/>
  <c r="EP28" i="28"/>
  <c r="EE28" i="28"/>
  <c r="EB28" i="28"/>
  <c r="DX28" i="28"/>
  <c r="DH28" i="28"/>
  <c r="EC28" i="28"/>
  <c r="EO28" i="28"/>
  <c r="ED28" i="28"/>
  <c r="DY28" i="28"/>
  <c r="DR28" i="28"/>
  <c r="DL28" i="28"/>
  <c r="CZ28" i="28"/>
  <c r="DG28" i="28"/>
  <c r="DK28" i="28"/>
  <c r="DE28" i="28"/>
  <c r="DO28" i="28"/>
  <c r="DP28" i="28"/>
  <c r="DQ28" i="28"/>
  <c r="DA28" i="28"/>
  <c r="EU27" i="28"/>
  <c r="ET27" i="28"/>
  <c r="AD27" i="28"/>
  <c r="AE27" i="28"/>
  <c r="EN28" i="28" l="1"/>
  <c r="EM28" i="28"/>
  <c r="CH27" i="28"/>
  <c r="CI27" i="28"/>
  <c r="CE27" i="28"/>
  <c r="CD27" i="28"/>
  <c r="CB27" i="28"/>
  <c r="CC27" i="28"/>
  <c r="FG28" i="28"/>
  <c r="FI28" i="28"/>
  <c r="FH28" i="28"/>
  <c r="FD28" i="28"/>
  <c r="FF28" i="28"/>
  <c r="FE28" i="28"/>
  <c r="BZ27" i="28"/>
  <c r="CA27" i="28"/>
  <c r="BY27" i="28"/>
  <c r="BX27" i="28"/>
  <c r="FC28" i="28"/>
  <c r="FB28" i="28"/>
  <c r="EV28" i="28"/>
  <c r="EW28" i="28"/>
  <c r="EK28" i="28"/>
  <c r="EL28" i="28"/>
  <c r="DN28" i="28"/>
  <c r="DM28" i="28"/>
  <c r="BV27" i="28"/>
  <c r="BO27" i="28"/>
  <c r="AP27" i="28"/>
  <c r="BJ27" i="28"/>
  <c r="BK27" i="28"/>
  <c r="BW27" i="28"/>
  <c r="CF27" i="28"/>
  <c r="BS27" i="28"/>
  <c r="BT28" i="28"/>
  <c r="BU28" i="28"/>
  <c r="BM28" i="28"/>
  <c r="AS28" i="28"/>
  <c r="BB28" i="28"/>
  <c r="BG28" i="28"/>
  <c r="BD28" i="28"/>
  <c r="AQ28" i="28"/>
  <c r="AR28" i="28"/>
  <c r="AM28" i="28"/>
  <c r="BE28" i="28"/>
  <c r="BF28" i="28"/>
  <c r="AY28" i="28"/>
  <c r="AT28" i="28"/>
  <c r="AL28" i="28"/>
  <c r="AB28" i="28"/>
  <c r="AZ28" i="28"/>
  <c r="AH28" i="28"/>
  <c r="AA28" i="28"/>
  <c r="BN28" i="28"/>
  <c r="BC28" i="28"/>
  <c r="AV28" i="28"/>
  <c r="AJ28" i="28"/>
  <c r="W28" i="28"/>
  <c r="BA28" i="28"/>
  <c r="Z28" i="28"/>
  <c r="AN28" i="28"/>
  <c r="AU28" i="28"/>
  <c r="AI28" i="28"/>
  <c r="AG28" i="28"/>
  <c r="X28" i="28"/>
  <c r="AK28" i="28"/>
  <c r="Y28" i="28"/>
  <c r="AX28" i="28"/>
  <c r="AO27" i="28"/>
  <c r="FM29" i="28"/>
  <c r="FL29" i="28"/>
  <c r="BR27" i="28"/>
  <c r="BP27" i="28"/>
  <c r="CG27" i="28"/>
  <c r="BI27" i="28"/>
  <c r="FK28" i="28"/>
  <c r="FJ28" i="28"/>
  <c r="FA28" i="28"/>
  <c r="EZ28" i="28"/>
  <c r="ER28" i="28"/>
  <c r="EQ28" i="28"/>
  <c r="EG29" i="28"/>
  <c r="EF29" i="28"/>
  <c r="EA29" i="28"/>
  <c r="DZ29" i="28"/>
  <c r="DS29" i="28"/>
  <c r="DT29" i="28"/>
  <c r="DJ29" i="28"/>
  <c r="DI29" i="28"/>
  <c r="DE29" i="28"/>
  <c r="CZ29" i="28"/>
  <c r="DX29" i="28"/>
  <c r="DH29" i="28"/>
  <c r="CU29" i="28"/>
  <c r="DA29" i="28"/>
  <c r="DO29" i="28"/>
  <c r="CR29" i="28"/>
  <c r="CQ29" i="28"/>
  <c r="CV29" i="28"/>
  <c r="CT29" i="28"/>
  <c r="CL29" i="28"/>
  <c r="DC29" i="28"/>
  <c r="DV29" i="28"/>
  <c r="DD29" i="28"/>
  <c r="CY29" i="28"/>
  <c r="CO29" i="28"/>
  <c r="EJ29" i="28"/>
  <c r="CM29" i="28"/>
  <c r="CP29" i="28"/>
  <c r="EI29" i="28"/>
  <c r="CX29" i="28"/>
  <c r="DW29" i="28"/>
  <c r="EX29" i="28"/>
  <c r="EY29" i="28"/>
  <c r="ED29" i="28"/>
  <c r="EB29" i="28"/>
  <c r="EP29" i="28"/>
  <c r="EO29" i="28"/>
  <c r="EC29" i="28"/>
  <c r="DY29" i="28"/>
  <c r="DG29" i="28"/>
  <c r="EE29" i="28"/>
  <c r="CS29" i="28"/>
  <c r="DF29" i="28"/>
  <c r="DK29" i="28"/>
  <c r="DP29" i="28"/>
  <c r="DR29" i="28"/>
  <c r="DL29" i="28"/>
  <c r="DQ29" i="28"/>
  <c r="EU28" i="28"/>
  <c r="ET28" i="28"/>
  <c r="AE28" i="28"/>
  <c r="AD28" i="28"/>
  <c r="EN29" i="28" l="1"/>
  <c r="EM29" i="28"/>
  <c r="FD29" i="28"/>
  <c r="CI28" i="28"/>
  <c r="CH28" i="28"/>
  <c r="CD28" i="28"/>
  <c r="CE28" i="28"/>
  <c r="CC28" i="28"/>
  <c r="CB28" i="28"/>
  <c r="FE29" i="28"/>
  <c r="FH29" i="28"/>
  <c r="FI29" i="28"/>
  <c r="FG29" i="28"/>
  <c r="FF29" i="28"/>
  <c r="BZ28" i="28"/>
  <c r="CA28" i="28"/>
  <c r="BY28" i="28"/>
  <c r="BX28" i="28"/>
  <c r="FC29" i="28"/>
  <c r="EW29" i="28"/>
  <c r="FB29" i="28"/>
  <c r="EV29" i="28"/>
  <c r="EL29" i="28"/>
  <c r="EK29" i="28"/>
  <c r="DM29" i="28"/>
  <c r="DN29" i="28"/>
  <c r="BO28" i="28"/>
  <c r="BK28" i="28"/>
  <c r="AO28" i="28"/>
  <c r="BR28" i="28"/>
  <c r="BU29" i="28"/>
  <c r="BT29" i="28"/>
  <c r="BM29" i="28"/>
  <c r="BK29" i="28"/>
  <c r="BN29" i="28"/>
  <c r="AX29" i="28"/>
  <c r="BA29" i="28"/>
  <c r="AZ29" i="28"/>
  <c r="AT29" i="28"/>
  <c r="BL29" i="28"/>
  <c r="AQ29" i="28"/>
  <c r="BE29" i="28"/>
  <c r="BD29" i="28"/>
  <c r="AM29" i="28"/>
  <c r="AU29" i="28"/>
  <c r="BB29" i="28"/>
  <c r="BG29" i="28"/>
  <c r="AS29" i="28"/>
  <c r="AV29" i="28"/>
  <c r="BC29" i="28"/>
  <c r="AK29" i="28"/>
  <c r="W29" i="28"/>
  <c r="BF29" i="28"/>
  <c r="AR29" i="28"/>
  <c r="AL29" i="28"/>
  <c r="AN29" i="28"/>
  <c r="AH29" i="28"/>
  <c r="AY29" i="28"/>
  <c r="AI29" i="28"/>
  <c r="AJ29" i="28"/>
  <c r="AG29" i="28"/>
  <c r="AB29" i="28"/>
  <c r="Z29" i="28"/>
  <c r="X29" i="28"/>
  <c r="AA29" i="28"/>
  <c r="Y29" i="28"/>
  <c r="BP28" i="28"/>
  <c r="BW28" i="28"/>
  <c r="CG28" i="28"/>
  <c r="CF28" i="28"/>
  <c r="AP28" i="28"/>
  <c r="BJ28" i="28"/>
  <c r="BS28" i="28"/>
  <c r="BV28" i="28"/>
  <c r="FL30" i="28"/>
  <c r="FM30" i="28"/>
  <c r="BL28" i="28"/>
  <c r="BI28" i="28"/>
  <c r="FJ29" i="28"/>
  <c r="FK29" i="28"/>
  <c r="FA29" i="28"/>
  <c r="EZ29" i="28"/>
  <c r="EQ29" i="28"/>
  <c r="ER29" i="28"/>
  <c r="EF30" i="28"/>
  <c r="EG30" i="28"/>
  <c r="DZ30" i="28"/>
  <c r="EA30" i="28"/>
  <c r="DS30" i="28"/>
  <c r="DT30" i="28"/>
  <c r="DJ30" i="28"/>
  <c r="DI30" i="28"/>
  <c r="DO30" i="28"/>
  <c r="CS30" i="28"/>
  <c r="CR30" i="28"/>
  <c r="CV30" i="28"/>
  <c r="CU30" i="28"/>
  <c r="CT30" i="28"/>
  <c r="DA30" i="28"/>
  <c r="CQ30" i="28"/>
  <c r="DV30" i="28"/>
  <c r="CP30" i="28"/>
  <c r="CM30" i="28"/>
  <c r="CO30" i="28"/>
  <c r="EI30" i="28"/>
  <c r="DW30" i="28"/>
  <c r="CL30" i="28"/>
  <c r="DD30" i="28"/>
  <c r="CX30" i="28"/>
  <c r="CY30" i="28"/>
  <c r="DC30" i="28"/>
  <c r="EJ30" i="28"/>
  <c r="EX30" i="28"/>
  <c r="EY30" i="28"/>
  <c r="DY30" i="28"/>
  <c r="EO30" i="28"/>
  <c r="EC30" i="28"/>
  <c r="EP30" i="28"/>
  <c r="EE30" i="28"/>
  <c r="DH30" i="28"/>
  <c r="EB30" i="28"/>
  <c r="DP30" i="28"/>
  <c r="DL30" i="28"/>
  <c r="DF30" i="28"/>
  <c r="DQ30" i="28"/>
  <c r="DK30" i="28"/>
  <c r="DE30" i="28"/>
  <c r="DG30" i="28"/>
  <c r="ED30" i="28"/>
  <c r="DX30" i="28"/>
  <c r="DR30" i="28"/>
  <c r="CZ30" i="28"/>
  <c r="EU29" i="28"/>
  <c r="ET29" i="28"/>
  <c r="AD29" i="28"/>
  <c r="AE29" i="28"/>
  <c r="EM30" i="28" l="1"/>
  <c r="EN30" i="28"/>
  <c r="CI29" i="28"/>
  <c r="CH29" i="28"/>
  <c r="CD29" i="28"/>
  <c r="CE29" i="28"/>
  <c r="CB29" i="28"/>
  <c r="CC29" i="28"/>
  <c r="CA29" i="28"/>
  <c r="FD30" i="28"/>
  <c r="FH30" i="28"/>
  <c r="FI30" i="28"/>
  <c r="FE30" i="28"/>
  <c r="FG30" i="28"/>
  <c r="FF30" i="28"/>
  <c r="BZ29" i="28"/>
  <c r="BY29" i="28"/>
  <c r="BX29" i="28"/>
  <c r="FC30" i="28"/>
  <c r="FB30" i="28"/>
  <c r="EW30" i="28"/>
  <c r="EV30" i="28"/>
  <c r="EL30" i="28"/>
  <c r="EK30" i="28"/>
  <c r="DN30" i="28"/>
  <c r="DM30" i="28"/>
  <c r="BW29" i="28"/>
  <c r="BR29" i="28"/>
  <c r="BV29" i="28"/>
  <c r="BO29" i="28"/>
  <c r="AP29" i="28"/>
  <c r="BI29" i="28"/>
  <c r="BJ29" i="28"/>
  <c r="BP29" i="28"/>
  <c r="CG29" i="28"/>
  <c r="FL31" i="28"/>
  <c r="FM31" i="28"/>
  <c r="CF29" i="28"/>
  <c r="BT30" i="28"/>
  <c r="BU30" i="28"/>
  <c r="BK30" i="28"/>
  <c r="BM30" i="28"/>
  <c r="BN30" i="28"/>
  <c r="BL30" i="28"/>
  <c r="AV30" i="28"/>
  <c r="AT30" i="28"/>
  <c r="BC30" i="28"/>
  <c r="AX30" i="28"/>
  <c r="AZ30" i="28"/>
  <c r="BB30" i="28"/>
  <c r="BE30" i="28"/>
  <c r="AU30" i="28"/>
  <c r="AR30" i="28"/>
  <c r="AG30" i="28"/>
  <c r="AI30" i="28"/>
  <c r="AJ30" i="28"/>
  <c r="BG30" i="28"/>
  <c r="Z30" i="28"/>
  <c r="AM30" i="28"/>
  <c r="AK30" i="28"/>
  <c r="AA30" i="28"/>
  <c r="BF30" i="28"/>
  <c r="Y30" i="28"/>
  <c r="BA30" i="28"/>
  <c r="AN30" i="28"/>
  <c r="AH30" i="28"/>
  <c r="AS30" i="28"/>
  <c r="W30" i="28"/>
  <c r="AQ30" i="28"/>
  <c r="AL30" i="28"/>
  <c r="AY30" i="28"/>
  <c r="X30" i="28"/>
  <c r="AB30" i="28"/>
  <c r="BD30" i="28"/>
  <c r="AO29" i="28"/>
  <c r="BS29" i="28"/>
  <c r="FK30" i="28"/>
  <c r="FJ30" i="28"/>
  <c r="FA30" i="28"/>
  <c r="EZ30" i="28"/>
  <c r="EQ30" i="28"/>
  <c r="ER30" i="28"/>
  <c r="EG31" i="28"/>
  <c r="EF31" i="28"/>
  <c r="EA31" i="28"/>
  <c r="DZ31" i="28"/>
  <c r="DS31" i="28"/>
  <c r="DT31" i="28"/>
  <c r="AE30" i="28"/>
  <c r="AD30" i="28"/>
  <c r="DI31" i="28"/>
  <c r="DJ31" i="28"/>
  <c r="CV31" i="28"/>
  <c r="CU31" i="28"/>
  <c r="CS31" i="28"/>
  <c r="CR31" i="28"/>
  <c r="CQ31" i="28"/>
  <c r="DC31" i="28"/>
  <c r="DW31" i="28"/>
  <c r="DV31" i="28"/>
  <c r="EI31" i="28"/>
  <c r="EJ31" i="28"/>
  <c r="CM31" i="28"/>
  <c r="DD31" i="28"/>
  <c r="CL31" i="28"/>
  <c r="CX31" i="28"/>
  <c r="CY31" i="28"/>
  <c r="CP31" i="28"/>
  <c r="CO31" i="28"/>
  <c r="EX31" i="28"/>
  <c r="EY31" i="28"/>
  <c r="EO31" i="28"/>
  <c r="EP31" i="28"/>
  <c r="DX31" i="28"/>
  <c r="DL31" i="28"/>
  <c r="ED31" i="28"/>
  <c r="EE31" i="28"/>
  <c r="EB31" i="28"/>
  <c r="EC31" i="28"/>
  <c r="DA31" i="28"/>
  <c r="DF31" i="28"/>
  <c r="DP31" i="28"/>
  <c r="CZ31" i="28"/>
  <c r="DY31" i="28"/>
  <c r="DE31" i="28"/>
  <c r="DG31" i="28"/>
  <c r="DO31" i="28"/>
  <c r="DQ31" i="28"/>
  <c r="DK31" i="28"/>
  <c r="CT31" i="28"/>
  <c r="DR31" i="28"/>
  <c r="DH31" i="28"/>
  <c r="ET30" i="28"/>
  <c r="EU30" i="28"/>
  <c r="EN31" i="28" l="1"/>
  <c r="EM31" i="28"/>
  <c r="FE31" i="28"/>
  <c r="CI30" i="28"/>
  <c r="CH30" i="28"/>
  <c r="CE30" i="28"/>
  <c r="CD30" i="28"/>
  <c r="CB30" i="28"/>
  <c r="CC30" i="28"/>
  <c r="FF31" i="28"/>
  <c r="FH31" i="28"/>
  <c r="FI31" i="28"/>
  <c r="FD31" i="28"/>
  <c r="FG31" i="28"/>
  <c r="CA30" i="28"/>
  <c r="BZ30" i="28"/>
  <c r="BY30" i="28"/>
  <c r="BX30" i="28"/>
  <c r="FC31" i="28"/>
  <c r="FB31" i="28"/>
  <c r="EV31" i="28"/>
  <c r="EW31" i="28"/>
  <c r="BW30" i="28"/>
  <c r="EL31" i="28"/>
  <c r="EK31" i="28"/>
  <c r="DN31" i="28"/>
  <c r="DM31" i="28"/>
  <c r="AO30" i="28"/>
  <c r="BO30" i="28"/>
  <c r="BP30" i="28"/>
  <c r="BV30" i="28"/>
  <c r="BI30" i="28"/>
  <c r="BJ30" i="28"/>
  <c r="BS30" i="28"/>
  <c r="AP30" i="28"/>
  <c r="CG30" i="28"/>
  <c r="CF30" i="28"/>
  <c r="BU31" i="28"/>
  <c r="BT31" i="28"/>
  <c r="BM31" i="28"/>
  <c r="BN31" i="28"/>
  <c r="BD31" i="28"/>
  <c r="BC31" i="28"/>
  <c r="BL31" i="28"/>
  <c r="BG31" i="28"/>
  <c r="AX31" i="28"/>
  <c r="AZ31" i="28"/>
  <c r="AN31" i="28"/>
  <c r="BB31" i="28"/>
  <c r="AR31" i="28"/>
  <c r="AV31" i="28"/>
  <c r="AS31" i="28"/>
  <c r="AT31" i="28"/>
  <c r="BF31" i="28"/>
  <c r="AU31" i="28"/>
  <c r="AK31" i="28"/>
  <c r="Z31" i="28"/>
  <c r="AQ31" i="28"/>
  <c r="AG31" i="28"/>
  <c r="AI31" i="28"/>
  <c r="AL31" i="28"/>
  <c r="AB31" i="28"/>
  <c r="BA31" i="28"/>
  <c r="AM31" i="28"/>
  <c r="X31" i="28"/>
  <c r="AJ31" i="28"/>
  <c r="BE31" i="28"/>
  <c r="AY31" i="28"/>
  <c r="AH31" i="28"/>
  <c r="Y31" i="28"/>
  <c r="AA31" i="28"/>
  <c r="W31" i="28"/>
  <c r="BR30" i="28"/>
  <c r="FM32" i="28"/>
  <c r="FL32" i="28"/>
  <c r="FK31" i="28"/>
  <c r="FJ31" i="28"/>
  <c r="EZ31" i="28"/>
  <c r="FA31" i="28"/>
  <c r="EQ31" i="28"/>
  <c r="ER31" i="28"/>
  <c r="EF32" i="28"/>
  <c r="EG32" i="28"/>
  <c r="DZ32" i="28"/>
  <c r="EA32" i="28"/>
  <c r="DT32" i="28"/>
  <c r="DS32" i="28"/>
  <c r="AE31" i="28"/>
  <c r="DJ32" i="28"/>
  <c r="DI32" i="28"/>
  <c r="AD31" i="28"/>
  <c r="CS32" i="28"/>
  <c r="CR32" i="28"/>
  <c r="CQ32" i="28"/>
  <c r="CT32" i="28"/>
  <c r="CV32" i="28"/>
  <c r="CO32" i="28"/>
  <c r="DW32" i="28"/>
  <c r="CM32" i="28"/>
  <c r="CX32" i="28"/>
  <c r="CY32" i="28"/>
  <c r="DD32" i="28"/>
  <c r="CP32" i="28"/>
  <c r="EI32" i="28"/>
  <c r="EJ32" i="28"/>
  <c r="DC32" i="28"/>
  <c r="DV32" i="28"/>
  <c r="CL32" i="28"/>
  <c r="EY32" i="28"/>
  <c r="EX32" i="28"/>
  <c r="EP32" i="28"/>
  <c r="EO32" i="28"/>
  <c r="EE32" i="28"/>
  <c r="ED32" i="28"/>
  <c r="EB32" i="28"/>
  <c r="DX32" i="28"/>
  <c r="DK32" i="28"/>
  <c r="EC32" i="28"/>
  <c r="DY32" i="28"/>
  <c r="DG32" i="28"/>
  <c r="DH32" i="28"/>
  <c r="DP32" i="28"/>
  <c r="DR32" i="28"/>
  <c r="DA32" i="28"/>
  <c r="DL32" i="28"/>
  <c r="CZ32" i="28"/>
  <c r="DQ32" i="28"/>
  <c r="DE32" i="28"/>
  <c r="DO32" i="28"/>
  <c r="DF32" i="28"/>
  <c r="CU32" i="28"/>
  <c r="ET31" i="28"/>
  <c r="EU31" i="28"/>
  <c r="EN32" i="28" l="1"/>
  <c r="EM32" i="28"/>
  <c r="FE32" i="28"/>
  <c r="CI31" i="28"/>
  <c r="CH31" i="28"/>
  <c r="CD31" i="28"/>
  <c r="CC31" i="28"/>
  <c r="FI32" i="28"/>
  <c r="FH32" i="28"/>
  <c r="FG32" i="28"/>
  <c r="FF32" i="28"/>
  <c r="CA31" i="28"/>
  <c r="FD32" i="28"/>
  <c r="FC32" i="28"/>
  <c r="BX31" i="28"/>
  <c r="BY31" i="28"/>
  <c r="FB32" i="28"/>
  <c r="EW32" i="28"/>
  <c r="EV32" i="28"/>
  <c r="EK32" i="28"/>
  <c r="EL32" i="28"/>
  <c r="DN32" i="28"/>
  <c r="DM32" i="28"/>
  <c r="BP31" i="28"/>
  <c r="BW31" i="28"/>
  <c r="BS31" i="28"/>
  <c r="AO31" i="28"/>
  <c r="BO31" i="28"/>
  <c r="FL33" i="28"/>
  <c r="FM33" i="28"/>
  <c r="BK31" i="28"/>
  <c r="CF31" i="28"/>
  <c r="BU32" i="28"/>
  <c r="BT32" i="28"/>
  <c r="BK32" i="28"/>
  <c r="BM32" i="28"/>
  <c r="BN32" i="28"/>
  <c r="BD32" i="28"/>
  <c r="BE32" i="28"/>
  <c r="BG32" i="28"/>
  <c r="AY32" i="28"/>
  <c r="AV32" i="28"/>
  <c r="BL32" i="28"/>
  <c r="BA32" i="28"/>
  <c r="AT32" i="28"/>
  <c r="BF32" i="28"/>
  <c r="AX32" i="28"/>
  <c r="AU32" i="28"/>
  <c r="AN32" i="28"/>
  <c r="BB32" i="28"/>
  <c r="AZ32" i="28"/>
  <c r="AA32" i="28"/>
  <c r="AR32" i="28"/>
  <c r="AJ32" i="28"/>
  <c r="Z32" i="28"/>
  <c r="AB32" i="28"/>
  <c r="BC32" i="28"/>
  <c r="AS32" i="28"/>
  <c r="AG32" i="28"/>
  <c r="AI32" i="28"/>
  <c r="W32" i="28"/>
  <c r="AQ32" i="28"/>
  <c r="AM32" i="28"/>
  <c r="Y32" i="28"/>
  <c r="AK32" i="28"/>
  <c r="AL32" i="28"/>
  <c r="AH32" i="28"/>
  <c r="X32" i="28"/>
  <c r="BJ31" i="28"/>
  <c r="CB31" i="28"/>
  <c r="AP31" i="28"/>
  <c r="CG31" i="28"/>
  <c r="BI31" i="28"/>
  <c r="CE31" i="28"/>
  <c r="BV31" i="28"/>
  <c r="BZ31" i="28"/>
  <c r="BR31" i="28"/>
  <c r="FJ32" i="28"/>
  <c r="FK32" i="28"/>
  <c r="FA32" i="28"/>
  <c r="EZ32" i="28"/>
  <c r="ER32" i="28"/>
  <c r="EQ32" i="28"/>
  <c r="EF33" i="28"/>
  <c r="EG33" i="28"/>
  <c r="DZ33" i="28"/>
  <c r="EA33" i="28"/>
  <c r="DK33" i="28"/>
  <c r="DT33" i="28"/>
  <c r="DS33" i="28"/>
  <c r="AD32" i="28"/>
  <c r="AE32" i="28"/>
  <c r="DP33" i="28"/>
  <c r="CP33" i="28"/>
  <c r="EJ33" i="28"/>
  <c r="CT33" i="28"/>
  <c r="DF33" i="28"/>
  <c r="DC33" i="28"/>
  <c r="EB33" i="28"/>
  <c r="DG33" i="28"/>
  <c r="EE33" i="28"/>
  <c r="DY33" i="28"/>
  <c r="CY33" i="28"/>
  <c r="EP33" i="28"/>
  <c r="CX33" i="28"/>
  <c r="DD33" i="28"/>
  <c r="CS33" i="28"/>
  <c r="DO33" i="28"/>
  <c r="CL33" i="28"/>
  <c r="CM33" i="28"/>
  <c r="DH33" i="28"/>
  <c r="EO33" i="28"/>
  <c r="DV33" i="28"/>
  <c r="CR33" i="28"/>
  <c r="DR33" i="28"/>
  <c r="DL33" i="28"/>
  <c r="DQ33" i="28"/>
  <c r="ED33" i="28"/>
  <c r="DX33" i="28"/>
  <c r="EY33" i="28"/>
  <c r="EX33" i="28"/>
  <c r="EI33" i="28"/>
  <c r="CU33" i="28"/>
  <c r="DE33" i="28"/>
  <c r="CZ33" i="28"/>
  <c r="EC33" i="28"/>
  <c r="CO33" i="28"/>
  <c r="CV33" i="28"/>
  <c r="DI33" i="28"/>
  <c r="DJ33" i="28"/>
  <c r="DA33" i="28"/>
  <c r="DW33" i="28"/>
  <c r="CQ33" i="28"/>
  <c r="ET32" i="28"/>
  <c r="EU32" i="28"/>
  <c r="EN33" i="28" l="1"/>
  <c r="EM33" i="28"/>
  <c r="BZ32" i="28"/>
  <c r="CI32" i="28"/>
  <c r="CH32" i="28"/>
  <c r="CD32" i="28"/>
  <c r="CE32" i="28"/>
  <c r="FD33" i="28"/>
  <c r="CB32" i="28"/>
  <c r="CC32" i="28"/>
  <c r="FE33" i="28"/>
  <c r="FI33" i="28"/>
  <c r="FH33" i="28"/>
  <c r="FG33" i="28"/>
  <c r="FF33" i="28"/>
  <c r="CA32" i="28"/>
  <c r="BX32" i="28"/>
  <c r="BY32" i="28"/>
  <c r="FC33" i="28"/>
  <c r="FB33" i="28"/>
  <c r="EV33" i="28"/>
  <c r="EW33" i="28"/>
  <c r="BV32" i="28"/>
  <c r="EL33" i="28"/>
  <c r="EK33" i="28"/>
  <c r="DM33" i="28"/>
  <c r="DN33" i="28"/>
  <c r="BW32" i="28"/>
  <c r="BO32" i="28"/>
  <c r="BR32" i="28"/>
  <c r="BT33" i="28"/>
  <c r="BU33" i="28"/>
  <c r="BN33" i="28"/>
  <c r="BM33" i="28"/>
  <c r="AM33" i="28"/>
  <c r="BB33" i="28"/>
  <c r="BC33" i="28"/>
  <c r="AY33" i="28"/>
  <c r="AS33" i="28"/>
  <c r="AV33" i="28"/>
  <c r="BE33" i="28"/>
  <c r="BA33" i="28"/>
  <c r="AR33" i="28"/>
  <c r="BG33" i="28"/>
  <c r="AX33" i="28"/>
  <c r="BF33" i="28"/>
  <c r="AT33" i="28"/>
  <c r="AL33" i="28"/>
  <c r="Y33" i="28"/>
  <c r="BD33" i="28"/>
  <c r="X33" i="28"/>
  <c r="AQ33" i="28"/>
  <c r="AG33" i="28"/>
  <c r="AI33" i="28"/>
  <c r="AU33" i="28"/>
  <c r="AN33" i="28"/>
  <c r="AA33" i="28"/>
  <c r="AK33" i="28"/>
  <c r="AH33" i="28"/>
  <c r="Z33" i="28"/>
  <c r="AZ33" i="28"/>
  <c r="AB33" i="28"/>
  <c r="AJ33" i="28"/>
  <c r="W33" i="28"/>
  <c r="BS32" i="28"/>
  <c r="CF32" i="28"/>
  <c r="BP32" i="28"/>
  <c r="AO32" i="28"/>
  <c r="BJ32" i="28"/>
  <c r="FL34" i="28"/>
  <c r="FM34" i="28"/>
  <c r="AP32" i="28"/>
  <c r="BI32" i="28"/>
  <c r="CG32" i="28"/>
  <c r="FK33" i="28"/>
  <c r="FJ33" i="28"/>
  <c r="FA33" i="28"/>
  <c r="EZ33" i="28"/>
  <c r="EQ33" i="28"/>
  <c r="ER33" i="28"/>
  <c r="CP34" i="28"/>
  <c r="DA34" i="28"/>
  <c r="EF34" i="28"/>
  <c r="EG34" i="28"/>
  <c r="EI34" i="28"/>
  <c r="DZ34" i="28"/>
  <c r="EA34" i="28"/>
  <c r="DO34" i="28"/>
  <c r="CL34" i="28"/>
  <c r="CR34" i="28"/>
  <c r="CU34" i="28"/>
  <c r="DT34" i="28"/>
  <c r="DS34" i="28"/>
  <c r="CZ34" i="28"/>
  <c r="DD34" i="28"/>
  <c r="DG34" i="28"/>
  <c r="DY34" i="28"/>
  <c r="DH34" i="28"/>
  <c r="DR34" i="28"/>
  <c r="EE34" i="28"/>
  <c r="EP34" i="28"/>
  <c r="AE33" i="28"/>
  <c r="AD33" i="28"/>
  <c r="DK34" i="28"/>
  <c r="CM34" i="28"/>
  <c r="CT34" i="28"/>
  <c r="DP34" i="28"/>
  <c r="CY34" i="28"/>
  <c r="CS34" i="28"/>
  <c r="DQ34" i="28"/>
  <c r="EB34" i="28"/>
  <c r="EJ34" i="28"/>
  <c r="DW34" i="28"/>
  <c r="CQ34" i="28"/>
  <c r="EU33" i="28"/>
  <c r="DF34" i="28"/>
  <c r="ED34" i="28"/>
  <c r="EY34" i="28"/>
  <c r="EX34" i="28"/>
  <c r="CX34" i="28"/>
  <c r="DV34" i="28"/>
  <c r="DL34" i="28"/>
  <c r="DX34" i="28"/>
  <c r="DE34" i="28"/>
  <c r="EO34" i="28"/>
  <c r="EC34" i="28"/>
  <c r="DC34" i="28"/>
  <c r="CO34" i="28"/>
  <c r="CV34" i="28"/>
  <c r="ET33" i="28"/>
  <c r="DJ34" i="28"/>
  <c r="DI34" i="28"/>
  <c r="CR35" i="28"/>
  <c r="DV35" i="28"/>
  <c r="DY35" i="28"/>
  <c r="DA35" i="28"/>
  <c r="EM34" i="28" l="1"/>
  <c r="EN34" i="28"/>
  <c r="FD34" i="28"/>
  <c r="CI33" i="28"/>
  <c r="CH33" i="28"/>
  <c r="FI34" i="28"/>
  <c r="CE33" i="28"/>
  <c r="CD33" i="28"/>
  <c r="FE34" i="28"/>
  <c r="CC33" i="28"/>
  <c r="CB33" i="28"/>
  <c r="FH34" i="28"/>
  <c r="FG34" i="28"/>
  <c r="BZ33" i="28"/>
  <c r="FF34" i="28"/>
  <c r="CA33" i="28"/>
  <c r="BX33" i="28"/>
  <c r="BY33" i="28"/>
  <c r="FC34" i="28"/>
  <c r="FB34" i="28"/>
  <c r="EW34" i="28"/>
  <c r="EV34" i="28"/>
  <c r="EL34" i="28"/>
  <c r="EK34" i="28"/>
  <c r="DM34" i="28"/>
  <c r="DN34" i="28"/>
  <c r="DS35" i="28"/>
  <c r="DE35" i="28"/>
  <c r="EC35" i="28"/>
  <c r="EY35" i="28"/>
  <c r="EJ35" i="28"/>
  <c r="CU35" i="28"/>
  <c r="ED35" i="28"/>
  <c r="FL36" i="28"/>
  <c r="FL22" i="28" s="1"/>
  <c r="T35" i="25" s="1"/>
  <c r="S35" i="25" s="1"/>
  <c r="DF35" i="28"/>
  <c r="CY35" i="28"/>
  <c r="CQ35" i="28"/>
  <c r="EA35" i="28"/>
  <c r="DK35" i="28"/>
  <c r="CZ35" i="28"/>
  <c r="EO35" i="28"/>
  <c r="DX35" i="28"/>
  <c r="DC35" i="28"/>
  <c r="CM35" i="28"/>
  <c r="CS35" i="28"/>
  <c r="DI35" i="28"/>
  <c r="DR35" i="28"/>
  <c r="EP35" i="28"/>
  <c r="DD35" i="28"/>
  <c r="CT35" i="28"/>
  <c r="DQ35" i="28"/>
  <c r="CO35" i="28"/>
  <c r="EI35" i="28"/>
  <c r="DL35" i="28"/>
  <c r="EG35" i="28"/>
  <c r="EE35" i="28"/>
  <c r="DP35" i="28"/>
  <c r="EX35" i="28"/>
  <c r="ET35" i="28"/>
  <c r="CP35" i="28"/>
  <c r="CX35" i="28"/>
  <c r="CV35" i="28"/>
  <c r="DJ35" i="28"/>
  <c r="DG35" i="28"/>
  <c r="DO35" i="28"/>
  <c r="EB35" i="28"/>
  <c r="DW35" i="28"/>
  <c r="CL35" i="28"/>
  <c r="DH35" i="28"/>
  <c r="AP33" i="28"/>
  <c r="BI33" i="28"/>
  <c r="AO33" i="28"/>
  <c r="CF33" i="28"/>
  <c r="BT34" i="28"/>
  <c r="BU34" i="28"/>
  <c r="BN34" i="28"/>
  <c r="BB34" i="28"/>
  <c r="AU34" i="28"/>
  <c r="AS34" i="28"/>
  <c r="AN34" i="28"/>
  <c r="BL34" i="28"/>
  <c r="AM34" i="28"/>
  <c r="BG34" i="28"/>
  <c r="BE34" i="28"/>
  <c r="AY34" i="28"/>
  <c r="AQ34" i="28"/>
  <c r="BM34" i="28"/>
  <c r="BF34" i="28"/>
  <c r="AZ34" i="28"/>
  <c r="AR34" i="28"/>
  <c r="BC34" i="28"/>
  <c r="BD34" i="28"/>
  <c r="BA34" i="28"/>
  <c r="AT34" i="28"/>
  <c r="AH34" i="28"/>
  <c r="W34" i="28"/>
  <c r="AK34" i="28"/>
  <c r="Z34" i="28"/>
  <c r="AJ34" i="28"/>
  <c r="AL34" i="28"/>
  <c r="AV34" i="28"/>
  <c r="AG34" i="28"/>
  <c r="AI34" i="28"/>
  <c r="AB34" i="28"/>
  <c r="Y34" i="28"/>
  <c r="AX34" i="28"/>
  <c r="AA34" i="28"/>
  <c r="X34" i="28"/>
  <c r="BS33" i="28"/>
  <c r="FL35" i="28"/>
  <c r="FM35" i="28"/>
  <c r="BL33" i="28"/>
  <c r="BP33" i="28"/>
  <c r="BO33" i="28"/>
  <c r="CG33" i="28"/>
  <c r="BR33" i="28"/>
  <c r="BV33" i="28"/>
  <c r="BK33" i="28"/>
  <c r="BJ33" i="28"/>
  <c r="BW33" i="28"/>
  <c r="DZ35" i="28"/>
  <c r="EF35" i="28"/>
  <c r="DT35" i="28"/>
  <c r="FJ34" i="28"/>
  <c r="FK34" i="28"/>
  <c r="FD35" i="28"/>
  <c r="FA34" i="28"/>
  <c r="EZ34" i="28"/>
  <c r="ER34" i="28"/>
  <c r="EQ34" i="28"/>
  <c r="AD34" i="28"/>
  <c r="AE34" i="28"/>
  <c r="EA36" i="28"/>
  <c r="EA22" i="28" s="1"/>
  <c r="DZ36" i="28"/>
  <c r="DZ22" i="28" s="1"/>
  <c r="ET34" i="28"/>
  <c r="EU34" i="28"/>
  <c r="DI36" i="28"/>
  <c r="DI22" i="28" s="1"/>
  <c r="DA36" i="28"/>
  <c r="DA22" i="28" s="1"/>
  <c r="DF36" i="28"/>
  <c r="DF22" i="28" s="1"/>
  <c r="DL36" i="28"/>
  <c r="DL22" i="28" s="1"/>
  <c r="CL36" i="28"/>
  <c r="CL22" i="28" s="1"/>
  <c r="CP36" i="28"/>
  <c r="CP22" i="28" s="1"/>
  <c r="CM36" i="28"/>
  <c r="CM22" i="28" s="1"/>
  <c r="EY36" i="28"/>
  <c r="EY22" i="28" s="1"/>
  <c r="EX36" i="28"/>
  <c r="EX22" i="28" s="1"/>
  <c r="EP36" i="28"/>
  <c r="EP22" i="28" s="1"/>
  <c r="EB36" i="28"/>
  <c r="EB22" i="28" s="1"/>
  <c r="EC36" i="28"/>
  <c r="EC22" i="28" s="1"/>
  <c r="DQ36" i="28"/>
  <c r="DQ22" i="28" s="1"/>
  <c r="DE36" i="28"/>
  <c r="DE22" i="28" s="1"/>
  <c r="EM35" i="28" l="1"/>
  <c r="EN35" i="28"/>
  <c r="X35" i="28"/>
  <c r="CZ36" i="28"/>
  <c r="CZ22" i="28" s="1"/>
  <c r="CQ36" i="28"/>
  <c r="CQ22" i="28" s="1"/>
  <c r="DO36" i="28"/>
  <c r="DO22" i="28" s="1"/>
  <c r="EI36" i="28"/>
  <c r="EI22" i="28" s="1"/>
  <c r="Y25" i="25" s="1"/>
  <c r="X25" i="25" s="1"/>
  <c r="DR36" i="28"/>
  <c r="DR22" i="28" s="1"/>
  <c r="ET36" i="28"/>
  <c r="ET22" i="28" s="1"/>
  <c r="CV36" i="28"/>
  <c r="CV22" i="28" s="1"/>
  <c r="EG36" i="28"/>
  <c r="EG22" i="28" s="1"/>
  <c r="EO36" i="28"/>
  <c r="EO22" i="28" s="1"/>
  <c r="EJ36" i="28"/>
  <c r="EJ22" i="28" s="1"/>
  <c r="DX36" i="28"/>
  <c r="DX22" i="28" s="1"/>
  <c r="FM36" i="28"/>
  <c r="FM22" i="28" s="1"/>
  <c r="BE35" i="28"/>
  <c r="AE35" i="28"/>
  <c r="AK35" i="28"/>
  <c r="DP36" i="28"/>
  <c r="DP22" i="28" s="1"/>
  <c r="ED36" i="28"/>
  <c r="ED22" i="28" s="1"/>
  <c r="O35" i="25" s="1"/>
  <c r="N35" i="25" s="1"/>
  <c r="CO36" i="28"/>
  <c r="CO22" i="28" s="1"/>
  <c r="J25" i="25" s="1"/>
  <c r="I25" i="25" s="1"/>
  <c r="CT36" i="28"/>
  <c r="CT22" i="28" s="1"/>
  <c r="DT36" i="28"/>
  <c r="DT22" i="28" s="1"/>
  <c r="DH36" i="28"/>
  <c r="DH22" i="28" s="1"/>
  <c r="DY36" i="28"/>
  <c r="DY22" i="28" s="1"/>
  <c r="FE36" i="28"/>
  <c r="FE22" i="28" s="1"/>
  <c r="CY36" i="28"/>
  <c r="CY22" i="28" s="1"/>
  <c r="DD36" i="28"/>
  <c r="DD22" i="28" s="1"/>
  <c r="CU36" i="28"/>
  <c r="CU22" i="28" s="1"/>
  <c r="J35" i="25" s="1"/>
  <c r="I35" i="25" s="1"/>
  <c r="DS36" i="28"/>
  <c r="DS22" i="28" s="1"/>
  <c r="FA36" i="28"/>
  <c r="FA22" i="28" s="1"/>
  <c r="DG36" i="28"/>
  <c r="DG22" i="28" s="1"/>
  <c r="E35" i="25" s="1"/>
  <c r="D35" i="25" s="1"/>
  <c r="EE36" i="28"/>
  <c r="EE22" i="28" s="1"/>
  <c r="DV36" i="28"/>
  <c r="DV22" i="28" s="1"/>
  <c r="O25" i="25" s="1"/>
  <c r="N25" i="25" s="1"/>
  <c r="DW36" i="28"/>
  <c r="DW22" i="28" s="1"/>
  <c r="CS36" i="28"/>
  <c r="CS22" i="28" s="1"/>
  <c r="DJ36" i="28"/>
  <c r="DJ22" i="28" s="1"/>
  <c r="EL36" i="28"/>
  <c r="EL22" i="28" s="1"/>
  <c r="DK36" i="28"/>
  <c r="DK22" i="28" s="1"/>
  <c r="CX36" i="28"/>
  <c r="CX22" i="28" s="1"/>
  <c r="T25" i="25" s="1"/>
  <c r="S25" i="25" s="1"/>
  <c r="DC36" i="28"/>
  <c r="DC22" i="28" s="1"/>
  <c r="E25" i="25" s="1"/>
  <c r="D25" i="25" s="1"/>
  <c r="CR36" i="28"/>
  <c r="CR22" i="28" s="1"/>
  <c r="EF36" i="28"/>
  <c r="EF22" i="28" s="1"/>
  <c r="CH34" i="28"/>
  <c r="CI34" i="28"/>
  <c r="CB34" i="28"/>
  <c r="CE34" i="28"/>
  <c r="CD34" i="28"/>
  <c r="CC34" i="28"/>
  <c r="FF36" i="28"/>
  <c r="FF22" i="28" s="1"/>
  <c r="FI35" i="28"/>
  <c r="FH35" i="28"/>
  <c r="FG35" i="28"/>
  <c r="FF35" i="28"/>
  <c r="CA34" i="28"/>
  <c r="BZ34" i="28"/>
  <c r="FE35" i="28"/>
  <c r="BY34" i="28"/>
  <c r="BX34" i="28"/>
  <c r="FC35" i="28"/>
  <c r="FB35" i="28"/>
  <c r="EV35" i="28"/>
  <c r="EW35" i="28"/>
  <c r="DN35" i="28"/>
  <c r="EK35" i="28"/>
  <c r="EL35" i="28"/>
  <c r="DM35" i="28"/>
  <c r="FJ35" i="28"/>
  <c r="FK35" i="28"/>
  <c r="EU35" i="28"/>
  <c r="AI35" i="28"/>
  <c r="BA35" i="28"/>
  <c r="AY35" i="28"/>
  <c r="BD35" i="28"/>
  <c r="BN35" i="28"/>
  <c r="BC35" i="28"/>
  <c r="AL35" i="28"/>
  <c r="BB35" i="28"/>
  <c r="AX35" i="28"/>
  <c r="AJ35" i="28"/>
  <c r="AN35" i="28"/>
  <c r="AA35" i="28"/>
  <c r="AQ35" i="28"/>
  <c r="BK35" i="28"/>
  <c r="BU35" i="28"/>
  <c r="Y35" i="28"/>
  <c r="AH35" i="28"/>
  <c r="BF35" i="28"/>
  <c r="AD35" i="28"/>
  <c r="BG35" i="28"/>
  <c r="AM35" i="28"/>
  <c r="BL35" i="28"/>
  <c r="Z35" i="28"/>
  <c r="AZ35" i="28"/>
  <c r="AB35" i="28"/>
  <c r="W35" i="28"/>
  <c r="AU35" i="28"/>
  <c r="AR35" i="28"/>
  <c r="AG35" i="28"/>
  <c r="AT35" i="28"/>
  <c r="AV35" i="28"/>
  <c r="AS35" i="28"/>
  <c r="BM35" i="28"/>
  <c r="BT35" i="28"/>
  <c r="BK34" i="28"/>
  <c r="CF34" i="28"/>
  <c r="BI34" i="28"/>
  <c r="FM37" i="28"/>
  <c r="FL37" i="28"/>
  <c r="BO34" i="28"/>
  <c r="BV34" i="28"/>
  <c r="AO34" i="28"/>
  <c r="AP34" i="28"/>
  <c r="BJ34" i="28"/>
  <c r="BW34" i="28"/>
  <c r="BR34" i="28"/>
  <c r="BP34" i="28"/>
  <c r="BS34" i="28"/>
  <c r="CG34" i="28"/>
  <c r="EQ35" i="28"/>
  <c r="ER35" i="28"/>
  <c r="EZ35" i="28"/>
  <c r="FA35" i="28"/>
  <c r="EF37" i="28"/>
  <c r="EG37" i="28"/>
  <c r="EA37" i="28"/>
  <c r="DZ37" i="28"/>
  <c r="DS37" i="28"/>
  <c r="DT37" i="28"/>
  <c r="DJ37" i="28"/>
  <c r="DI37" i="28"/>
  <c r="CR37" i="28"/>
  <c r="CV37" i="28"/>
  <c r="CQ37" i="28"/>
  <c r="CT37" i="28"/>
  <c r="DK37" i="28"/>
  <c r="CL37" i="28"/>
  <c r="EJ37" i="28"/>
  <c r="DC37" i="28"/>
  <c r="EI37" i="28"/>
  <c r="CP37" i="28"/>
  <c r="DD37" i="28"/>
  <c r="CX37" i="28"/>
  <c r="CY37" i="28"/>
  <c r="CO37" i="28"/>
  <c r="CM37" i="28"/>
  <c r="DV37" i="28"/>
  <c r="DW37" i="28"/>
  <c r="EX37" i="28"/>
  <c r="EY37" i="28"/>
  <c r="DX37" i="28"/>
  <c r="EP37" i="28"/>
  <c r="DY37" i="28"/>
  <c r="EB37" i="28"/>
  <c r="EO37" i="28"/>
  <c r="EC37" i="28"/>
  <c r="ED37" i="28"/>
  <c r="DL37" i="28"/>
  <c r="EE37" i="28"/>
  <c r="DO37" i="28"/>
  <c r="DR37" i="28"/>
  <c r="CS37" i="28"/>
  <c r="DQ37" i="28"/>
  <c r="DA37" i="28"/>
  <c r="CZ37" i="28"/>
  <c r="DH37" i="28"/>
  <c r="DE37" i="28"/>
  <c r="DF37" i="28"/>
  <c r="DP37" i="28"/>
  <c r="CU37" i="28"/>
  <c r="DG37" i="28"/>
  <c r="EM36" i="28" l="1"/>
  <c r="EM22" i="28" s="1"/>
  <c r="EN36" i="28"/>
  <c r="EN22" i="28" s="1"/>
  <c r="EN37" i="28"/>
  <c r="EM37" i="28"/>
  <c r="AS36" i="28"/>
  <c r="AS22" i="28" s="1"/>
  <c r="AE36" i="28"/>
  <c r="AE22" i="28" s="1"/>
  <c r="BT36" i="28"/>
  <c r="BT22" i="28" s="1"/>
  <c r="AG36" i="28"/>
  <c r="AG22" i="28" s="1"/>
  <c r="AY36" i="28"/>
  <c r="AY22" i="28" s="1"/>
  <c r="W36" i="28"/>
  <c r="W22" i="28" s="1"/>
  <c r="AH36" i="28"/>
  <c r="AH22" i="28" s="1"/>
  <c r="AU36" i="28"/>
  <c r="AU22" i="28" s="1"/>
  <c r="AB36" i="28"/>
  <c r="AB22" i="28" s="1"/>
  <c r="AZ36" i="28"/>
  <c r="AZ22" i="28" s="1"/>
  <c r="AT36" i="28"/>
  <c r="AT22" i="28" s="1"/>
  <c r="AN36" i="28"/>
  <c r="AN22" i="28" s="1"/>
  <c r="AQ36" i="28"/>
  <c r="AQ22" i="28" s="1"/>
  <c r="BG36" i="28"/>
  <c r="BG22" i="28" s="1"/>
  <c r="AX36" i="28"/>
  <c r="AX22" i="28" s="1"/>
  <c r="BM36" i="28"/>
  <c r="BM22" i="28" s="1"/>
  <c r="FG36" i="28"/>
  <c r="FG22" i="28" s="1"/>
  <c r="EV36" i="28"/>
  <c r="EV22" i="28" s="1"/>
  <c r="Z36" i="28"/>
  <c r="Z22" i="28" s="1"/>
  <c r="BB36" i="28"/>
  <c r="BB22" i="28" s="1"/>
  <c r="BC36" i="28"/>
  <c r="BC22" i="28" s="1"/>
  <c r="BN36" i="28"/>
  <c r="BN22" i="28" s="1"/>
  <c r="BK36" i="28"/>
  <c r="BK22" i="28" s="1"/>
  <c r="AJ36" i="28"/>
  <c r="AJ22" i="28" s="1"/>
  <c r="AA36" i="28"/>
  <c r="AA22" i="28" s="1"/>
  <c r="G35" i="25" s="1"/>
  <c r="H35" i="25" s="1"/>
  <c r="BE36" i="28"/>
  <c r="BE22" i="28" s="1"/>
  <c r="BL36" i="28"/>
  <c r="BL22" i="28" s="1"/>
  <c r="AI36" i="28"/>
  <c r="AI22" i="28" s="1"/>
  <c r="B35" i="25" s="1"/>
  <c r="C35" i="25" s="1"/>
  <c r="AK36" i="28"/>
  <c r="AK22" i="28" s="1"/>
  <c r="X36" i="28"/>
  <c r="X22" i="28" s="1"/>
  <c r="BD36" i="28"/>
  <c r="BD22" i="28" s="1"/>
  <c r="L35" i="25" s="1"/>
  <c r="M35" i="25" s="1"/>
  <c r="AV36" i="28"/>
  <c r="AV22" i="28" s="1"/>
  <c r="AR36" i="28"/>
  <c r="AR22" i="28" s="1"/>
  <c r="BA36" i="28"/>
  <c r="BA22" i="28" s="1"/>
  <c r="BU36" i="28"/>
  <c r="BU22" i="28" s="1"/>
  <c r="EU36" i="28"/>
  <c r="EU22" i="28" s="1"/>
  <c r="AM36" i="28"/>
  <c r="AM22" i="28" s="1"/>
  <c r="AD36" i="28"/>
  <c r="AD22" i="28" s="1"/>
  <c r="DN36" i="28"/>
  <c r="DN22" i="28" s="1"/>
  <c r="EQ36" i="28"/>
  <c r="EQ22" i="28" s="1"/>
  <c r="FH36" i="28"/>
  <c r="FH22" i="28" s="1"/>
  <c r="DM36" i="28"/>
  <c r="DM22" i="28" s="1"/>
  <c r="FK36" i="28"/>
  <c r="FK22" i="28" s="1"/>
  <c r="ER36" i="28"/>
  <c r="ER22" i="28" s="1"/>
  <c r="FI36" i="28"/>
  <c r="FI22" i="28" s="1"/>
  <c r="BF36" i="28"/>
  <c r="BF22" i="28" s="1"/>
  <c r="FJ36" i="28"/>
  <c r="FJ22" i="28" s="1"/>
  <c r="EZ36" i="28"/>
  <c r="EZ22" i="28" s="1"/>
  <c r="FB36" i="28"/>
  <c r="FB22" i="28" s="1"/>
  <c r="EW36" i="28"/>
  <c r="EW22" i="28" s="1"/>
  <c r="EK36" i="28"/>
  <c r="EK22" i="28" s="1"/>
  <c r="Y35" i="25" s="1"/>
  <c r="X35" i="25" s="1"/>
  <c r="FC36" i="28"/>
  <c r="FC22" i="28" s="1"/>
  <c r="FD36" i="28"/>
  <c r="FD22" i="28" s="1"/>
  <c r="AL36" i="28"/>
  <c r="AL22" i="28" s="1"/>
  <c r="Y36" i="28"/>
  <c r="Y22" i="28" s="1"/>
  <c r="CH36" i="28"/>
  <c r="CH22" i="28" s="1"/>
  <c r="Q35" i="25" s="1"/>
  <c r="R35" i="25" s="1"/>
  <c r="CI36" i="28"/>
  <c r="CI22" i="28" s="1"/>
  <c r="CH35" i="28"/>
  <c r="CI35" i="28"/>
  <c r="CE35" i="28"/>
  <c r="CD35" i="28"/>
  <c r="CC35" i="28"/>
  <c r="CB35" i="28"/>
  <c r="FH37" i="28"/>
  <c r="FI37" i="28"/>
  <c r="FF37" i="28"/>
  <c r="FG37" i="28"/>
  <c r="BZ35" i="28"/>
  <c r="CA35" i="28"/>
  <c r="FE37" i="28"/>
  <c r="FD37" i="28"/>
  <c r="BY35" i="28"/>
  <c r="BX35" i="28"/>
  <c r="FC37" i="28"/>
  <c r="FB37" i="28"/>
  <c r="EW37" i="28"/>
  <c r="EV37" i="28"/>
  <c r="EK37" i="28"/>
  <c r="EL37" i="28"/>
  <c r="DM37" i="28"/>
  <c r="DN37" i="28"/>
  <c r="BW35" i="28"/>
  <c r="BO35" i="28"/>
  <c r="BS35" i="28"/>
  <c r="CF35" i="28"/>
  <c r="BJ35" i="28"/>
  <c r="BI35" i="28"/>
  <c r="BV35" i="28"/>
  <c r="BR35" i="28"/>
  <c r="BP35" i="28"/>
  <c r="CG35" i="28"/>
  <c r="AP35" i="28"/>
  <c r="AO35" i="28"/>
  <c r="BT37" i="28"/>
  <c r="BU37" i="28"/>
  <c r="BM37" i="28"/>
  <c r="BK37" i="28"/>
  <c r="BL37" i="28"/>
  <c r="BN37" i="28"/>
  <c r="AX37" i="28"/>
  <c r="AR37" i="28"/>
  <c r="BG37" i="28"/>
  <c r="AQ37" i="28"/>
  <c r="BD37" i="28"/>
  <c r="AK37" i="28"/>
  <c r="Z37" i="28"/>
  <c r="AU37" i="28"/>
  <c r="AL37" i="28"/>
  <c r="AA37" i="28"/>
  <c r="BF37" i="28"/>
  <c r="AS37" i="28"/>
  <c r="AN37" i="28"/>
  <c r="W37" i="28"/>
  <c r="Y37" i="28"/>
  <c r="BC37" i="28"/>
  <c r="AH37" i="28"/>
  <c r="BE37" i="28"/>
  <c r="BB37" i="28"/>
  <c r="AY37" i="28"/>
  <c r="AT37" i="28"/>
  <c r="AG37" i="28"/>
  <c r="AJ37" i="28"/>
  <c r="AV37" i="28"/>
  <c r="AI37" i="28"/>
  <c r="BA37" i="28"/>
  <c r="AB37" i="28"/>
  <c r="AM37" i="28"/>
  <c r="X37" i="28"/>
  <c r="AZ37" i="28"/>
  <c r="FL38" i="28"/>
  <c r="FM38" i="28"/>
  <c r="FK37" i="28"/>
  <c r="FJ37" i="28"/>
  <c r="FA37" i="28"/>
  <c r="EZ37" i="28"/>
  <c r="EQ37" i="28"/>
  <c r="ER37" i="28"/>
  <c r="EF38" i="28"/>
  <c r="EG38" i="28"/>
  <c r="DZ38" i="28"/>
  <c r="EA38" i="28"/>
  <c r="DT38" i="28"/>
  <c r="DS38" i="28"/>
  <c r="DJ38" i="28"/>
  <c r="DI38" i="28"/>
  <c r="CS38" i="28"/>
  <c r="CR38" i="28"/>
  <c r="CT38" i="28"/>
  <c r="CV38" i="28"/>
  <c r="CQ38" i="28"/>
  <c r="CP38" i="28"/>
  <c r="EJ38" i="28"/>
  <c r="CO38" i="28"/>
  <c r="CX38" i="28"/>
  <c r="CY38" i="28"/>
  <c r="CM38" i="28"/>
  <c r="EI38" i="28"/>
  <c r="DV38" i="28"/>
  <c r="DW38" i="28"/>
  <c r="DD38" i="28"/>
  <c r="CL38" i="28"/>
  <c r="DC38" i="28"/>
  <c r="EX38" i="28"/>
  <c r="EY38" i="28"/>
  <c r="EP38" i="28"/>
  <c r="EC38" i="28"/>
  <c r="ED38" i="28"/>
  <c r="DX38" i="28"/>
  <c r="EO38" i="28"/>
  <c r="DY38" i="28"/>
  <c r="EB38" i="28"/>
  <c r="DH38" i="28"/>
  <c r="DP38" i="28"/>
  <c r="DO38" i="28"/>
  <c r="EE38" i="28"/>
  <c r="DQ38" i="28"/>
  <c r="DR38" i="28"/>
  <c r="DL38" i="28"/>
  <c r="CU38" i="28"/>
  <c r="CZ38" i="28"/>
  <c r="DK38" i="28"/>
  <c r="DE38" i="28"/>
  <c r="DA38" i="28"/>
  <c r="DF38" i="28"/>
  <c r="DG38" i="28"/>
  <c r="ET37" i="28"/>
  <c r="EU37" i="28"/>
  <c r="AE37" i="28"/>
  <c r="AD37" i="28"/>
  <c r="EM38" i="28" l="1"/>
  <c r="EN38" i="28"/>
  <c r="BS36" i="28"/>
  <c r="BS22" i="28" s="1"/>
  <c r="AP36" i="28"/>
  <c r="AP22" i="28" s="1"/>
  <c r="CG36" i="28"/>
  <c r="CG22" i="28" s="1"/>
  <c r="AO36" i="28"/>
  <c r="AO22" i="28" s="1"/>
  <c r="BP36" i="28"/>
  <c r="BP22" i="28" s="1"/>
  <c r="BR36" i="28"/>
  <c r="BR22" i="28" s="1"/>
  <c r="BV36" i="28"/>
  <c r="BV22" i="28" s="1"/>
  <c r="BI36" i="28"/>
  <c r="BI22" i="28" s="1"/>
  <c r="V35" i="25" s="1"/>
  <c r="W35" i="25" s="1"/>
  <c r="BO36" i="28"/>
  <c r="BO22" i="28" s="1"/>
  <c r="CA36" i="28"/>
  <c r="CA22" i="28" s="1"/>
  <c r="CF36" i="28"/>
  <c r="CF22" i="28" s="1"/>
  <c r="CB36" i="28"/>
  <c r="CB22" i="28" s="1"/>
  <c r="BY36" i="28"/>
  <c r="BY22" i="28" s="1"/>
  <c r="CC36" i="28"/>
  <c r="CC22" i="28" s="1"/>
  <c r="CD36" i="28"/>
  <c r="CD22" i="28" s="1"/>
  <c r="BW36" i="28"/>
  <c r="BW22" i="28" s="1"/>
  <c r="CE36" i="28"/>
  <c r="CE22" i="28" s="1"/>
  <c r="BX36" i="28"/>
  <c r="BX22" i="28" s="1"/>
  <c r="BJ36" i="28"/>
  <c r="BJ22" i="28" s="1"/>
  <c r="BZ36" i="28"/>
  <c r="BZ22" i="28" s="1"/>
  <c r="CH37" i="28"/>
  <c r="CI37" i="28"/>
  <c r="CE37" i="28"/>
  <c r="CD37" i="28"/>
  <c r="CB37" i="28"/>
  <c r="CC37" i="28"/>
  <c r="FI38" i="28"/>
  <c r="FH38" i="28"/>
  <c r="FE38" i="28"/>
  <c r="FF38" i="28"/>
  <c r="FG38" i="28"/>
  <c r="CA37" i="28"/>
  <c r="BZ37" i="28"/>
  <c r="FD38" i="28"/>
  <c r="BX37" i="28"/>
  <c r="BY37" i="28"/>
  <c r="FC38" i="28"/>
  <c r="FB38" i="28"/>
  <c r="EW38" i="28"/>
  <c r="EV38" i="28"/>
  <c r="EK38" i="28"/>
  <c r="EL38" i="28"/>
  <c r="DM38" i="28"/>
  <c r="DN38" i="28"/>
  <c r="BV37" i="28"/>
  <c r="BR37" i="28"/>
  <c r="FL39" i="28"/>
  <c r="FM39" i="28"/>
  <c r="AP37" i="28"/>
  <c r="BP37" i="28"/>
  <c r="BW37" i="28"/>
  <c r="BU38" i="28"/>
  <c r="BT38" i="28"/>
  <c r="BM38" i="28"/>
  <c r="BK38" i="28"/>
  <c r="BN38" i="28"/>
  <c r="BL38" i="28"/>
  <c r="BF38" i="28"/>
  <c r="AR38" i="28"/>
  <c r="AX38" i="28"/>
  <c r="BD38" i="28"/>
  <c r="AV38" i="28"/>
  <c r="BA38" i="28"/>
  <c r="AZ38" i="28"/>
  <c r="AS38" i="28"/>
  <c r="AY38" i="28"/>
  <c r="AN38" i="28"/>
  <c r="AG38" i="28"/>
  <c r="AI38" i="28"/>
  <c r="AM38" i="28"/>
  <c r="AB38" i="28"/>
  <c r="AK38" i="28"/>
  <c r="Z38" i="28"/>
  <c r="BB38" i="28"/>
  <c r="AQ38" i="28"/>
  <c r="BG38" i="28"/>
  <c r="AT38" i="28"/>
  <c r="AH38" i="28"/>
  <c r="AJ38" i="28"/>
  <c r="AL38" i="28"/>
  <c r="AA38" i="28"/>
  <c r="W38" i="28"/>
  <c r="Y38" i="28"/>
  <c r="AU38" i="28"/>
  <c r="BC38" i="28"/>
  <c r="BE38" i="28"/>
  <c r="X38" i="28"/>
  <c r="BJ37" i="28"/>
  <c r="AO37" i="28"/>
  <c r="CG37" i="28"/>
  <c r="BI37" i="28"/>
  <c r="BO37" i="28"/>
  <c r="BS37" i="28"/>
  <c r="CF37" i="28"/>
  <c r="FK38" i="28"/>
  <c r="FJ38" i="28"/>
  <c r="FA38" i="28"/>
  <c r="EZ38" i="28"/>
  <c r="EQ38" i="28"/>
  <c r="ER38" i="28"/>
  <c r="EF39" i="28"/>
  <c r="EG39" i="28"/>
  <c r="EA39" i="28"/>
  <c r="DZ39" i="28"/>
  <c r="DT39" i="28"/>
  <c r="DS39" i="28"/>
  <c r="DI39" i="28"/>
  <c r="DJ39" i="28"/>
  <c r="ET38" i="28"/>
  <c r="CU39" i="28"/>
  <c r="CQ39" i="28"/>
  <c r="DR39" i="28"/>
  <c r="CS39" i="28"/>
  <c r="CR39" i="28"/>
  <c r="CV39" i="28"/>
  <c r="DC39" i="28"/>
  <c r="CX39" i="28"/>
  <c r="CM39" i="28"/>
  <c r="CL39" i="28"/>
  <c r="EJ39" i="28"/>
  <c r="DD39" i="28"/>
  <c r="EI39" i="28"/>
  <c r="DW39" i="28"/>
  <c r="DV39" i="28"/>
  <c r="CP39" i="28"/>
  <c r="CY39" i="28"/>
  <c r="CO39" i="28"/>
  <c r="EX39" i="28"/>
  <c r="EY39" i="28"/>
  <c r="EO39" i="28"/>
  <c r="ED39" i="28"/>
  <c r="DY39" i="28"/>
  <c r="EB39" i="28"/>
  <c r="EE39" i="28"/>
  <c r="EP39" i="28"/>
  <c r="EC39" i="28"/>
  <c r="DX39" i="28"/>
  <c r="DE39" i="28"/>
  <c r="DF39" i="28"/>
  <c r="DK39" i="28"/>
  <c r="DA39" i="28"/>
  <c r="DG39" i="28"/>
  <c r="CZ39" i="28"/>
  <c r="DL39" i="28"/>
  <c r="DO39" i="28"/>
  <c r="DP39" i="28"/>
  <c r="DQ39" i="28"/>
  <c r="DH39" i="28"/>
  <c r="CT39" i="28"/>
  <c r="EU38" i="28"/>
  <c r="AE38" i="28"/>
  <c r="AD38" i="28"/>
  <c r="EM39" i="28" l="1"/>
  <c r="EN39" i="28"/>
  <c r="CI38" i="28"/>
  <c r="CH38" i="28"/>
  <c r="CD38" i="28"/>
  <c r="CE38" i="28"/>
  <c r="CB38" i="28"/>
  <c r="CC38" i="28"/>
  <c r="FI39" i="28"/>
  <c r="FH39" i="28"/>
  <c r="FD39" i="28"/>
  <c r="FG39" i="28"/>
  <c r="FF39" i="28"/>
  <c r="FE39" i="28"/>
  <c r="BZ38" i="28"/>
  <c r="CA38" i="28"/>
  <c r="BX38" i="28"/>
  <c r="BY38" i="28"/>
  <c r="FC39" i="28"/>
  <c r="FB39" i="28"/>
  <c r="BV38" i="28"/>
  <c r="EW39" i="28"/>
  <c r="EV39" i="28"/>
  <c r="EK39" i="28"/>
  <c r="EL39" i="28"/>
  <c r="DN39" i="28"/>
  <c r="DM39" i="28"/>
  <c r="BW38" i="28"/>
  <c r="BO38" i="28"/>
  <c r="BS38" i="28"/>
  <c r="BI38" i="28"/>
  <c r="AP38" i="28"/>
  <c r="CF38" i="28"/>
  <c r="BR38" i="28"/>
  <c r="BJ38" i="28"/>
  <c r="BP38" i="28"/>
  <c r="BT39" i="28"/>
  <c r="BU39" i="28"/>
  <c r="BK39" i="28"/>
  <c r="BM39" i="28"/>
  <c r="BL39" i="28"/>
  <c r="BC39" i="28"/>
  <c r="BE39" i="28"/>
  <c r="AU39" i="28"/>
  <c r="AV39" i="28"/>
  <c r="AQ39" i="28"/>
  <c r="AM39" i="28"/>
  <c r="AX39" i="28"/>
  <c r="AR39" i="28"/>
  <c r="AS39" i="28"/>
  <c r="BN39" i="28"/>
  <c r="BD39" i="28"/>
  <c r="AZ39" i="28"/>
  <c r="Y39" i="28"/>
  <c r="AY39" i="28"/>
  <c r="AG39" i="28"/>
  <c r="AI39" i="28"/>
  <c r="AK39" i="28"/>
  <c r="AB39" i="28"/>
  <c r="W39" i="28"/>
  <c r="AL39" i="28"/>
  <c r="BA39" i="28"/>
  <c r="AN39" i="28"/>
  <c r="BB39" i="28"/>
  <c r="BF39" i="28"/>
  <c r="AH39" i="28"/>
  <c r="AT39" i="28"/>
  <c r="AJ39" i="28"/>
  <c r="AA39" i="28"/>
  <c r="BG39" i="28"/>
  <c r="Z39" i="28"/>
  <c r="X39" i="28"/>
  <c r="FM40" i="28"/>
  <c r="FL40" i="28"/>
  <c r="AO38" i="28"/>
  <c r="CG38" i="28"/>
  <c r="FK39" i="28"/>
  <c r="FJ39" i="28"/>
  <c r="EZ39" i="28"/>
  <c r="FA39" i="28"/>
  <c r="ER39" i="28"/>
  <c r="EQ39" i="28"/>
  <c r="EG40" i="28"/>
  <c r="EF40" i="28"/>
  <c r="DZ40" i="28"/>
  <c r="EA40" i="28"/>
  <c r="DT40" i="28"/>
  <c r="DS40" i="28"/>
  <c r="DI40" i="28"/>
  <c r="DJ40" i="28"/>
  <c r="CV40" i="28"/>
  <c r="CR40" i="28"/>
  <c r="DH40" i="28"/>
  <c r="DE40" i="28"/>
  <c r="CT40" i="28"/>
  <c r="DK40" i="28"/>
  <c r="DL40" i="28"/>
  <c r="DG40" i="28"/>
  <c r="CU40" i="28"/>
  <c r="DO40" i="28"/>
  <c r="CQ40" i="28"/>
  <c r="CS40" i="28"/>
  <c r="CO40" i="28"/>
  <c r="CX40" i="28"/>
  <c r="CP40" i="28"/>
  <c r="DW40" i="28"/>
  <c r="DC40" i="28"/>
  <c r="DD40" i="28"/>
  <c r="CL40" i="28"/>
  <c r="DV40" i="28"/>
  <c r="EJ40" i="28"/>
  <c r="EI40" i="28"/>
  <c r="CY40" i="28"/>
  <c r="CM40" i="28"/>
  <c r="EX40" i="28"/>
  <c r="EY40" i="28"/>
  <c r="EO40" i="28"/>
  <c r="EP40" i="28"/>
  <c r="ED40" i="28"/>
  <c r="DX40" i="28"/>
  <c r="EB40" i="28"/>
  <c r="EE40" i="28"/>
  <c r="DY40" i="28"/>
  <c r="DR40" i="28"/>
  <c r="DF40" i="28"/>
  <c r="EC40" i="28"/>
  <c r="DQ40" i="28"/>
  <c r="DA40" i="28"/>
  <c r="CZ40" i="28"/>
  <c r="DP40" i="28"/>
  <c r="EU39" i="28"/>
  <c r="ET39" i="28"/>
  <c r="AE39" i="28"/>
  <c r="AD39" i="28"/>
  <c r="EM40" i="28" l="1"/>
  <c r="EN40" i="28"/>
  <c r="FG40" i="28"/>
  <c r="FD40" i="28"/>
  <c r="CE39" i="28"/>
  <c r="CH39" i="28"/>
  <c r="CI39" i="28"/>
  <c r="CD39" i="28"/>
  <c r="CB39" i="28"/>
  <c r="FE40" i="28"/>
  <c r="CC39" i="28"/>
  <c r="FI40" i="28"/>
  <c r="FH40" i="28"/>
  <c r="FF40" i="28"/>
  <c r="BZ39" i="28"/>
  <c r="CA39" i="28"/>
  <c r="BX39" i="28"/>
  <c r="BY39" i="28"/>
  <c r="FC40" i="28"/>
  <c r="FB40" i="28"/>
  <c r="EV40" i="28"/>
  <c r="EW40" i="28"/>
  <c r="EL40" i="28"/>
  <c r="EK40" i="28"/>
  <c r="DN40" i="28"/>
  <c r="DM40" i="28"/>
  <c r="BV39" i="28"/>
  <c r="BO39" i="28"/>
  <c r="BP39" i="28"/>
  <c r="FM41" i="28"/>
  <c r="FL41" i="28"/>
  <c r="AP39" i="28"/>
  <c r="AO39" i="28"/>
  <c r="BI39" i="28"/>
  <c r="BJ39" i="28"/>
  <c r="BR39" i="28"/>
  <c r="BU40" i="28"/>
  <c r="BK40" i="28"/>
  <c r="BT40" i="28"/>
  <c r="BM40" i="28"/>
  <c r="BL40" i="28"/>
  <c r="BE40" i="28"/>
  <c r="AY40" i="28"/>
  <c r="BC40" i="28"/>
  <c r="AN40" i="28"/>
  <c r="BD40" i="28"/>
  <c r="BB40" i="28"/>
  <c r="AX40" i="28"/>
  <c r="AQ40" i="28"/>
  <c r="BN40" i="28"/>
  <c r="BG40" i="28"/>
  <c r="AT40" i="28"/>
  <c r="AR40" i="28"/>
  <c r="AJ40" i="28"/>
  <c r="AZ40" i="28"/>
  <c r="AK40" i="28"/>
  <c r="AA40" i="28"/>
  <c r="AM40" i="28"/>
  <c r="AG40" i="28"/>
  <c r="AI40" i="28"/>
  <c r="X40" i="28"/>
  <c r="AV40" i="28"/>
  <c r="AL40" i="28"/>
  <c r="Z40" i="28"/>
  <c r="BF40" i="28"/>
  <c r="W40" i="28"/>
  <c r="BA40" i="28"/>
  <c r="AU40" i="28"/>
  <c r="AS40" i="28"/>
  <c r="Y40" i="28"/>
  <c r="AH40" i="28"/>
  <c r="AB40" i="28"/>
  <c r="BW39" i="28"/>
  <c r="CF39" i="28"/>
  <c r="BS39" i="28"/>
  <c r="CG39" i="28"/>
  <c r="FJ40" i="28"/>
  <c r="FK40" i="28"/>
  <c r="FA40" i="28"/>
  <c r="EZ40" i="28"/>
  <c r="ER40" i="28"/>
  <c r="EQ40" i="28"/>
  <c r="EG41" i="28"/>
  <c r="EF41" i="28"/>
  <c r="EA41" i="28"/>
  <c r="DZ41" i="28"/>
  <c r="DS41" i="28"/>
  <c r="DT41" i="28"/>
  <c r="DI41" i="28"/>
  <c r="DJ41" i="28"/>
  <c r="CU41" i="28"/>
  <c r="CV41" i="28"/>
  <c r="CR41" i="28"/>
  <c r="DR41" i="28"/>
  <c r="CQ41" i="28"/>
  <c r="CS41" i="28"/>
  <c r="CT41" i="28"/>
  <c r="CX41" i="28"/>
  <c r="CO41" i="28"/>
  <c r="CP41" i="28"/>
  <c r="CL41" i="28"/>
  <c r="CY41" i="28"/>
  <c r="DC41" i="28"/>
  <c r="CM41" i="28"/>
  <c r="DD41" i="28"/>
  <c r="EI41" i="28"/>
  <c r="EJ41" i="28"/>
  <c r="DV41" i="28"/>
  <c r="DW41" i="28"/>
  <c r="EX41" i="28"/>
  <c r="EY41" i="28"/>
  <c r="EP41" i="28"/>
  <c r="DX41" i="28"/>
  <c r="EO41" i="28"/>
  <c r="EB41" i="28"/>
  <c r="DA41" i="28"/>
  <c r="EC41" i="28"/>
  <c r="DL41" i="28"/>
  <c r="DY41" i="28"/>
  <c r="DE41" i="28"/>
  <c r="DG41" i="28"/>
  <c r="DO41" i="28"/>
  <c r="EE41" i="28"/>
  <c r="DQ41" i="28"/>
  <c r="DP41" i="28"/>
  <c r="DH41" i="28"/>
  <c r="ED41" i="28"/>
  <c r="DF41" i="28"/>
  <c r="CZ41" i="28"/>
  <c r="DK41" i="28"/>
  <c r="ET40" i="28"/>
  <c r="EU40" i="28"/>
  <c r="AD40" i="28"/>
  <c r="AE40" i="28"/>
  <c r="EM41" i="28" l="1"/>
  <c r="EN41" i="28"/>
  <c r="CC40" i="28"/>
  <c r="CH40" i="28"/>
  <c r="CI40" i="28"/>
  <c r="CE40" i="28"/>
  <c r="CD40" i="28"/>
  <c r="FI41" i="28"/>
  <c r="CB40" i="28"/>
  <c r="FG41" i="28"/>
  <c r="FH41" i="28"/>
  <c r="FD41" i="28"/>
  <c r="FF41" i="28"/>
  <c r="FE41" i="28"/>
  <c r="BZ40" i="28"/>
  <c r="CA40" i="28"/>
  <c r="BX40" i="28"/>
  <c r="BY40" i="28"/>
  <c r="FC41" i="28"/>
  <c r="EV41" i="28"/>
  <c r="FB41" i="28"/>
  <c r="EW41" i="28"/>
  <c r="EL41" i="28"/>
  <c r="EK41" i="28"/>
  <c r="DN41" i="28"/>
  <c r="DM41" i="28"/>
  <c r="BW40" i="28"/>
  <c r="AO40" i="28"/>
  <c r="FM42" i="28"/>
  <c r="FL42" i="28"/>
  <c r="BU41" i="28"/>
  <c r="BT41" i="28"/>
  <c r="BM41" i="28"/>
  <c r="BN41" i="28"/>
  <c r="BE41" i="28"/>
  <c r="AQ41" i="28"/>
  <c r="AV41" i="28"/>
  <c r="BC41" i="28"/>
  <c r="BD41" i="28"/>
  <c r="AY41" i="28"/>
  <c r="BG41" i="28"/>
  <c r="AT41" i="28"/>
  <c r="AN41" i="28"/>
  <c r="BB41" i="28"/>
  <c r="AZ41" i="28"/>
  <c r="AS41" i="28"/>
  <c r="BF41" i="28"/>
  <c r="AX41" i="28"/>
  <c r="AU41" i="28"/>
  <c r="AM41" i="28"/>
  <c r="Z41" i="28"/>
  <c r="AK41" i="28"/>
  <c r="AB41" i="28"/>
  <c r="AG41" i="28"/>
  <c r="AI41" i="28"/>
  <c r="AL41" i="28"/>
  <c r="AA41" i="28"/>
  <c r="X41" i="28"/>
  <c r="AJ41" i="28"/>
  <c r="BA41" i="28"/>
  <c r="AR41" i="28"/>
  <c r="Y41" i="28"/>
  <c r="W41" i="28"/>
  <c r="AH41" i="28"/>
  <c r="CG40" i="28"/>
  <c r="BJ40" i="28"/>
  <c r="AP40" i="28"/>
  <c r="BI40" i="28"/>
  <c r="BO40" i="28"/>
  <c r="CF40" i="28"/>
  <c r="BP40" i="28"/>
  <c r="BS40" i="28"/>
  <c r="BV40" i="28"/>
  <c r="BR40" i="28"/>
  <c r="FJ41" i="28"/>
  <c r="FK41" i="28"/>
  <c r="FA41" i="28"/>
  <c r="EZ41" i="28"/>
  <c r="EQ41" i="28"/>
  <c r="ER41" i="28"/>
  <c r="EF42" i="28"/>
  <c r="EG42" i="28"/>
  <c r="DZ42" i="28"/>
  <c r="EA42" i="28"/>
  <c r="DS42" i="28"/>
  <c r="DT42" i="28"/>
  <c r="DI42" i="28"/>
  <c r="DJ42" i="28"/>
  <c r="DF42" i="28"/>
  <c r="DA42" i="28"/>
  <c r="CU42" i="28"/>
  <c r="CV42" i="28"/>
  <c r="CQ42" i="28"/>
  <c r="CR42" i="28"/>
  <c r="CO42" i="28"/>
  <c r="CY42" i="28"/>
  <c r="CX42" i="28"/>
  <c r="EI42" i="28"/>
  <c r="DV42" i="28"/>
  <c r="DW42" i="28"/>
  <c r="CP42" i="28"/>
  <c r="CL42" i="28"/>
  <c r="DC42" i="28"/>
  <c r="CM42" i="28"/>
  <c r="EJ42" i="28"/>
  <c r="DD42" i="28"/>
  <c r="EX42" i="28"/>
  <c r="EY42" i="28"/>
  <c r="EO42" i="28"/>
  <c r="ED42" i="28"/>
  <c r="EB42" i="28"/>
  <c r="EP42" i="28"/>
  <c r="EC42" i="28"/>
  <c r="EE42" i="28"/>
  <c r="DY42" i="28"/>
  <c r="DH42" i="28"/>
  <c r="CZ42" i="28"/>
  <c r="DE42" i="28"/>
  <c r="DP42" i="28"/>
  <c r="DQ42" i="28"/>
  <c r="DL42" i="28"/>
  <c r="CT42" i="28"/>
  <c r="DX42" i="28"/>
  <c r="DR42" i="28"/>
  <c r="DK42" i="28"/>
  <c r="DO42" i="28"/>
  <c r="DG42" i="28"/>
  <c r="CS42" i="28"/>
  <c r="ET41" i="28"/>
  <c r="EU41" i="28"/>
  <c r="AD41" i="28"/>
  <c r="AE41" i="28"/>
  <c r="EN42" i="28" l="1"/>
  <c r="EM42" i="28"/>
  <c r="CH41" i="28"/>
  <c r="CI41" i="28"/>
  <c r="CD41" i="28"/>
  <c r="CE41" i="28"/>
  <c r="CB41" i="28"/>
  <c r="CC41" i="28"/>
  <c r="FD42" i="28"/>
  <c r="FI42" i="28"/>
  <c r="FH42" i="28"/>
  <c r="FG42" i="28"/>
  <c r="FF42" i="28"/>
  <c r="BZ41" i="28"/>
  <c r="CA41" i="28"/>
  <c r="FE42" i="28"/>
  <c r="BY41" i="28"/>
  <c r="BX41" i="28"/>
  <c r="FC42" i="28"/>
  <c r="FB42" i="28"/>
  <c r="EV42" i="28"/>
  <c r="EW42" i="28"/>
  <c r="EL42" i="28"/>
  <c r="EK42" i="28"/>
  <c r="DN42" i="28"/>
  <c r="DM42" i="28"/>
  <c r="BL41" i="28"/>
  <c r="BV41" i="28"/>
  <c r="CG41" i="28"/>
  <c r="BW41" i="28"/>
  <c r="CF41" i="28"/>
  <c r="BU42" i="28"/>
  <c r="BT42" i="28"/>
  <c r="BN42" i="28"/>
  <c r="BL42" i="28"/>
  <c r="BM42" i="28"/>
  <c r="BK42" i="28"/>
  <c r="AZ42" i="28"/>
  <c r="BA42" i="28"/>
  <c r="BG42" i="28"/>
  <c r="BB42" i="28"/>
  <c r="BE42" i="28"/>
  <c r="AY42" i="28"/>
  <c r="AU42" i="28"/>
  <c r="AT42" i="28"/>
  <c r="AQ42" i="28"/>
  <c r="BF42" i="28"/>
  <c r="AV42" i="28"/>
  <c r="AH42" i="28"/>
  <c r="AX42" i="28"/>
  <c r="AK42" i="28"/>
  <c r="AA42" i="28"/>
  <c r="Z42" i="28"/>
  <c r="X42" i="28"/>
  <c r="AN42" i="28"/>
  <c r="AM42" i="28"/>
  <c r="AG42" i="28"/>
  <c r="AI42" i="28"/>
  <c r="AJ42" i="28"/>
  <c r="BD42" i="28"/>
  <c r="W42" i="28"/>
  <c r="BC42" i="28"/>
  <c r="AS42" i="28"/>
  <c r="Y42" i="28"/>
  <c r="AB42" i="28"/>
  <c r="AR42" i="28"/>
  <c r="AL42" i="28"/>
  <c r="BK41" i="28"/>
  <c r="BI41" i="28"/>
  <c r="BP41" i="28"/>
  <c r="AO41" i="28"/>
  <c r="BO41" i="28"/>
  <c r="BJ41" i="28"/>
  <c r="FL43" i="28"/>
  <c r="FM43" i="28"/>
  <c r="AP41" i="28"/>
  <c r="BR41" i="28"/>
  <c r="BS41" i="28"/>
  <c r="FK42" i="28"/>
  <c r="FJ42" i="28"/>
  <c r="EZ42" i="28"/>
  <c r="FA42" i="28"/>
  <c r="EQ42" i="28"/>
  <c r="ER42" i="28"/>
  <c r="EF43" i="28"/>
  <c r="EG43" i="28"/>
  <c r="EA43" i="28"/>
  <c r="DZ43" i="28"/>
  <c r="DT43" i="28"/>
  <c r="DS43" i="28"/>
  <c r="DI43" i="28"/>
  <c r="DJ43" i="28"/>
  <c r="CS43" i="28"/>
  <c r="DQ43" i="28"/>
  <c r="CR43" i="28"/>
  <c r="CV43" i="28"/>
  <c r="CT43" i="28"/>
  <c r="CQ43" i="28"/>
  <c r="DD43" i="28"/>
  <c r="CL43" i="28"/>
  <c r="CY43" i="28"/>
  <c r="CP43" i="28"/>
  <c r="CO43" i="28"/>
  <c r="DC43" i="28"/>
  <c r="CM43" i="28"/>
  <c r="EI43" i="28"/>
  <c r="EJ43" i="28"/>
  <c r="DV43" i="28"/>
  <c r="CX43" i="28"/>
  <c r="DW43" i="28"/>
  <c r="EX43" i="28"/>
  <c r="EY43" i="28"/>
  <c r="DX43" i="28"/>
  <c r="EO43" i="28"/>
  <c r="EP43" i="28"/>
  <c r="DE43" i="28"/>
  <c r="DY43" i="28"/>
  <c r="ED43" i="28"/>
  <c r="EC43" i="28"/>
  <c r="DK43" i="28"/>
  <c r="DP43" i="28"/>
  <c r="EE43" i="28"/>
  <c r="CU43" i="28"/>
  <c r="DA43" i="28"/>
  <c r="DL43" i="28"/>
  <c r="DF43" i="28"/>
  <c r="CZ43" i="28"/>
  <c r="DG43" i="28"/>
  <c r="EB43" i="28"/>
  <c r="DO43" i="28"/>
  <c r="DR43" i="28"/>
  <c r="DH43" i="28"/>
  <c r="ET42" i="28"/>
  <c r="EU42" i="28"/>
  <c r="AE42" i="28"/>
  <c r="AD42" i="28"/>
  <c r="EN43" i="28" l="1"/>
  <c r="EM43" i="28"/>
  <c r="CI42" i="28"/>
  <c r="CH42" i="28"/>
  <c r="CD42" i="28"/>
  <c r="CB42" i="28"/>
  <c r="CC42" i="28"/>
  <c r="FI43" i="28"/>
  <c r="FH43" i="28"/>
  <c r="FF43" i="28"/>
  <c r="FG43" i="28"/>
  <c r="BZ42" i="28"/>
  <c r="FD43" i="28"/>
  <c r="CA42" i="28"/>
  <c r="FE43" i="28"/>
  <c r="BX42" i="28"/>
  <c r="BY42" i="28"/>
  <c r="FC43" i="28"/>
  <c r="FB43" i="28"/>
  <c r="EW43" i="28"/>
  <c r="EV43" i="28"/>
  <c r="EL43" i="28"/>
  <c r="EK43" i="28"/>
  <c r="DM43" i="28"/>
  <c r="DN43" i="28"/>
  <c r="BW42" i="28"/>
  <c r="CF42" i="28"/>
  <c r="BS42" i="28"/>
  <c r="FL44" i="28"/>
  <c r="FM44" i="28"/>
  <c r="BI42" i="28"/>
  <c r="BJ42" i="28"/>
  <c r="BU43" i="28"/>
  <c r="BT43" i="28"/>
  <c r="BN43" i="28"/>
  <c r="BL43" i="28"/>
  <c r="BK43" i="28"/>
  <c r="BM43" i="28"/>
  <c r="BG43" i="28"/>
  <c r="AR43" i="28"/>
  <c r="BC43" i="28"/>
  <c r="AY43" i="28"/>
  <c r="AZ43" i="28"/>
  <c r="AV43" i="28"/>
  <c r="BF43" i="28"/>
  <c r="AN43" i="28"/>
  <c r="X43" i="28"/>
  <c r="BB43" i="28"/>
  <c r="AQ43" i="28"/>
  <c r="AH43" i="28"/>
  <c r="AJ43" i="28"/>
  <c r="BD43" i="28"/>
  <c r="AX43" i="28"/>
  <c r="AM43" i="28"/>
  <c r="AK43" i="28"/>
  <c r="W43" i="28"/>
  <c r="AL43" i="28"/>
  <c r="Y43" i="28"/>
  <c r="AB43" i="28"/>
  <c r="AA43" i="28"/>
  <c r="AU43" i="28"/>
  <c r="AT43" i="28"/>
  <c r="BA43" i="28"/>
  <c r="AG43" i="28"/>
  <c r="BE43" i="28"/>
  <c r="AS43" i="28"/>
  <c r="AI43" i="28"/>
  <c r="Z43" i="28"/>
  <c r="AP42" i="28"/>
  <c r="BP42" i="28"/>
  <c r="CE42" i="28"/>
  <c r="AO42" i="28"/>
  <c r="BV42" i="28"/>
  <c r="BO42" i="28"/>
  <c r="CG42" i="28"/>
  <c r="BR42" i="28"/>
  <c r="FK43" i="28"/>
  <c r="FJ43" i="28"/>
  <c r="FA43" i="28"/>
  <c r="EZ43" i="28"/>
  <c r="EQ43" i="28"/>
  <c r="ER43" i="28"/>
  <c r="EF44" i="28"/>
  <c r="EG44" i="28"/>
  <c r="DZ44" i="28"/>
  <c r="EA44" i="28"/>
  <c r="DT44" i="28"/>
  <c r="DS44" i="28"/>
  <c r="DJ44" i="28"/>
  <c r="DI44" i="28"/>
  <c r="CZ44" i="28"/>
  <c r="CU44" i="28"/>
  <c r="CV44" i="28"/>
  <c r="DA44" i="28"/>
  <c r="DF44" i="28"/>
  <c r="CQ44" i="28"/>
  <c r="CT44" i="28"/>
  <c r="CS44" i="28"/>
  <c r="CR44" i="28"/>
  <c r="CP44" i="28"/>
  <c r="CO44" i="28"/>
  <c r="CY44" i="28"/>
  <c r="CM44" i="28"/>
  <c r="EI44" i="28"/>
  <c r="CL44" i="28"/>
  <c r="DW44" i="28"/>
  <c r="EJ44" i="28"/>
  <c r="CX44" i="28"/>
  <c r="DD44" i="28"/>
  <c r="DV44" i="28"/>
  <c r="DC44" i="28"/>
  <c r="EY44" i="28"/>
  <c r="EX44" i="28"/>
  <c r="EP44" i="28"/>
  <c r="EO44" i="28"/>
  <c r="DH44" i="28"/>
  <c r="EE44" i="28"/>
  <c r="EB44" i="28"/>
  <c r="DQ44" i="28"/>
  <c r="ED44" i="28"/>
  <c r="DG44" i="28"/>
  <c r="DO44" i="28"/>
  <c r="EC44" i="28"/>
  <c r="DY44" i="28"/>
  <c r="DP44" i="28"/>
  <c r="DR44" i="28"/>
  <c r="DX44" i="28"/>
  <c r="DK44" i="28"/>
  <c r="DE44" i="28"/>
  <c r="DL44" i="28"/>
  <c r="EU43" i="28"/>
  <c r="ET43" i="28"/>
  <c r="AE43" i="28"/>
  <c r="AD43" i="28"/>
  <c r="EM44" i="28" l="1"/>
  <c r="EN44" i="28"/>
  <c r="CH43" i="28"/>
  <c r="CI43" i="28"/>
  <c r="CD43" i="28"/>
  <c r="CE43" i="28"/>
  <c r="CB43" i="28"/>
  <c r="CC43" i="28"/>
  <c r="FE44" i="28"/>
  <c r="FH44" i="28"/>
  <c r="FI44" i="28"/>
  <c r="FF44" i="28"/>
  <c r="FG44" i="28"/>
  <c r="FD44" i="28"/>
  <c r="CA43" i="28"/>
  <c r="BZ43" i="28"/>
  <c r="BY43" i="28"/>
  <c r="BX43" i="28"/>
  <c r="FC44" i="28"/>
  <c r="FB44" i="28"/>
  <c r="EW44" i="28"/>
  <c r="EV44" i="28"/>
  <c r="EK44" i="28"/>
  <c r="EL44" i="28"/>
  <c r="DM44" i="28"/>
  <c r="DN44" i="28"/>
  <c r="BR43" i="28"/>
  <c r="BO43" i="28"/>
  <c r="BP43" i="28"/>
  <c r="CG43" i="28"/>
  <c r="FM45" i="28"/>
  <c r="FL45" i="28"/>
  <c r="AO43" i="28"/>
  <c r="CF43" i="28"/>
  <c r="BW43" i="28"/>
  <c r="BV43" i="28"/>
  <c r="BS43" i="28"/>
  <c r="BU44" i="28"/>
  <c r="BT44" i="28"/>
  <c r="BL44" i="28"/>
  <c r="BM44" i="28"/>
  <c r="BK44" i="28"/>
  <c r="BN44" i="28"/>
  <c r="AU44" i="28"/>
  <c r="AQ44" i="28"/>
  <c r="AZ44" i="28"/>
  <c r="AT44" i="28"/>
  <c r="AV44" i="28"/>
  <c r="BG44" i="28"/>
  <c r="BE44" i="28"/>
  <c r="AY44" i="28"/>
  <c r="AS44" i="28"/>
  <c r="AR44" i="28"/>
  <c r="AJ44" i="28"/>
  <c r="Z44" i="28"/>
  <c r="BB44" i="28"/>
  <c r="X44" i="28"/>
  <c r="BD44" i="28"/>
  <c r="BF44" i="28"/>
  <c r="AM44" i="28"/>
  <c r="AH44" i="28"/>
  <c r="AA44" i="28"/>
  <c r="AB44" i="28"/>
  <c r="BC44" i="28"/>
  <c r="AX44" i="28"/>
  <c r="AK44" i="28"/>
  <c r="Y44" i="28"/>
  <c r="AN44" i="28"/>
  <c r="W44" i="28"/>
  <c r="BA44" i="28"/>
  <c r="AI44" i="28"/>
  <c r="AG44" i="28"/>
  <c r="AL44" i="28"/>
  <c r="BI43" i="28"/>
  <c r="BJ43" i="28"/>
  <c r="AP43" i="28"/>
  <c r="FJ44" i="28"/>
  <c r="FK44" i="28"/>
  <c r="EZ44" i="28"/>
  <c r="FA44" i="28"/>
  <c r="ER44" i="28"/>
  <c r="EQ44" i="28"/>
  <c r="EG45" i="28"/>
  <c r="EF45" i="28"/>
  <c r="DZ45" i="28"/>
  <c r="EA45" i="28"/>
  <c r="DS45" i="28"/>
  <c r="DT45" i="28"/>
  <c r="DJ45" i="28"/>
  <c r="DI45" i="28"/>
  <c r="DR45" i="28"/>
  <c r="CT45" i="28"/>
  <c r="CR45" i="28"/>
  <c r="DP45" i="28"/>
  <c r="DF45" i="28"/>
  <c r="CU45" i="28"/>
  <c r="CV45" i="28"/>
  <c r="CQ45" i="28"/>
  <c r="CL45" i="28"/>
  <c r="DC45" i="28"/>
  <c r="DV45" i="28"/>
  <c r="DD45" i="28"/>
  <c r="EI45" i="28"/>
  <c r="DW45" i="28"/>
  <c r="CX45" i="28"/>
  <c r="CP45" i="28"/>
  <c r="EJ45" i="28"/>
  <c r="CM45" i="28"/>
  <c r="CY45" i="28"/>
  <c r="CO45" i="28"/>
  <c r="EX45" i="28"/>
  <c r="EY45" i="28"/>
  <c r="EP45" i="28"/>
  <c r="EB45" i="28"/>
  <c r="DY45" i="28"/>
  <c r="EO45" i="28"/>
  <c r="EC45" i="28"/>
  <c r="DX45" i="28"/>
  <c r="DA45" i="28"/>
  <c r="ED45" i="28"/>
  <c r="DL45" i="28"/>
  <c r="DG45" i="28"/>
  <c r="DK45" i="28"/>
  <c r="CS45" i="28"/>
  <c r="DO45" i="28"/>
  <c r="DQ45" i="28"/>
  <c r="CZ45" i="28"/>
  <c r="DE45" i="28"/>
  <c r="DH45" i="28"/>
  <c r="EE45" i="28"/>
  <c r="ET44" i="28"/>
  <c r="EU44" i="28"/>
  <c r="AE44" i="28"/>
  <c r="AD44" i="28"/>
  <c r="EN45" i="28" l="1"/>
  <c r="EM45" i="28"/>
  <c r="CI44" i="28"/>
  <c r="CH44" i="28"/>
  <c r="CE44" i="28"/>
  <c r="CD44" i="28"/>
  <c r="CC44" i="28"/>
  <c r="CB44" i="28"/>
  <c r="FG45" i="28"/>
  <c r="FD45" i="28"/>
  <c r="FF45" i="28"/>
  <c r="FH45" i="28"/>
  <c r="FI45" i="28"/>
  <c r="FE45" i="28"/>
  <c r="BZ44" i="28"/>
  <c r="CA44" i="28"/>
  <c r="BY44" i="28"/>
  <c r="BX44" i="28"/>
  <c r="FC45" i="28"/>
  <c r="FB45" i="28"/>
  <c r="EW45" i="28"/>
  <c r="EV45" i="28"/>
  <c r="BP44" i="28"/>
  <c r="EK45" i="28"/>
  <c r="EL45" i="28"/>
  <c r="DM45" i="28"/>
  <c r="DN45" i="28"/>
  <c r="BV44" i="28"/>
  <c r="BI44" i="28"/>
  <c r="AP44" i="28"/>
  <c r="CG44" i="28"/>
  <c r="BW44" i="28"/>
  <c r="CF44" i="28"/>
  <c r="BU45" i="28"/>
  <c r="BT45" i="28"/>
  <c r="BK45" i="28"/>
  <c r="BB45" i="28"/>
  <c r="AX45" i="28"/>
  <c r="AS45" i="28"/>
  <c r="BF45" i="28"/>
  <c r="BA45" i="28"/>
  <c r="AZ45" i="28"/>
  <c r="AR45" i="28"/>
  <c r="AM45" i="28"/>
  <c r="BM45" i="28"/>
  <c r="AU45" i="28"/>
  <c r="AV45" i="28"/>
  <c r="AQ45" i="28"/>
  <c r="X45" i="28"/>
  <c r="AA45" i="28"/>
  <c r="AY45" i="28"/>
  <c r="Z45" i="28"/>
  <c r="AB45" i="28"/>
  <c r="BN45" i="28"/>
  <c r="BG45" i="28"/>
  <c r="AH45" i="28"/>
  <c r="AT45" i="28"/>
  <c r="AK45" i="28"/>
  <c r="W45" i="28"/>
  <c r="AI45" i="28"/>
  <c r="AL45" i="28"/>
  <c r="AJ45" i="28"/>
  <c r="AG45" i="28"/>
  <c r="BC45" i="28"/>
  <c r="AN45" i="28"/>
  <c r="BD45" i="28"/>
  <c r="Y45" i="28"/>
  <c r="BE45" i="28"/>
  <c r="BO44" i="28"/>
  <c r="AO44" i="28"/>
  <c r="BJ44" i="28"/>
  <c r="BR44" i="28"/>
  <c r="BS44" i="28"/>
  <c r="FL46" i="28"/>
  <c r="FM46" i="28"/>
  <c r="FJ45" i="28"/>
  <c r="FK45" i="28"/>
  <c r="FA45" i="28"/>
  <c r="EZ45" i="28"/>
  <c r="EQ45" i="28"/>
  <c r="ER45" i="28"/>
  <c r="EF46" i="28"/>
  <c r="EG46" i="28"/>
  <c r="DZ46" i="28"/>
  <c r="EA46" i="28"/>
  <c r="DT46" i="28"/>
  <c r="DS46" i="28"/>
  <c r="DI46" i="28"/>
  <c r="DJ46" i="28"/>
  <c r="DP46" i="28"/>
  <c r="CQ46" i="28"/>
  <c r="CV46" i="28"/>
  <c r="CS46" i="28"/>
  <c r="CT46" i="28"/>
  <c r="DG46" i="28"/>
  <c r="CR46" i="28"/>
  <c r="CU46" i="28"/>
  <c r="CM46" i="28"/>
  <c r="EI46" i="28"/>
  <c r="DC46" i="28"/>
  <c r="DD46" i="28"/>
  <c r="CX46" i="28"/>
  <c r="CY46" i="28"/>
  <c r="DW46" i="28"/>
  <c r="CO46" i="28"/>
  <c r="EJ46" i="28"/>
  <c r="DV46" i="28"/>
  <c r="CP46" i="28"/>
  <c r="CL46" i="28"/>
  <c r="EY46" i="28"/>
  <c r="EX46" i="28"/>
  <c r="EO46" i="28"/>
  <c r="DY46" i="28"/>
  <c r="EP46" i="28"/>
  <c r="ED46" i="28"/>
  <c r="EC46" i="28"/>
  <c r="EE46" i="28"/>
  <c r="DX46" i="28"/>
  <c r="DR46" i="28"/>
  <c r="CZ46" i="28"/>
  <c r="DL46" i="28"/>
  <c r="EB46" i="28"/>
  <c r="DK46" i="28"/>
  <c r="DE46" i="28"/>
  <c r="DO46" i="28"/>
  <c r="DA46" i="28"/>
  <c r="DF46" i="28"/>
  <c r="DH46" i="28"/>
  <c r="DQ46" i="28"/>
  <c r="EU45" i="28"/>
  <c r="ET45" i="28"/>
  <c r="AE45" i="28"/>
  <c r="AD45" i="28"/>
  <c r="EN46" i="28" l="1"/>
  <c r="EM46" i="28"/>
  <c r="CH45" i="28"/>
  <c r="CI45" i="28"/>
  <c r="CE45" i="28"/>
  <c r="CD45" i="28"/>
  <c r="FD46" i="28"/>
  <c r="FE46" i="28"/>
  <c r="CB45" i="28"/>
  <c r="CC45" i="28"/>
  <c r="FF46" i="28"/>
  <c r="FG46" i="28"/>
  <c r="FI46" i="28"/>
  <c r="FH46" i="28"/>
  <c r="CA45" i="28"/>
  <c r="BZ45" i="28"/>
  <c r="BY45" i="28"/>
  <c r="BX45" i="28"/>
  <c r="FC46" i="28"/>
  <c r="FB46" i="28"/>
  <c r="EW46" i="28"/>
  <c r="EV46" i="28"/>
  <c r="EK46" i="28"/>
  <c r="EL46" i="28"/>
  <c r="DM46" i="28"/>
  <c r="DN46" i="28"/>
  <c r="BW45" i="28"/>
  <c r="BO45" i="28"/>
  <c r="BJ45" i="28"/>
  <c r="BL45" i="28"/>
  <c r="BR45" i="28"/>
  <c r="AP45" i="28"/>
  <c r="CG45" i="28"/>
  <c r="AO45" i="28"/>
  <c r="BI45" i="28"/>
  <c r="BV45" i="28"/>
  <c r="BT46" i="28"/>
  <c r="BU46" i="28"/>
  <c r="BN46" i="28"/>
  <c r="BK46" i="28"/>
  <c r="BM46" i="28"/>
  <c r="AX46" i="28"/>
  <c r="AQ46" i="28"/>
  <c r="AR46" i="28"/>
  <c r="BF46" i="28"/>
  <c r="AS46" i="28"/>
  <c r="BC46" i="28"/>
  <c r="BE46" i="28"/>
  <c r="BL46" i="28"/>
  <c r="AV46" i="28"/>
  <c r="BB46" i="28"/>
  <c r="AG46" i="28"/>
  <c r="AI46" i="28"/>
  <c r="BA46" i="28"/>
  <c r="AU46" i="28"/>
  <c r="AJ46" i="28"/>
  <c r="AK46" i="28"/>
  <c r="AY46" i="28"/>
  <c r="AM46" i="28"/>
  <c r="AB46" i="28"/>
  <c r="Z46" i="28"/>
  <c r="W46" i="28"/>
  <c r="X46" i="28"/>
  <c r="BD46" i="28"/>
  <c r="AH46" i="28"/>
  <c r="AL46" i="28"/>
  <c r="AT46" i="28"/>
  <c r="Y46" i="28"/>
  <c r="BG46" i="28"/>
  <c r="AZ46" i="28"/>
  <c r="AN46" i="28"/>
  <c r="AA46" i="28"/>
  <c r="FL47" i="28"/>
  <c r="FM47" i="28"/>
  <c r="BP45" i="28"/>
  <c r="BS45" i="28"/>
  <c r="CF45" i="28"/>
  <c r="FK46" i="28"/>
  <c r="FJ46" i="28"/>
  <c r="FA46" i="28"/>
  <c r="EZ46" i="28"/>
  <c r="EQ46" i="28"/>
  <c r="ER46" i="28"/>
  <c r="EF47" i="28"/>
  <c r="EG47" i="28"/>
  <c r="DZ47" i="28"/>
  <c r="EA47" i="28"/>
  <c r="DT47" i="28"/>
  <c r="DS47" i="28"/>
  <c r="DI47" i="28"/>
  <c r="DJ47" i="28"/>
  <c r="CZ47" i="28"/>
  <c r="CS47" i="28"/>
  <c r="CV47" i="28"/>
  <c r="CU47" i="28"/>
  <c r="CR47" i="28"/>
  <c r="CQ47" i="28"/>
  <c r="DC47" i="28"/>
  <c r="DW47" i="28"/>
  <c r="DV47" i="28"/>
  <c r="CM47" i="28"/>
  <c r="CP47" i="28"/>
  <c r="CX47" i="28"/>
  <c r="DD47" i="28"/>
  <c r="EI47" i="28"/>
  <c r="CL47" i="28"/>
  <c r="CY47" i="28"/>
  <c r="EJ47" i="28"/>
  <c r="CO47" i="28"/>
  <c r="EX47" i="28"/>
  <c r="EY47" i="28"/>
  <c r="EE47" i="28"/>
  <c r="EP47" i="28"/>
  <c r="ED47" i="28"/>
  <c r="DL47" i="28"/>
  <c r="DY47" i="28"/>
  <c r="EO47" i="28"/>
  <c r="DF47" i="28"/>
  <c r="DK47" i="28"/>
  <c r="DH47" i="28"/>
  <c r="EB47" i="28"/>
  <c r="DX47" i="28"/>
  <c r="DE47" i="28"/>
  <c r="EC47" i="28"/>
  <c r="DO47" i="28"/>
  <c r="DP47" i="28"/>
  <c r="DR47" i="28"/>
  <c r="DG47" i="28"/>
  <c r="CT47" i="28"/>
  <c r="DA47" i="28"/>
  <c r="DQ47" i="28"/>
  <c r="EU46" i="28"/>
  <c r="ET46" i="28"/>
  <c r="AD46" i="28"/>
  <c r="AE46" i="28"/>
  <c r="EN47" i="28" l="1"/>
  <c r="EM47" i="28"/>
  <c r="CH46" i="28"/>
  <c r="CI46" i="28"/>
  <c r="CE46" i="28"/>
  <c r="CD46" i="28"/>
  <c r="BZ46" i="28"/>
  <c r="CC46" i="28"/>
  <c r="FD47" i="28"/>
  <c r="FI47" i="28"/>
  <c r="FE47" i="28"/>
  <c r="FH47" i="28"/>
  <c r="FF47" i="28"/>
  <c r="FG47" i="28"/>
  <c r="CA46" i="28"/>
  <c r="BX46" i="28"/>
  <c r="BY46" i="28"/>
  <c r="FB47" i="28"/>
  <c r="FC47" i="28"/>
  <c r="EW47" i="28"/>
  <c r="EV47" i="28"/>
  <c r="EL47" i="28"/>
  <c r="EK47" i="28"/>
  <c r="DN47" i="28"/>
  <c r="DM47" i="28"/>
  <c r="BS46" i="28"/>
  <c r="CG46" i="28"/>
  <c r="BJ46" i="28"/>
  <c r="BR46" i="28"/>
  <c r="BW46" i="28"/>
  <c r="FL48" i="28"/>
  <c r="FM48" i="28"/>
  <c r="BI46" i="28"/>
  <c r="AP46" i="28"/>
  <c r="BU47" i="28"/>
  <c r="BT47" i="28"/>
  <c r="BN47" i="28"/>
  <c r="BM47" i="28"/>
  <c r="BK47" i="28"/>
  <c r="BC47" i="28"/>
  <c r="BE47" i="28"/>
  <c r="AR47" i="28"/>
  <c r="AV47" i="28"/>
  <c r="BF47" i="28"/>
  <c r="AN47" i="28"/>
  <c r="BB47" i="28"/>
  <c r="AX47" i="28"/>
  <c r="BA47" i="28"/>
  <c r="AS47" i="28"/>
  <c r="AU47" i="28"/>
  <c r="AT47" i="28"/>
  <c r="BD47" i="28"/>
  <c r="AZ47" i="28"/>
  <c r="AQ47" i="28"/>
  <c r="AJ47" i="28"/>
  <c r="AG47" i="28"/>
  <c r="AI47" i="28"/>
  <c r="X47" i="28"/>
  <c r="AY47" i="28"/>
  <c r="AM47" i="28"/>
  <c r="Z47" i="28"/>
  <c r="AB47" i="28"/>
  <c r="AH47" i="28"/>
  <c r="AL47" i="28"/>
  <c r="BG47" i="28"/>
  <c r="AA47" i="28"/>
  <c r="Y47" i="28"/>
  <c r="AK47" i="28"/>
  <c r="W47" i="28"/>
  <c r="AO46" i="28"/>
  <c r="CF46" i="28"/>
  <c r="BV46" i="28"/>
  <c r="CB46" i="28"/>
  <c r="BO46" i="28"/>
  <c r="BP46" i="28"/>
  <c r="FJ47" i="28"/>
  <c r="FK47" i="28"/>
  <c r="FA47" i="28"/>
  <c r="EZ47" i="28"/>
  <c r="ER47" i="28"/>
  <c r="EQ47" i="28"/>
  <c r="EG48" i="28"/>
  <c r="EF48" i="28"/>
  <c r="DZ48" i="28"/>
  <c r="EA48" i="28"/>
  <c r="DS48" i="28"/>
  <c r="DT48" i="28"/>
  <c r="DI48" i="28"/>
  <c r="DJ48" i="28"/>
  <c r="DF48" i="28"/>
  <c r="CZ48" i="28"/>
  <c r="DR48" i="28"/>
  <c r="CT48" i="28"/>
  <c r="CS48" i="28"/>
  <c r="CV48" i="28"/>
  <c r="CQ48" i="28"/>
  <c r="CR48" i="28"/>
  <c r="CO48" i="28"/>
  <c r="DD48" i="28"/>
  <c r="DV48" i="28"/>
  <c r="CP48" i="28"/>
  <c r="CX48" i="28"/>
  <c r="CY48" i="28"/>
  <c r="CL48" i="28"/>
  <c r="DC48" i="28"/>
  <c r="EJ48" i="28"/>
  <c r="DW48" i="28"/>
  <c r="CM48" i="28"/>
  <c r="EI48" i="28"/>
  <c r="EY48" i="28"/>
  <c r="EX48" i="28"/>
  <c r="EP48" i="28"/>
  <c r="EO48" i="28"/>
  <c r="EB48" i="28"/>
  <c r="EC48" i="28"/>
  <c r="DY48" i="28"/>
  <c r="DP48" i="28"/>
  <c r="ED48" i="28"/>
  <c r="DX48" i="28"/>
  <c r="DK48" i="28"/>
  <c r="EE48" i="28"/>
  <c r="DE48" i="28"/>
  <c r="DH48" i="28"/>
  <c r="DO48" i="28"/>
  <c r="DQ48" i="28"/>
  <c r="DG48" i="28"/>
  <c r="DL48" i="28"/>
  <c r="DA48" i="28"/>
  <c r="CU48" i="28"/>
  <c r="EU47" i="28"/>
  <c r="ET47" i="28"/>
  <c r="AE47" i="28"/>
  <c r="AD47" i="28"/>
  <c r="EM48" i="28" l="1"/>
  <c r="EN48" i="28"/>
  <c r="FE48" i="28"/>
  <c r="CI47" i="28"/>
  <c r="CH47" i="28"/>
  <c r="CD47" i="28"/>
  <c r="CE47" i="28"/>
  <c r="CC47" i="28"/>
  <c r="CB47" i="28"/>
  <c r="FI48" i="28"/>
  <c r="FH48" i="28"/>
  <c r="FG48" i="28"/>
  <c r="FF48" i="28"/>
  <c r="FD48" i="28"/>
  <c r="BZ47" i="28"/>
  <c r="CA47" i="28"/>
  <c r="BY47" i="28"/>
  <c r="BX47" i="28"/>
  <c r="FC48" i="28"/>
  <c r="FB48" i="28"/>
  <c r="EV48" i="28"/>
  <c r="EW48" i="28"/>
  <c r="EK48" i="28"/>
  <c r="EL48" i="28"/>
  <c r="DN48" i="28"/>
  <c r="DM48" i="28"/>
  <c r="CF47" i="28"/>
  <c r="BP47" i="28"/>
  <c r="BS47" i="28"/>
  <c r="FL49" i="28"/>
  <c r="FM49" i="28"/>
  <c r="BT48" i="28"/>
  <c r="BN48" i="28"/>
  <c r="BL48" i="28"/>
  <c r="BM48" i="28"/>
  <c r="BE48" i="28"/>
  <c r="AY48" i="28"/>
  <c r="AQ48" i="28"/>
  <c r="BG48" i="28"/>
  <c r="AS48" i="28"/>
  <c r="AR48" i="28"/>
  <c r="BU48" i="28"/>
  <c r="BC48" i="28"/>
  <c r="AX48" i="28"/>
  <c r="AU48" i="28"/>
  <c r="BD48" i="28"/>
  <c r="BA48" i="28"/>
  <c r="AV48" i="28"/>
  <c r="Y48" i="28"/>
  <c r="AZ48" i="28"/>
  <c r="AJ48" i="28"/>
  <c r="AT48" i="28"/>
  <c r="AG48" i="28"/>
  <c r="AI48" i="28"/>
  <c r="AM48" i="28"/>
  <c r="W48" i="28"/>
  <c r="BK48" i="28"/>
  <c r="AK48" i="28"/>
  <c r="AH48" i="28"/>
  <c r="AL48" i="28"/>
  <c r="BF48" i="28"/>
  <c r="AN48" i="28"/>
  <c r="AA48" i="28"/>
  <c r="BB48" i="28"/>
  <c r="X48" i="28"/>
  <c r="Z48" i="28"/>
  <c r="AB48" i="28"/>
  <c r="BJ47" i="28"/>
  <c r="BR47" i="28"/>
  <c r="AO47" i="28"/>
  <c r="BI47" i="28"/>
  <c r="CG47" i="28"/>
  <c r="BL47" i="28"/>
  <c r="AP47" i="28"/>
  <c r="BO47" i="28"/>
  <c r="BW47" i="28"/>
  <c r="BV47" i="28"/>
  <c r="FJ48" i="28"/>
  <c r="FK48" i="28"/>
  <c r="EZ48" i="28"/>
  <c r="FA48" i="28"/>
  <c r="EQ48" i="28"/>
  <c r="ER48" i="28"/>
  <c r="EG49" i="28"/>
  <c r="EF49" i="28"/>
  <c r="DZ49" i="28"/>
  <c r="EA49" i="28"/>
  <c r="DT49" i="28"/>
  <c r="DS49" i="28"/>
  <c r="DI49" i="28"/>
  <c r="DJ49" i="28"/>
  <c r="DH49" i="28"/>
  <c r="CS49" i="28"/>
  <c r="DK49" i="28"/>
  <c r="CU49" i="28"/>
  <c r="CR49" i="28"/>
  <c r="CT49" i="28"/>
  <c r="CV49" i="28"/>
  <c r="CQ49" i="28"/>
  <c r="CM49" i="28"/>
  <c r="DD49" i="28"/>
  <c r="DC49" i="28"/>
  <c r="DW49" i="28"/>
  <c r="CY49" i="28"/>
  <c r="EI49" i="28"/>
  <c r="EJ49" i="28"/>
  <c r="CO49" i="28"/>
  <c r="DV49" i="28"/>
  <c r="CX49" i="28"/>
  <c r="CP49" i="28"/>
  <c r="CL49" i="28"/>
  <c r="EY49" i="28"/>
  <c r="EX49" i="28"/>
  <c r="EO49" i="28"/>
  <c r="EP49" i="28"/>
  <c r="EE49" i="28"/>
  <c r="DA49" i="28"/>
  <c r="ED49" i="28"/>
  <c r="DL49" i="28"/>
  <c r="DY49" i="28"/>
  <c r="EB49" i="28"/>
  <c r="DX49" i="28"/>
  <c r="DQ49" i="28"/>
  <c r="DG49" i="28"/>
  <c r="DR49" i="28"/>
  <c r="DE49" i="28"/>
  <c r="CZ49" i="28"/>
  <c r="DO49" i="28"/>
  <c r="EC49" i="28"/>
  <c r="DF49" i="28"/>
  <c r="DP49" i="28"/>
  <c r="ET48" i="28"/>
  <c r="EU48" i="28"/>
  <c r="AE48" i="28"/>
  <c r="AD48" i="28"/>
  <c r="EM49" i="28" l="1"/>
  <c r="EN49" i="28"/>
  <c r="FE49" i="28"/>
  <c r="CD48" i="28"/>
  <c r="CH48" i="28"/>
  <c r="CI48" i="28"/>
  <c r="FG49" i="28"/>
  <c r="CE48" i="28"/>
  <c r="CB48" i="28"/>
  <c r="FD49" i="28"/>
  <c r="FH49" i="28"/>
  <c r="FI49" i="28"/>
  <c r="FF49" i="28"/>
  <c r="BZ48" i="28"/>
  <c r="CA48" i="28"/>
  <c r="BX48" i="28"/>
  <c r="BY48" i="28"/>
  <c r="FC49" i="28"/>
  <c r="FB49" i="28"/>
  <c r="EV49" i="28"/>
  <c r="EW49" i="28"/>
  <c r="EK49" i="28"/>
  <c r="EL49" i="28"/>
  <c r="DN49" i="28"/>
  <c r="DM49" i="28"/>
  <c r="BW48" i="28"/>
  <c r="BR48" i="28"/>
  <c r="BJ48" i="28"/>
  <c r="BO48" i="28"/>
  <c r="BV48" i="28"/>
  <c r="AO48" i="28"/>
  <c r="BT49" i="28"/>
  <c r="BU49" i="28"/>
  <c r="BN49" i="28"/>
  <c r="BK49" i="28"/>
  <c r="BL49" i="28"/>
  <c r="BA49" i="28"/>
  <c r="AM49" i="28"/>
  <c r="BC49" i="28"/>
  <c r="AY49" i="28"/>
  <c r="BF49" i="28"/>
  <c r="AQ49" i="28"/>
  <c r="BD49" i="28"/>
  <c r="BM49" i="28"/>
  <c r="AX49" i="28"/>
  <c r="AV49" i="28"/>
  <c r="AT49" i="28"/>
  <c r="BG49" i="28"/>
  <c r="AU49" i="28"/>
  <c r="W49" i="28"/>
  <c r="AZ49" i="28"/>
  <c r="BB49" i="28"/>
  <c r="AR49" i="28"/>
  <c r="AG49" i="28"/>
  <c r="AJ49" i="28"/>
  <c r="AI49" i="28"/>
  <c r="Y49" i="28"/>
  <c r="AN49" i="28"/>
  <c r="Z49" i="28"/>
  <c r="AB49" i="28"/>
  <c r="AS49" i="28"/>
  <c r="AH49" i="28"/>
  <c r="BE49" i="28"/>
  <c r="AA49" i="28"/>
  <c r="AK49" i="28"/>
  <c r="AL49" i="28"/>
  <c r="X49" i="28"/>
  <c r="CC48" i="28"/>
  <c r="BS48" i="28"/>
  <c r="FM50" i="28"/>
  <c r="FL50" i="28"/>
  <c r="BI48" i="28"/>
  <c r="BP48" i="28"/>
  <c r="CG48" i="28"/>
  <c r="AP48" i="28"/>
  <c r="CF48" i="28"/>
  <c r="FJ49" i="28"/>
  <c r="FK49" i="28"/>
  <c r="EZ49" i="28"/>
  <c r="FA49" i="28"/>
  <c r="EQ49" i="28"/>
  <c r="ER49" i="28"/>
  <c r="EF50" i="28"/>
  <c r="EG50" i="28"/>
  <c r="DZ50" i="28"/>
  <c r="EA50" i="28"/>
  <c r="DT50" i="28"/>
  <c r="DS50" i="28"/>
  <c r="DI50" i="28"/>
  <c r="DJ50" i="28"/>
  <c r="DO50" i="28"/>
  <c r="CU50" i="28"/>
  <c r="CV50" i="28"/>
  <c r="CQ50" i="28"/>
  <c r="CR50" i="28"/>
  <c r="CO50" i="28"/>
  <c r="DV50" i="28"/>
  <c r="EJ50" i="28"/>
  <c r="DD50" i="28"/>
  <c r="CP50" i="28"/>
  <c r="CY50" i="28"/>
  <c r="DW50" i="28"/>
  <c r="DC50" i="28"/>
  <c r="EI50" i="28"/>
  <c r="CL50" i="28"/>
  <c r="CX50" i="28"/>
  <c r="CM50" i="28"/>
  <c r="EY50" i="28"/>
  <c r="EX50" i="28"/>
  <c r="DY50" i="28"/>
  <c r="EO50" i="28"/>
  <c r="ED50" i="28"/>
  <c r="DP50" i="28"/>
  <c r="EP50" i="28"/>
  <c r="EC50" i="28"/>
  <c r="EE50" i="28"/>
  <c r="DX50" i="28"/>
  <c r="DL50" i="28"/>
  <c r="CT50" i="28"/>
  <c r="DR50" i="28"/>
  <c r="DH50" i="28"/>
  <c r="DG50" i="28"/>
  <c r="EB50" i="28"/>
  <c r="DE50" i="28"/>
  <c r="CZ50" i="28"/>
  <c r="DK50" i="28"/>
  <c r="CS50" i="28"/>
  <c r="DQ50" i="28"/>
  <c r="DA50" i="28"/>
  <c r="DF50" i="28"/>
  <c r="EU49" i="28"/>
  <c r="ET49" i="28"/>
  <c r="AE49" i="28"/>
  <c r="AD49" i="28"/>
  <c r="EN50" i="28" l="1"/>
  <c r="EM50" i="28"/>
  <c r="FE50" i="28"/>
  <c r="CI49" i="28"/>
  <c r="CH49" i="28"/>
  <c r="CD49" i="28"/>
  <c r="CE49" i="28"/>
  <c r="CC49" i="28"/>
  <c r="CB49" i="28"/>
  <c r="FD50" i="28"/>
  <c r="FH50" i="28"/>
  <c r="FI50" i="28"/>
  <c r="FF50" i="28"/>
  <c r="FG50" i="28"/>
  <c r="BZ49" i="28"/>
  <c r="CA49" i="28"/>
  <c r="BX49" i="28"/>
  <c r="BY49" i="28"/>
  <c r="FC50" i="28"/>
  <c r="FB50" i="28"/>
  <c r="EV50" i="28"/>
  <c r="EW50" i="28"/>
  <c r="EK50" i="28"/>
  <c r="EL50" i="28"/>
  <c r="DM50" i="28"/>
  <c r="DN50" i="28"/>
  <c r="BP49" i="28"/>
  <c r="CF49" i="28"/>
  <c r="BS49" i="28"/>
  <c r="BW49" i="28"/>
  <c r="BO49" i="28"/>
  <c r="BI49" i="28"/>
  <c r="FM51" i="28"/>
  <c r="FL51" i="28"/>
  <c r="BV49" i="28"/>
  <c r="AP49" i="28"/>
  <c r="BJ49" i="28"/>
  <c r="BT50" i="28"/>
  <c r="BU50" i="28"/>
  <c r="BL50" i="28"/>
  <c r="BN50" i="28"/>
  <c r="BM50" i="28"/>
  <c r="BD50" i="28"/>
  <c r="AV50" i="28"/>
  <c r="BG50" i="28"/>
  <c r="BC50" i="28"/>
  <c r="AY50" i="28"/>
  <c r="AS50" i="28"/>
  <c r="AT50" i="28"/>
  <c r="BB50" i="28"/>
  <c r="AU50" i="28"/>
  <c r="AZ50" i="28"/>
  <c r="AQ50" i="28"/>
  <c r="AH50" i="28"/>
  <c r="AB50" i="28"/>
  <c r="Z50" i="28"/>
  <c r="BE50" i="28"/>
  <c r="AM50" i="28"/>
  <c r="X50" i="28"/>
  <c r="BA50" i="28"/>
  <c r="AJ50" i="28"/>
  <c r="AK50" i="28"/>
  <c r="AA50" i="28"/>
  <c r="AX50" i="28"/>
  <c r="AG50" i="28"/>
  <c r="AI50" i="28"/>
  <c r="W50" i="28"/>
  <c r="AR50" i="28"/>
  <c r="AN50" i="28"/>
  <c r="Y50" i="28"/>
  <c r="AL50" i="28"/>
  <c r="BF50" i="28"/>
  <c r="AO49" i="28"/>
  <c r="CG49" i="28"/>
  <c r="BR49" i="28"/>
  <c r="FJ50" i="28"/>
  <c r="FK50" i="28"/>
  <c r="EZ50" i="28"/>
  <c r="FA50" i="28"/>
  <c r="EQ50" i="28"/>
  <c r="ER50" i="28"/>
  <c r="EF51" i="28"/>
  <c r="EG51" i="28"/>
  <c r="EA51" i="28"/>
  <c r="DZ51" i="28"/>
  <c r="DT51" i="28"/>
  <c r="DS51" i="28"/>
  <c r="DJ51" i="28"/>
  <c r="DI51" i="28"/>
  <c r="DG51" i="28"/>
  <c r="CV51" i="28"/>
  <c r="DO51" i="28"/>
  <c r="CS51" i="28"/>
  <c r="CT51" i="28"/>
  <c r="CR51" i="28"/>
  <c r="CU51" i="28"/>
  <c r="CQ51" i="28"/>
  <c r="CL51" i="28"/>
  <c r="EI51" i="28"/>
  <c r="CM51" i="28"/>
  <c r="CO51" i="28"/>
  <c r="CP51" i="28"/>
  <c r="CX51" i="28"/>
  <c r="DD51" i="28"/>
  <c r="DC51" i="28"/>
  <c r="DV51" i="28"/>
  <c r="DW51" i="28"/>
  <c r="EJ51" i="28"/>
  <c r="CY51" i="28"/>
  <c r="EX51" i="28"/>
  <c r="EY51" i="28"/>
  <c r="DY51" i="28"/>
  <c r="EO51" i="28"/>
  <c r="EB51" i="28"/>
  <c r="EP51" i="28"/>
  <c r="ED51" i="28"/>
  <c r="DQ51" i="28"/>
  <c r="DE51" i="28"/>
  <c r="DP51" i="28"/>
  <c r="DR51" i="28"/>
  <c r="DH51" i="28"/>
  <c r="EE51" i="28"/>
  <c r="DF51" i="28"/>
  <c r="EC51" i="28"/>
  <c r="DA51" i="28"/>
  <c r="CZ51" i="28"/>
  <c r="DX51" i="28"/>
  <c r="DL51" i="28"/>
  <c r="DK51" i="28"/>
  <c r="EU50" i="28"/>
  <c r="ET50" i="28"/>
  <c r="AD50" i="28"/>
  <c r="AE50" i="28"/>
  <c r="EM51" i="28" l="1"/>
  <c r="EN51" i="28"/>
  <c r="FE51" i="28"/>
  <c r="CI50" i="28"/>
  <c r="CH50" i="28"/>
  <c r="CD50" i="28"/>
  <c r="CE50" i="28"/>
  <c r="FI51" i="28"/>
  <c r="CB50" i="28"/>
  <c r="CC50" i="28"/>
  <c r="FH51" i="28"/>
  <c r="FG51" i="28"/>
  <c r="FF51" i="28"/>
  <c r="BZ50" i="28"/>
  <c r="CA50" i="28"/>
  <c r="FD51" i="28"/>
  <c r="EW51" i="28"/>
  <c r="BX50" i="28"/>
  <c r="BY50" i="28"/>
  <c r="FC51" i="28"/>
  <c r="FB51" i="28"/>
  <c r="EV51" i="28"/>
  <c r="EL51" i="28"/>
  <c r="EK51" i="28"/>
  <c r="DN51" i="28"/>
  <c r="DM51" i="28"/>
  <c r="BO50" i="28"/>
  <c r="BK50" i="28"/>
  <c r="BW50" i="28"/>
  <c r="CF50" i="28"/>
  <c r="BV50" i="28"/>
  <c r="BR50" i="28"/>
  <c r="BJ50" i="28"/>
  <c r="BS50" i="28"/>
  <c r="AO50" i="28"/>
  <c r="BU51" i="28"/>
  <c r="BL51" i="28"/>
  <c r="BM51" i="28"/>
  <c r="BT51" i="28"/>
  <c r="BA51" i="28"/>
  <c r="AU51" i="28"/>
  <c r="AV51" i="28"/>
  <c r="BG51" i="28"/>
  <c r="AQ51" i="28"/>
  <c r="BB51" i="28"/>
  <c r="BD51" i="28"/>
  <c r="AY51" i="28"/>
  <c r="AZ51" i="28"/>
  <c r="AT51" i="28"/>
  <c r="AM51" i="28"/>
  <c r="BE51" i="28"/>
  <c r="AS51" i="28"/>
  <c r="AL51" i="28"/>
  <c r="AB51" i="28"/>
  <c r="BC51" i="28"/>
  <c r="AH51" i="28"/>
  <c r="AJ51" i="28"/>
  <c r="BF51" i="28"/>
  <c r="AR51" i="28"/>
  <c r="BN51" i="28"/>
  <c r="AA51" i="28"/>
  <c r="X51" i="28"/>
  <c r="Y51" i="28"/>
  <c r="Z51" i="28"/>
  <c r="AK51" i="28"/>
  <c r="AI51" i="28"/>
  <c r="AG51" i="28"/>
  <c r="AX51" i="28"/>
  <c r="W51" i="28"/>
  <c r="AN51" i="28"/>
  <c r="CG50" i="28"/>
  <c r="FL52" i="28"/>
  <c r="FM52" i="28"/>
  <c r="BI50" i="28"/>
  <c r="BP50" i="28"/>
  <c r="AP50" i="28"/>
  <c r="FK51" i="28"/>
  <c r="FJ51" i="28"/>
  <c r="EZ51" i="28"/>
  <c r="FA51" i="28"/>
  <c r="EQ51" i="28"/>
  <c r="ER51" i="28"/>
  <c r="EF52" i="28"/>
  <c r="EG52" i="28"/>
  <c r="DZ52" i="28"/>
  <c r="EA52" i="28"/>
  <c r="DS52" i="28"/>
  <c r="DT52" i="28"/>
  <c r="DJ52" i="28"/>
  <c r="DI52" i="28"/>
  <c r="CT52" i="28"/>
  <c r="CQ52" i="28"/>
  <c r="DO52" i="28"/>
  <c r="DA52" i="28"/>
  <c r="CZ52" i="28"/>
  <c r="CS52" i="28"/>
  <c r="CV52" i="28"/>
  <c r="CR52" i="28"/>
  <c r="CU52" i="28"/>
  <c r="CO52" i="28"/>
  <c r="CX52" i="28"/>
  <c r="CY52" i="28"/>
  <c r="EI52" i="28"/>
  <c r="DW52" i="28"/>
  <c r="CM52" i="28"/>
  <c r="DD52" i="28"/>
  <c r="DV52" i="28"/>
  <c r="CP52" i="28"/>
  <c r="DC52" i="28"/>
  <c r="EJ52" i="28"/>
  <c r="CL52" i="28"/>
  <c r="EP52" i="28"/>
  <c r="EY52" i="28"/>
  <c r="EX52" i="28"/>
  <c r="EE52" i="28"/>
  <c r="EO52" i="28"/>
  <c r="EC52" i="28"/>
  <c r="EB52" i="28"/>
  <c r="ED52" i="28"/>
  <c r="DE52" i="28"/>
  <c r="DF52" i="28"/>
  <c r="DQ52" i="28"/>
  <c r="DP52" i="28"/>
  <c r="DH52" i="28"/>
  <c r="DY52" i="28"/>
  <c r="DX52" i="28"/>
  <c r="DK52" i="28"/>
  <c r="DL52" i="28"/>
  <c r="DR52" i="28"/>
  <c r="DG52" i="28"/>
  <c r="EU51" i="28"/>
  <c r="ET51" i="28"/>
  <c r="AE51" i="28"/>
  <c r="AD51" i="28"/>
  <c r="EN52" i="28" l="1"/>
  <c r="EM52" i="28"/>
  <c r="CI51" i="28"/>
  <c r="CH51" i="28"/>
  <c r="CE51" i="28"/>
  <c r="CD51" i="28"/>
  <c r="CC51" i="28"/>
  <c r="FD52" i="28"/>
  <c r="FI52" i="28"/>
  <c r="FH52" i="28"/>
  <c r="FG52" i="28"/>
  <c r="FF52" i="28"/>
  <c r="FE52" i="28"/>
  <c r="CA51" i="28"/>
  <c r="BZ51" i="28"/>
  <c r="BX51" i="28"/>
  <c r="BY51" i="28"/>
  <c r="FC52" i="28"/>
  <c r="FB52" i="28"/>
  <c r="EW52" i="28"/>
  <c r="EV52" i="28"/>
  <c r="EK52" i="28"/>
  <c r="EL52" i="28"/>
  <c r="DN52" i="28"/>
  <c r="DM52" i="28"/>
  <c r="BK51" i="28"/>
  <c r="BW51" i="28"/>
  <c r="AO51" i="28"/>
  <c r="CB51" i="28"/>
  <c r="BR51" i="28"/>
  <c r="BV51" i="28"/>
  <c r="BO51" i="28"/>
  <c r="AP51" i="28"/>
  <c r="BT52" i="28"/>
  <c r="BU52" i="28"/>
  <c r="BM52" i="28"/>
  <c r="BN52" i="28"/>
  <c r="BA52" i="28"/>
  <c r="BD52" i="28"/>
  <c r="AQ52" i="28"/>
  <c r="BG52" i="28"/>
  <c r="AT52" i="28"/>
  <c r="BE52" i="28"/>
  <c r="BC52" i="28"/>
  <c r="BF52" i="28"/>
  <c r="AY52" i="28"/>
  <c r="AZ52" i="28"/>
  <c r="AV52" i="28"/>
  <c r="AK52" i="28"/>
  <c r="W52" i="28"/>
  <c r="AU52" i="28"/>
  <c r="AB52" i="28"/>
  <c r="X52" i="28"/>
  <c r="AH52" i="28"/>
  <c r="Z52" i="28"/>
  <c r="BB52" i="28"/>
  <c r="AS52" i="28"/>
  <c r="AJ52" i="28"/>
  <c r="AA52" i="28"/>
  <c r="AL52" i="28"/>
  <c r="AM52" i="28"/>
  <c r="AI52" i="28"/>
  <c r="AX52" i="28"/>
  <c r="AG52" i="28"/>
  <c r="AR52" i="28"/>
  <c r="AN52" i="28"/>
  <c r="Y52" i="28"/>
  <c r="BJ51" i="28"/>
  <c r="BP51" i="28"/>
  <c r="CF51" i="28"/>
  <c r="CG51" i="28"/>
  <c r="BI51" i="28"/>
  <c r="BS51" i="28"/>
  <c r="FM53" i="28"/>
  <c r="FL53" i="28"/>
  <c r="FK52" i="28"/>
  <c r="FJ52" i="28"/>
  <c r="FA52" i="28"/>
  <c r="EZ52" i="28"/>
  <c r="ER52" i="28"/>
  <c r="EQ52" i="28"/>
  <c r="EF53" i="28"/>
  <c r="EG53" i="28"/>
  <c r="EA53" i="28"/>
  <c r="DZ53" i="28"/>
  <c r="DS53" i="28"/>
  <c r="DT53" i="28"/>
  <c r="DJ53" i="28"/>
  <c r="DI53" i="28"/>
  <c r="CV53" i="28"/>
  <c r="CZ53" i="28"/>
  <c r="CQ53" i="28"/>
  <c r="CT53" i="28"/>
  <c r="CR53" i="28"/>
  <c r="CL53" i="28"/>
  <c r="EJ53" i="28"/>
  <c r="DC53" i="28"/>
  <c r="EI53" i="28"/>
  <c r="CX53" i="28"/>
  <c r="DV53" i="28"/>
  <c r="DW53" i="28"/>
  <c r="DD53" i="28"/>
  <c r="CY53" i="28"/>
  <c r="CO53" i="28"/>
  <c r="CM53" i="28"/>
  <c r="CP53" i="28"/>
  <c r="EX53" i="28"/>
  <c r="EY53" i="28"/>
  <c r="EO53" i="28"/>
  <c r="EC53" i="28"/>
  <c r="EB53" i="28"/>
  <c r="EP53" i="28"/>
  <c r="DY53" i="28"/>
  <c r="EE53" i="28"/>
  <c r="ED53" i="28"/>
  <c r="DX53" i="28"/>
  <c r="DG53" i="28"/>
  <c r="DA53" i="28"/>
  <c r="DF53" i="28"/>
  <c r="CS53" i="28"/>
  <c r="DH53" i="28"/>
  <c r="DR53" i="28"/>
  <c r="DK53" i="28"/>
  <c r="DP53" i="28"/>
  <c r="DQ53" i="28"/>
  <c r="DO53" i="28"/>
  <c r="DE53" i="28"/>
  <c r="CU53" i="28"/>
  <c r="DL53" i="28"/>
  <c r="ET52" i="28"/>
  <c r="EU52" i="28"/>
  <c r="AE52" i="28"/>
  <c r="AD52" i="28"/>
  <c r="EM53" i="28" l="1"/>
  <c r="EN53" i="28"/>
  <c r="CI52" i="28"/>
  <c r="CH52" i="28"/>
  <c r="CE52" i="28"/>
  <c r="CD52" i="28"/>
  <c r="CC52" i="28"/>
  <c r="CB52" i="28"/>
  <c r="FH53" i="28"/>
  <c r="FI53" i="28"/>
  <c r="FE53" i="28"/>
  <c r="FG53" i="28"/>
  <c r="FF53" i="28"/>
  <c r="CA52" i="28"/>
  <c r="BZ52" i="28"/>
  <c r="FD53" i="28"/>
  <c r="BY52" i="28"/>
  <c r="BX52" i="28"/>
  <c r="FC53" i="28"/>
  <c r="FB53" i="28"/>
  <c r="EW53" i="28"/>
  <c r="EV53" i="28"/>
  <c r="EL53" i="28"/>
  <c r="EK53" i="28"/>
  <c r="DM53" i="28"/>
  <c r="DN53" i="28"/>
  <c r="BV52" i="28"/>
  <c r="CF52" i="28"/>
  <c r="AO52" i="28"/>
  <c r="BW52" i="28"/>
  <c r="BP52" i="28"/>
  <c r="BI52" i="28"/>
  <c r="BO52" i="28"/>
  <c r="CG52" i="28"/>
  <c r="FL54" i="28"/>
  <c r="FM54" i="28"/>
  <c r="BK52" i="28"/>
  <c r="BL52" i="28"/>
  <c r="BS52" i="28"/>
  <c r="BU53" i="28"/>
  <c r="BT53" i="28"/>
  <c r="BM53" i="28"/>
  <c r="BL53" i="28"/>
  <c r="BK53" i="28"/>
  <c r="BN53" i="28"/>
  <c r="BD53" i="28"/>
  <c r="BE53" i="28"/>
  <c r="AX53" i="28"/>
  <c r="AV53" i="28"/>
  <c r="BF53" i="28"/>
  <c r="BB53" i="28"/>
  <c r="AS53" i="28"/>
  <c r="AN53" i="28"/>
  <c r="AR53" i="28"/>
  <c r="AM53" i="28"/>
  <c r="AK53" i="28"/>
  <c r="BC53" i="28"/>
  <c r="AT53" i="28"/>
  <c r="AL53" i="28"/>
  <c r="BA53" i="28"/>
  <c r="AZ53" i="28"/>
  <c r="AB53" i="28"/>
  <c r="AJ53" i="28"/>
  <c r="AH53" i="28"/>
  <c r="X53" i="28"/>
  <c r="AU53" i="28"/>
  <c r="AY53" i="28"/>
  <c r="W53" i="28"/>
  <c r="AQ53" i="28"/>
  <c r="AI53" i="28"/>
  <c r="AA53" i="28"/>
  <c r="AG53" i="28"/>
  <c r="Z53" i="28"/>
  <c r="BG53" i="28"/>
  <c r="Y53" i="28"/>
  <c r="AP52" i="28"/>
  <c r="BR52" i="28"/>
  <c r="BJ52" i="28"/>
  <c r="FJ53" i="28"/>
  <c r="FK53" i="28"/>
  <c r="EZ53" i="28"/>
  <c r="FA53" i="28"/>
  <c r="ER53" i="28"/>
  <c r="EQ53" i="28"/>
  <c r="EF54" i="28"/>
  <c r="EG54" i="28"/>
  <c r="DZ54" i="28"/>
  <c r="EA54" i="28"/>
  <c r="DS54" i="28"/>
  <c r="DT54" i="28"/>
  <c r="DJ54" i="28"/>
  <c r="DI54" i="28"/>
  <c r="DA54" i="28"/>
  <c r="CS54" i="28"/>
  <c r="CV54" i="28"/>
  <c r="DP54" i="28"/>
  <c r="DO54" i="28"/>
  <c r="CR54" i="28"/>
  <c r="CT54" i="28"/>
  <c r="CQ54" i="28"/>
  <c r="CP54" i="28"/>
  <c r="DW54" i="28"/>
  <c r="DC54" i="28"/>
  <c r="CO54" i="28"/>
  <c r="DD54" i="28"/>
  <c r="CX54" i="28"/>
  <c r="CM54" i="28"/>
  <c r="EI54" i="28"/>
  <c r="CL54" i="28"/>
  <c r="EJ54" i="28"/>
  <c r="DV54" i="28"/>
  <c r="CY54" i="28"/>
  <c r="EX54" i="28"/>
  <c r="EY54" i="28"/>
  <c r="EO54" i="28"/>
  <c r="EP54" i="28"/>
  <c r="DY54" i="28"/>
  <c r="EE54" i="28"/>
  <c r="EC54" i="28"/>
  <c r="DX54" i="28"/>
  <c r="EB54" i="28"/>
  <c r="CZ54" i="28"/>
  <c r="DG54" i="28"/>
  <c r="CU54" i="28"/>
  <c r="DR54" i="28"/>
  <c r="DH54" i="28"/>
  <c r="DE54" i="28"/>
  <c r="DK54" i="28"/>
  <c r="DL54" i="28"/>
  <c r="DF54" i="28"/>
  <c r="DQ54" i="28"/>
  <c r="ED54" i="28"/>
  <c r="ET53" i="28"/>
  <c r="EU53" i="28"/>
  <c r="AD53" i="28"/>
  <c r="AE53" i="28"/>
  <c r="EM54" i="28" l="1"/>
  <c r="EN54" i="28"/>
  <c r="FE54" i="28"/>
  <c r="CE53" i="28"/>
  <c r="CI53" i="28"/>
  <c r="CH53" i="28"/>
  <c r="CD53" i="28"/>
  <c r="CB53" i="28"/>
  <c r="CC53" i="28"/>
  <c r="FD54" i="28"/>
  <c r="FI54" i="28"/>
  <c r="FH54" i="28"/>
  <c r="FG54" i="28"/>
  <c r="FF54" i="28"/>
  <c r="BZ53" i="28"/>
  <c r="CA53" i="28"/>
  <c r="FB54" i="28"/>
  <c r="BY53" i="28"/>
  <c r="BX53" i="28"/>
  <c r="FC54" i="28"/>
  <c r="EV54" i="28"/>
  <c r="EW54" i="28"/>
  <c r="EL54" i="28"/>
  <c r="EK54" i="28"/>
  <c r="DN54" i="28"/>
  <c r="DM54" i="28"/>
  <c r="CG53" i="28"/>
  <c r="BP53" i="28"/>
  <c r="CF53" i="28"/>
  <c r="BW53" i="28"/>
  <c r="BS53" i="28"/>
  <c r="FL55" i="28"/>
  <c r="FM55" i="28"/>
  <c r="AO53" i="28"/>
  <c r="BJ53" i="28"/>
  <c r="BT54" i="28"/>
  <c r="BU54" i="28"/>
  <c r="BK54" i="28"/>
  <c r="BM54" i="28"/>
  <c r="BN54" i="28"/>
  <c r="BB54" i="28"/>
  <c r="BC54" i="28"/>
  <c r="AX54" i="28"/>
  <c r="AZ54" i="28"/>
  <c r="BA54" i="28"/>
  <c r="AU54" i="28"/>
  <c r="AS54" i="28"/>
  <c r="AM54" i="28"/>
  <c r="AQ54" i="28"/>
  <c r="BL54" i="28"/>
  <c r="BF54" i="28"/>
  <c r="AR54" i="28"/>
  <c r="AG54" i="28"/>
  <c r="AI54" i="28"/>
  <c r="AA54" i="28"/>
  <c r="BE54" i="28"/>
  <c r="W54" i="28"/>
  <c r="BG54" i="28"/>
  <c r="BD54" i="28"/>
  <c r="X54" i="28"/>
  <c r="AT54" i="28"/>
  <c r="AH54" i="28"/>
  <c r="AN54" i="28"/>
  <c r="AJ54" i="28"/>
  <c r="AL54" i="28"/>
  <c r="AB54" i="28"/>
  <c r="Z54" i="28"/>
  <c r="Y54" i="28"/>
  <c r="AK54" i="28"/>
  <c r="AY54" i="28"/>
  <c r="AV54" i="28"/>
  <c r="BO53" i="28"/>
  <c r="BI53" i="28"/>
  <c r="AP53" i="28"/>
  <c r="BV53" i="28"/>
  <c r="BR53" i="28"/>
  <c r="FK54" i="28"/>
  <c r="FJ54" i="28"/>
  <c r="FA54" i="28"/>
  <c r="EZ54" i="28"/>
  <c r="EQ54" i="28"/>
  <c r="ER54" i="28"/>
  <c r="EG55" i="28"/>
  <c r="EF55" i="28"/>
  <c r="EA55" i="28"/>
  <c r="DZ55" i="28"/>
  <c r="DS55" i="28"/>
  <c r="DT55" i="28"/>
  <c r="DI55" i="28"/>
  <c r="DJ55" i="28"/>
  <c r="DA55" i="28"/>
  <c r="DH55" i="28"/>
  <c r="CZ55" i="28"/>
  <c r="CQ55" i="28"/>
  <c r="CS55" i="28"/>
  <c r="CR55" i="28"/>
  <c r="CV55" i="28"/>
  <c r="CU55" i="28"/>
  <c r="DC55" i="28"/>
  <c r="CM55" i="28"/>
  <c r="CL55" i="28"/>
  <c r="EJ55" i="28"/>
  <c r="DD55" i="28"/>
  <c r="EI55" i="28"/>
  <c r="DW55" i="28"/>
  <c r="DV55" i="28"/>
  <c r="CO55" i="28"/>
  <c r="CX55" i="28"/>
  <c r="CP55" i="28"/>
  <c r="CY55" i="28"/>
  <c r="EX55" i="28"/>
  <c r="EO55" i="28"/>
  <c r="EY55" i="28"/>
  <c r="EP55" i="28"/>
  <c r="EE55" i="28"/>
  <c r="DY55" i="28"/>
  <c r="ED55" i="28"/>
  <c r="EB55" i="28"/>
  <c r="DL55" i="28"/>
  <c r="DQ55" i="28"/>
  <c r="DR55" i="28"/>
  <c r="DP55" i="28"/>
  <c r="DX55" i="28"/>
  <c r="DO55" i="28"/>
  <c r="DF55" i="28"/>
  <c r="DK55" i="28"/>
  <c r="DE55" i="28"/>
  <c r="CT55" i="28"/>
  <c r="EC55" i="28"/>
  <c r="DG55" i="28"/>
  <c r="EU54" i="28"/>
  <c r="ET54" i="28"/>
  <c r="AE54" i="28"/>
  <c r="AD54" i="28"/>
  <c r="EN55" i="28" l="1"/>
  <c r="EM55" i="28"/>
  <c r="CA54" i="28"/>
  <c r="CI54" i="28"/>
  <c r="CH54" i="28"/>
  <c r="BZ54" i="28"/>
  <c r="CE54" i="28"/>
  <c r="CD54" i="28"/>
  <c r="FE55" i="28"/>
  <c r="FI55" i="28"/>
  <c r="CB54" i="28"/>
  <c r="CC54" i="28"/>
  <c r="FH55" i="28"/>
  <c r="FF55" i="28"/>
  <c r="FG55" i="28"/>
  <c r="FD55" i="28"/>
  <c r="BX54" i="28"/>
  <c r="FC55" i="28"/>
  <c r="FB55" i="28"/>
  <c r="EW55" i="28"/>
  <c r="EV55" i="28"/>
  <c r="EK55" i="28"/>
  <c r="EL55" i="28"/>
  <c r="DM55" i="28"/>
  <c r="DN55" i="28"/>
  <c r="BP54" i="28"/>
  <c r="AO54" i="28"/>
  <c r="FL56" i="28"/>
  <c r="FM56" i="28"/>
  <c r="BT55" i="28"/>
  <c r="BM55" i="28"/>
  <c r="BU55" i="28"/>
  <c r="BK55" i="28"/>
  <c r="AQ55" i="28"/>
  <c r="BN55" i="28"/>
  <c r="AZ55" i="28"/>
  <c r="AR55" i="28"/>
  <c r="AM55" i="28"/>
  <c r="BB55" i="28"/>
  <c r="BE55" i="28"/>
  <c r="AX55" i="28"/>
  <c r="AV55" i="28"/>
  <c r="BF55" i="28"/>
  <c r="W55" i="28"/>
  <c r="AS55" i="28"/>
  <c r="AG55" i="28"/>
  <c r="AI55" i="28"/>
  <c r="AK55" i="28"/>
  <c r="Z55" i="28"/>
  <c r="AU55" i="28"/>
  <c r="AJ55" i="28"/>
  <c r="AL55" i="28"/>
  <c r="AA55" i="28"/>
  <c r="BA55" i="28"/>
  <c r="AT55" i="28"/>
  <c r="AN55" i="28"/>
  <c r="BD55" i="28"/>
  <c r="BG55" i="28"/>
  <c r="AY55" i="28"/>
  <c r="BC55" i="28"/>
  <c r="X55" i="28"/>
  <c r="AB55" i="28"/>
  <c r="Y55" i="28"/>
  <c r="AH55" i="28"/>
  <c r="BW54" i="28"/>
  <c r="BS54" i="28"/>
  <c r="BR54" i="28"/>
  <c r="CG54" i="28"/>
  <c r="BY54" i="28"/>
  <c r="BO54" i="28"/>
  <c r="BV54" i="28"/>
  <c r="AP54" i="28"/>
  <c r="BJ54" i="28"/>
  <c r="BI54" i="28"/>
  <c r="CF54" i="28"/>
  <c r="FJ55" i="28"/>
  <c r="FK55" i="28"/>
  <c r="EZ55" i="28"/>
  <c r="FA55" i="28"/>
  <c r="ER55" i="28"/>
  <c r="EQ55" i="28"/>
  <c r="EG56" i="28"/>
  <c r="EF56" i="28"/>
  <c r="DZ56" i="28"/>
  <c r="EA56" i="28"/>
  <c r="DS56" i="28"/>
  <c r="DT56" i="28"/>
  <c r="DI56" i="28"/>
  <c r="DJ56" i="28"/>
  <c r="DL56" i="28"/>
  <c r="CT56" i="28"/>
  <c r="CV56" i="28"/>
  <c r="DQ56" i="28"/>
  <c r="CQ56" i="28"/>
  <c r="CR56" i="28"/>
  <c r="CU56" i="28"/>
  <c r="CS56" i="28"/>
  <c r="CO56" i="28"/>
  <c r="CX56" i="28"/>
  <c r="CP56" i="28"/>
  <c r="DD56" i="28"/>
  <c r="DV56" i="28"/>
  <c r="DW56" i="28"/>
  <c r="EJ56" i="28"/>
  <c r="CL56" i="28"/>
  <c r="EI56" i="28"/>
  <c r="CM56" i="28"/>
  <c r="CY56" i="28"/>
  <c r="DC56" i="28"/>
  <c r="EY56" i="28"/>
  <c r="EO56" i="28"/>
  <c r="EX56" i="28"/>
  <c r="EE56" i="28"/>
  <c r="EP56" i="28"/>
  <c r="EB56" i="28"/>
  <c r="EC56" i="28"/>
  <c r="DX56" i="28"/>
  <c r="DR56" i="28"/>
  <c r="DF56" i="28"/>
  <c r="DO56" i="28"/>
  <c r="DE56" i="28"/>
  <c r="DH56" i="28"/>
  <c r="DG56" i="28"/>
  <c r="DP56" i="28"/>
  <c r="ED56" i="28"/>
  <c r="DY56" i="28"/>
  <c r="DK56" i="28"/>
  <c r="CZ56" i="28"/>
  <c r="DA56" i="28"/>
  <c r="EU55" i="28"/>
  <c r="ET55" i="28"/>
  <c r="AD55" i="28"/>
  <c r="AE55" i="28"/>
  <c r="EM56" i="28" l="1"/>
  <c r="EN56" i="28"/>
  <c r="BZ55" i="28"/>
  <c r="CH55" i="28"/>
  <c r="CI55" i="28"/>
  <c r="CD55" i="28"/>
  <c r="CE55" i="28"/>
  <c r="CC55" i="28"/>
  <c r="CB55" i="28"/>
  <c r="FH56" i="28"/>
  <c r="FI56" i="28"/>
  <c r="FG56" i="28"/>
  <c r="FF56" i="28"/>
  <c r="FD56" i="28"/>
  <c r="CA55" i="28"/>
  <c r="FE56" i="28"/>
  <c r="BX55" i="28"/>
  <c r="BY55" i="28"/>
  <c r="FC56" i="28"/>
  <c r="FB56" i="28"/>
  <c r="EV56" i="28"/>
  <c r="EW56" i="28"/>
  <c r="EL56" i="28"/>
  <c r="EK56" i="28"/>
  <c r="DM56" i="28"/>
  <c r="DN56" i="28"/>
  <c r="BL55" i="28"/>
  <c r="BJ55" i="28"/>
  <c r="BP55" i="28"/>
  <c r="BW55" i="28"/>
  <c r="BR55" i="28"/>
  <c r="AP55" i="28"/>
  <c r="BI55" i="28"/>
  <c r="CG55" i="28"/>
  <c r="BS55" i="28"/>
  <c r="FM57" i="28"/>
  <c r="FL57" i="28"/>
  <c r="AO55" i="28"/>
  <c r="BU56" i="28"/>
  <c r="BT56" i="28"/>
  <c r="BL56" i="28"/>
  <c r="BE56" i="28"/>
  <c r="AY56" i="28"/>
  <c r="AZ56" i="28"/>
  <c r="AT56" i="28"/>
  <c r="BG56" i="28"/>
  <c r="BA56" i="28"/>
  <c r="AR56" i="28"/>
  <c r="AV56" i="28"/>
  <c r="BC56" i="28"/>
  <c r="AX56" i="28"/>
  <c r="AS56" i="28"/>
  <c r="BN56" i="28"/>
  <c r="BF56" i="28"/>
  <c r="AL56" i="28"/>
  <c r="AU56" i="28"/>
  <c r="AG56" i="28"/>
  <c r="AI56" i="28"/>
  <c r="Y56" i="28"/>
  <c r="W56" i="28"/>
  <c r="AB56" i="28"/>
  <c r="BM56" i="28"/>
  <c r="AN56" i="28"/>
  <c r="AJ56" i="28"/>
  <c r="AK56" i="28"/>
  <c r="BB56" i="28"/>
  <c r="AH56" i="28"/>
  <c r="BD56" i="28"/>
  <c r="Z56" i="28"/>
  <c r="X56" i="28"/>
  <c r="AM56" i="28"/>
  <c r="AA56" i="28"/>
  <c r="AQ56" i="28"/>
  <c r="BO55" i="28"/>
  <c r="CF55" i="28"/>
  <c r="BV55" i="28"/>
  <c r="FK56" i="28"/>
  <c r="FJ56" i="28"/>
  <c r="EZ56" i="28"/>
  <c r="FA56" i="28"/>
  <c r="EQ56" i="28"/>
  <c r="ER56" i="28"/>
  <c r="EF57" i="28"/>
  <c r="EG57" i="28"/>
  <c r="DZ57" i="28"/>
  <c r="EA57" i="28"/>
  <c r="DS57" i="28"/>
  <c r="DT57" i="28"/>
  <c r="DI57" i="28"/>
  <c r="DJ57" i="28"/>
  <c r="DH57" i="28"/>
  <c r="DP57" i="28"/>
  <c r="DR57" i="28"/>
  <c r="DO57" i="28"/>
  <c r="CQ57" i="28"/>
  <c r="CS57" i="28"/>
  <c r="CT57" i="28"/>
  <c r="CR57" i="28"/>
  <c r="CU57" i="28"/>
  <c r="CV57" i="28"/>
  <c r="CO57" i="28"/>
  <c r="CM57" i="28"/>
  <c r="CL57" i="28"/>
  <c r="DD57" i="28"/>
  <c r="DC57" i="28"/>
  <c r="CX57" i="28"/>
  <c r="EI57" i="28"/>
  <c r="EJ57" i="28"/>
  <c r="CP57" i="28"/>
  <c r="DW57" i="28"/>
  <c r="CY57" i="28"/>
  <c r="DV57" i="28"/>
  <c r="EX57" i="28"/>
  <c r="EY57" i="28"/>
  <c r="EP57" i="28"/>
  <c r="DY57" i="28"/>
  <c r="EO57" i="28"/>
  <c r="EB57" i="28"/>
  <c r="DL57" i="28"/>
  <c r="DF57" i="28"/>
  <c r="DA57" i="28"/>
  <c r="DE57" i="28"/>
  <c r="EC57" i="28"/>
  <c r="DQ57" i="28"/>
  <c r="DG57" i="28"/>
  <c r="EE57" i="28"/>
  <c r="ED57" i="28"/>
  <c r="DX57" i="28"/>
  <c r="CZ57" i="28"/>
  <c r="DK57" i="28"/>
  <c r="EU56" i="28"/>
  <c r="ET56" i="28"/>
  <c r="AD56" i="28"/>
  <c r="AE56" i="28"/>
  <c r="EN57" i="28" l="1"/>
  <c r="EM57" i="28"/>
  <c r="FD57" i="28"/>
  <c r="CH56" i="28"/>
  <c r="CI56" i="28"/>
  <c r="CD56" i="28"/>
  <c r="CE56" i="28"/>
  <c r="CC56" i="28"/>
  <c r="CB56" i="28"/>
  <c r="FE57" i="28"/>
  <c r="FH57" i="28"/>
  <c r="FI57" i="28"/>
  <c r="FF57" i="28"/>
  <c r="FG57" i="28"/>
  <c r="BZ56" i="28"/>
  <c r="CA56" i="28"/>
  <c r="BX56" i="28"/>
  <c r="BY56" i="28"/>
  <c r="FC57" i="28"/>
  <c r="FB57" i="28"/>
  <c r="EW57" i="28"/>
  <c r="EV57" i="28"/>
  <c r="EK57" i="28"/>
  <c r="EL57" i="28"/>
  <c r="DN57" i="28"/>
  <c r="DM57" i="28"/>
  <c r="BI56" i="28"/>
  <c r="BS56" i="28"/>
  <c r="BT57" i="28"/>
  <c r="BU57" i="28"/>
  <c r="BK57" i="28"/>
  <c r="BF57" i="28"/>
  <c r="AV57" i="28"/>
  <c r="BC57" i="28"/>
  <c r="AY57" i="28"/>
  <c r="AR57" i="28"/>
  <c r="BM57" i="28"/>
  <c r="BN57" i="28"/>
  <c r="BG57" i="28"/>
  <c r="AZ57" i="28"/>
  <c r="BA57" i="28"/>
  <c r="BE57" i="28"/>
  <c r="AU57" i="28"/>
  <c r="BL57" i="28"/>
  <c r="AX57" i="28"/>
  <c r="AQ57" i="28"/>
  <c r="AM57" i="28"/>
  <c r="AN57" i="28"/>
  <c r="BB57" i="28"/>
  <c r="AT57" i="28"/>
  <c r="X57" i="28"/>
  <c r="Z57" i="28"/>
  <c r="Y57" i="28"/>
  <c r="AK57" i="28"/>
  <c r="AG57" i="28"/>
  <c r="AI57" i="28"/>
  <c r="AL57" i="28"/>
  <c r="W57" i="28"/>
  <c r="BD57" i="28"/>
  <c r="AS57" i="28"/>
  <c r="AH57" i="28"/>
  <c r="AB57" i="28"/>
  <c r="AA57" i="28"/>
  <c r="AJ57" i="28"/>
  <c r="AP56" i="28"/>
  <c r="CG56" i="28"/>
  <c r="CF56" i="28"/>
  <c r="BV56" i="28"/>
  <c r="BP56" i="28"/>
  <c r="BW56" i="28"/>
  <c r="AO56" i="28"/>
  <c r="BK56" i="28"/>
  <c r="BR56" i="28"/>
  <c r="BJ56" i="28"/>
  <c r="BO56" i="28"/>
  <c r="FM58" i="28"/>
  <c r="FL58" i="28"/>
  <c r="FK57" i="28"/>
  <c r="FJ57" i="28"/>
  <c r="FA57" i="28"/>
  <c r="EZ57" i="28"/>
  <c r="ER57" i="28"/>
  <c r="EQ57" i="28"/>
  <c r="EF58" i="28"/>
  <c r="EG58" i="28"/>
  <c r="DZ58" i="28"/>
  <c r="EA58" i="28"/>
  <c r="DS58" i="28"/>
  <c r="DT58" i="28"/>
  <c r="DJ58" i="28"/>
  <c r="DI58" i="28"/>
  <c r="CR58" i="28"/>
  <c r="CU58" i="28"/>
  <c r="DL58" i="28"/>
  <c r="CV58" i="28"/>
  <c r="CQ58" i="28"/>
  <c r="CO58" i="28"/>
  <c r="CY58" i="28"/>
  <c r="CX58" i="28"/>
  <c r="DD58" i="28"/>
  <c r="CL58" i="28"/>
  <c r="CP58" i="28"/>
  <c r="DW58" i="28"/>
  <c r="EJ58" i="28"/>
  <c r="DV58" i="28"/>
  <c r="CM58" i="28"/>
  <c r="EI58" i="28"/>
  <c r="DC58" i="28"/>
  <c r="EY58" i="28"/>
  <c r="EC58" i="28"/>
  <c r="EP58" i="28"/>
  <c r="EX58" i="28"/>
  <c r="EO58" i="28"/>
  <c r="ED58" i="28"/>
  <c r="DX58" i="28"/>
  <c r="EE58" i="28"/>
  <c r="DY58" i="28"/>
  <c r="DE58" i="28"/>
  <c r="DA58" i="28"/>
  <c r="CT58" i="28"/>
  <c r="CZ58" i="28"/>
  <c r="DO58" i="28"/>
  <c r="DF58" i="28"/>
  <c r="DG58" i="28"/>
  <c r="DR58" i="28"/>
  <c r="DP58" i="28"/>
  <c r="DQ58" i="28"/>
  <c r="DK58" i="28"/>
  <c r="CS58" i="28"/>
  <c r="EB58" i="28"/>
  <c r="DH58" i="28"/>
  <c r="ET57" i="28"/>
  <c r="EU57" i="28"/>
  <c r="AE57" i="28"/>
  <c r="AD57" i="28"/>
  <c r="EM58" i="28" l="1"/>
  <c r="EN58" i="28"/>
  <c r="CH57" i="28"/>
  <c r="CI57" i="28"/>
  <c r="CD57" i="28"/>
  <c r="CE57" i="28"/>
  <c r="CC57" i="28"/>
  <c r="FI58" i="28"/>
  <c r="FE58" i="28"/>
  <c r="FG58" i="28"/>
  <c r="FH58" i="28"/>
  <c r="FD58" i="28"/>
  <c r="FF58" i="28"/>
  <c r="CA57" i="28"/>
  <c r="BZ57" i="28"/>
  <c r="BY57" i="28"/>
  <c r="BX57" i="28"/>
  <c r="FC58" i="28"/>
  <c r="FB58" i="28"/>
  <c r="EV58" i="28"/>
  <c r="EW58" i="28"/>
  <c r="EL58" i="28"/>
  <c r="EK58" i="28"/>
  <c r="DN58" i="28"/>
  <c r="DM58" i="28"/>
  <c r="BV57" i="28"/>
  <c r="AO57" i="28"/>
  <c r="CB57" i="28"/>
  <c r="FM59" i="28"/>
  <c r="FL59" i="28"/>
  <c r="BW57" i="28"/>
  <c r="BR57" i="28"/>
  <c r="BU58" i="28"/>
  <c r="BT58" i="28"/>
  <c r="BN58" i="28"/>
  <c r="BL58" i="28"/>
  <c r="BM58" i="28"/>
  <c r="AQ58" i="28"/>
  <c r="BF58" i="28"/>
  <c r="BK58" i="28"/>
  <c r="BG58" i="28"/>
  <c r="AY58" i="28"/>
  <c r="AZ58" i="28"/>
  <c r="AR58" i="28"/>
  <c r="BC58" i="28"/>
  <c r="BA58" i="28"/>
  <c r="AV58" i="28"/>
  <c r="AT58" i="28"/>
  <c r="AM58" i="28"/>
  <c r="AH58" i="28"/>
  <c r="W58" i="28"/>
  <c r="BD58" i="28"/>
  <c r="AN58" i="28"/>
  <c r="AB58" i="28"/>
  <c r="AJ58" i="28"/>
  <c r="Y58" i="28"/>
  <c r="AS58" i="28"/>
  <c r="AG58" i="28"/>
  <c r="AI58" i="28"/>
  <c r="BB58" i="28"/>
  <c r="BE58" i="28"/>
  <c r="AX58" i="28"/>
  <c r="AL58" i="28"/>
  <c r="AK58" i="28"/>
  <c r="AU58" i="28"/>
  <c r="Z58" i="28"/>
  <c r="AA58" i="28"/>
  <c r="X58" i="28"/>
  <c r="BJ57" i="28"/>
  <c r="AP57" i="28"/>
  <c r="CF57" i="28"/>
  <c r="BS57" i="28"/>
  <c r="BO57" i="28"/>
  <c r="BP57" i="28"/>
  <c r="CG57" i="28"/>
  <c r="BI57" i="28"/>
  <c r="FK58" i="28"/>
  <c r="FJ58" i="28"/>
  <c r="EZ58" i="28"/>
  <c r="FA58" i="28"/>
  <c r="EQ58" i="28"/>
  <c r="ER58" i="28"/>
  <c r="EG59" i="28"/>
  <c r="EF59" i="28"/>
  <c r="DZ59" i="28"/>
  <c r="EA59" i="28"/>
  <c r="DS59" i="28"/>
  <c r="DT59" i="28"/>
  <c r="DI59" i="28"/>
  <c r="DJ59" i="28"/>
  <c r="DP59" i="28"/>
  <c r="CQ59" i="28"/>
  <c r="CR59" i="28"/>
  <c r="DQ59" i="28"/>
  <c r="CZ59" i="28"/>
  <c r="CS59" i="28"/>
  <c r="CT59" i="28"/>
  <c r="CV59" i="28"/>
  <c r="DD59" i="28"/>
  <c r="CL59" i="28"/>
  <c r="DV59" i="28"/>
  <c r="DW59" i="28"/>
  <c r="CP59" i="28"/>
  <c r="CX59" i="28"/>
  <c r="CY59" i="28"/>
  <c r="DC59" i="28"/>
  <c r="CM59" i="28"/>
  <c r="CO59" i="28"/>
  <c r="EI59" i="28"/>
  <c r="EJ59" i="28"/>
  <c r="EX59" i="28"/>
  <c r="EY59" i="28"/>
  <c r="EO59" i="28"/>
  <c r="DY59" i="28"/>
  <c r="ED59" i="28"/>
  <c r="EP59" i="28"/>
  <c r="EB59" i="28"/>
  <c r="EC59" i="28"/>
  <c r="DO59" i="28"/>
  <c r="DK59" i="28"/>
  <c r="CU59" i="28"/>
  <c r="DH59" i="28"/>
  <c r="DX59" i="28"/>
  <c r="DE59" i="28"/>
  <c r="DA59" i="28"/>
  <c r="DL59" i="28"/>
  <c r="DF59" i="28"/>
  <c r="DG59" i="28"/>
  <c r="EE59" i="28"/>
  <c r="DR59" i="28"/>
  <c r="ET58" i="28"/>
  <c r="EU58" i="28"/>
  <c r="AD58" i="28"/>
  <c r="AE58" i="28"/>
  <c r="EM59" i="28" l="1"/>
  <c r="EN59" i="28"/>
  <c r="FE59" i="28"/>
  <c r="CH58" i="28"/>
  <c r="CI58" i="28"/>
  <c r="CD58" i="28"/>
  <c r="CE58" i="28"/>
  <c r="CB58" i="28"/>
  <c r="CC58" i="28"/>
  <c r="FD59" i="28"/>
  <c r="FH59" i="28"/>
  <c r="FG59" i="28"/>
  <c r="FI59" i="28"/>
  <c r="FF59" i="28"/>
  <c r="CA58" i="28"/>
  <c r="BZ58" i="28"/>
  <c r="BX58" i="28"/>
  <c r="BY58" i="28"/>
  <c r="FB59" i="28"/>
  <c r="FC59" i="28"/>
  <c r="EW59" i="28"/>
  <c r="EV59" i="28"/>
  <c r="EK59" i="28"/>
  <c r="EL59" i="28"/>
  <c r="DN59" i="28"/>
  <c r="DM59" i="28"/>
  <c r="BV58" i="28"/>
  <c r="BW58" i="28"/>
  <c r="BO58" i="28"/>
  <c r="CF58" i="28"/>
  <c r="BR58" i="28"/>
  <c r="BS58" i="28"/>
  <c r="BI58" i="28"/>
  <c r="AO58" i="28"/>
  <c r="AP58" i="28"/>
  <c r="FM60" i="28"/>
  <c r="FL60" i="28"/>
  <c r="BJ58" i="28"/>
  <c r="BT59" i="28"/>
  <c r="BU59" i="28"/>
  <c r="BN59" i="28"/>
  <c r="BL59" i="28"/>
  <c r="BF59" i="28"/>
  <c r="BE59" i="28"/>
  <c r="BA59" i="28"/>
  <c r="BM59" i="28"/>
  <c r="BB59" i="28"/>
  <c r="BG59" i="28"/>
  <c r="AR59" i="28"/>
  <c r="AU59" i="28"/>
  <c r="AT59" i="28"/>
  <c r="AY59" i="28"/>
  <c r="AQ59" i="28"/>
  <c r="AX59" i="28"/>
  <c r="AV59" i="28"/>
  <c r="AN59" i="28"/>
  <c r="AH59" i="28"/>
  <c r="Z59" i="28"/>
  <c r="W59" i="28"/>
  <c r="Y59" i="28"/>
  <c r="BD59" i="28"/>
  <c r="AZ59" i="28"/>
  <c r="AK59" i="28"/>
  <c r="AM59" i="28"/>
  <c r="AL59" i="28"/>
  <c r="AG59" i="28"/>
  <c r="AJ59" i="28"/>
  <c r="AI59" i="28"/>
  <c r="AS59" i="28"/>
  <c r="AB59" i="28"/>
  <c r="BC59" i="28"/>
  <c r="AA59" i="28"/>
  <c r="X59" i="28"/>
  <c r="CG58" i="28"/>
  <c r="BP58" i="28"/>
  <c r="FK59" i="28"/>
  <c r="FJ59" i="28"/>
  <c r="FA59" i="28"/>
  <c r="EZ59" i="28"/>
  <c r="EQ59" i="28"/>
  <c r="ER59" i="28"/>
  <c r="EF60" i="28"/>
  <c r="EG60" i="28"/>
  <c r="DZ60" i="28"/>
  <c r="EA60" i="28"/>
  <c r="DT60" i="28"/>
  <c r="DS60" i="28"/>
  <c r="DJ60" i="28"/>
  <c r="DI60" i="28"/>
  <c r="DQ60" i="28"/>
  <c r="DH60" i="28"/>
  <c r="CZ60" i="28"/>
  <c r="CS60" i="28"/>
  <c r="CR60" i="28"/>
  <c r="CU60" i="28"/>
  <c r="CV60" i="28"/>
  <c r="CQ60" i="28"/>
  <c r="CT60" i="28"/>
  <c r="CP60" i="28"/>
  <c r="CO60" i="28"/>
  <c r="CY60" i="28"/>
  <c r="EJ60" i="28"/>
  <c r="DW60" i="28"/>
  <c r="CX60" i="28"/>
  <c r="DD60" i="28"/>
  <c r="DV60" i="28"/>
  <c r="CL60" i="28"/>
  <c r="CM60" i="28"/>
  <c r="EI60" i="28"/>
  <c r="DC60" i="28"/>
  <c r="EY60" i="28"/>
  <c r="EP60" i="28"/>
  <c r="EX60" i="28"/>
  <c r="EC60" i="28"/>
  <c r="EB60" i="28"/>
  <c r="EE60" i="28"/>
  <c r="EO60" i="28"/>
  <c r="DY60" i="28"/>
  <c r="ED60" i="28"/>
  <c r="DA60" i="28"/>
  <c r="DX60" i="28"/>
  <c r="DR60" i="28"/>
  <c r="DF60" i="28"/>
  <c r="DO60" i="28"/>
  <c r="DL60" i="28"/>
  <c r="DG60" i="28"/>
  <c r="DE60" i="28"/>
  <c r="DP60" i="28"/>
  <c r="DK60" i="28"/>
  <c r="ET59" i="28"/>
  <c r="EU59" i="28"/>
  <c r="AD59" i="28"/>
  <c r="AE59" i="28"/>
  <c r="EM60" i="28" l="1"/>
  <c r="EN60" i="28"/>
  <c r="FF60" i="28"/>
  <c r="CB59" i="28"/>
  <c r="CI59" i="28"/>
  <c r="CH59" i="28"/>
  <c r="CD59" i="28"/>
  <c r="CE59" i="28"/>
  <c r="FD60" i="28"/>
  <c r="CC59" i="28"/>
  <c r="FH60" i="28"/>
  <c r="FI60" i="28"/>
  <c r="FE60" i="28"/>
  <c r="FG60" i="28"/>
  <c r="CA59" i="28"/>
  <c r="BZ59" i="28"/>
  <c r="BX59" i="28"/>
  <c r="BY59" i="28"/>
  <c r="EV60" i="28"/>
  <c r="FB60" i="28"/>
  <c r="FC60" i="28"/>
  <c r="EW60" i="28"/>
  <c r="EL60" i="28"/>
  <c r="EK60" i="28"/>
  <c r="DN60" i="28"/>
  <c r="DM60" i="28"/>
  <c r="BK59" i="28"/>
  <c r="AP59" i="28"/>
  <c r="BJ59" i="28"/>
  <c r="CF59" i="28"/>
  <c r="BI59" i="28"/>
  <c r="AO59" i="28"/>
  <c r="BP59" i="28"/>
  <c r="FL61" i="28"/>
  <c r="FM61" i="28"/>
  <c r="BW59" i="28"/>
  <c r="BV59" i="28"/>
  <c r="BS59" i="28"/>
  <c r="BU60" i="28"/>
  <c r="BT60" i="28"/>
  <c r="BL60" i="28"/>
  <c r="BN60" i="28"/>
  <c r="BM60" i="28"/>
  <c r="AS60" i="28"/>
  <c r="BA60" i="28"/>
  <c r="BF60" i="28"/>
  <c r="BC60" i="28"/>
  <c r="AM60" i="28"/>
  <c r="BD60" i="28"/>
  <c r="AU60" i="28"/>
  <c r="BE60" i="28"/>
  <c r="AY60" i="28"/>
  <c r="AQ60" i="28"/>
  <c r="AV60" i="28"/>
  <c r="X60" i="28"/>
  <c r="AX60" i="28"/>
  <c r="AL60" i="28"/>
  <c r="BB60" i="28"/>
  <c r="AR60" i="28"/>
  <c r="AN60" i="28"/>
  <c r="AH60" i="28"/>
  <c r="AA60" i="28"/>
  <c r="BG60" i="28"/>
  <c r="W60" i="28"/>
  <c r="Z60" i="28"/>
  <c r="AK60" i="28"/>
  <c r="AT60" i="28"/>
  <c r="AG60" i="28"/>
  <c r="AJ60" i="28"/>
  <c r="AI60" i="28"/>
  <c r="AB60" i="28"/>
  <c r="Y60" i="28"/>
  <c r="AZ60" i="28"/>
  <c r="BO59" i="28"/>
  <c r="BR59" i="28"/>
  <c r="CG59" i="28"/>
  <c r="FK60" i="28"/>
  <c r="FJ60" i="28"/>
  <c r="EZ60" i="28"/>
  <c r="FA60" i="28"/>
  <c r="ER60" i="28"/>
  <c r="EQ60" i="28"/>
  <c r="EF61" i="28"/>
  <c r="EG61" i="28"/>
  <c r="DZ61" i="28"/>
  <c r="EA61" i="28"/>
  <c r="DT61" i="28"/>
  <c r="DS61" i="28"/>
  <c r="DI61" i="28"/>
  <c r="DJ61" i="28"/>
  <c r="CU61" i="28"/>
  <c r="CQ61" i="28"/>
  <c r="DO61" i="28"/>
  <c r="DP61" i="28"/>
  <c r="CT61" i="28"/>
  <c r="CV61" i="28"/>
  <c r="DQ61" i="28"/>
  <c r="CR61" i="28"/>
  <c r="CL61" i="28"/>
  <c r="DC61" i="28"/>
  <c r="DV61" i="28"/>
  <c r="DD61" i="28"/>
  <c r="EJ61" i="28"/>
  <c r="EI61" i="28"/>
  <c r="CY61" i="28"/>
  <c r="CO61" i="28"/>
  <c r="CP61" i="28"/>
  <c r="CM61" i="28"/>
  <c r="CX61" i="28"/>
  <c r="DW61" i="28"/>
  <c r="EX61" i="28"/>
  <c r="EP61" i="28"/>
  <c r="DY61" i="28"/>
  <c r="ED61" i="28"/>
  <c r="EC61" i="28"/>
  <c r="EY61" i="28"/>
  <c r="EO61" i="28"/>
  <c r="EB61" i="28"/>
  <c r="DX61" i="28"/>
  <c r="EE61" i="28"/>
  <c r="DA61" i="28"/>
  <c r="DL61" i="28"/>
  <c r="CS61" i="28"/>
  <c r="DF61" i="28"/>
  <c r="DG61" i="28"/>
  <c r="CZ61" i="28"/>
  <c r="DR61" i="28"/>
  <c r="DH61" i="28"/>
  <c r="DK61" i="28"/>
  <c r="DE61" i="28"/>
  <c r="EU60" i="28"/>
  <c r="ET60" i="28"/>
  <c r="AE60" i="28"/>
  <c r="AD60" i="28"/>
  <c r="EN61" i="28" l="1"/>
  <c r="EM61" i="28"/>
  <c r="CC60" i="28"/>
  <c r="CI60" i="28"/>
  <c r="CH60" i="28"/>
  <c r="CE60" i="28"/>
  <c r="CD60" i="28"/>
  <c r="CB60" i="28"/>
  <c r="FG61" i="28"/>
  <c r="FE61" i="28"/>
  <c r="FI61" i="28"/>
  <c r="FH61" i="28"/>
  <c r="FF61" i="28"/>
  <c r="FD61" i="28"/>
  <c r="CA60" i="28"/>
  <c r="BZ60" i="28"/>
  <c r="BY60" i="28"/>
  <c r="BX60" i="28"/>
  <c r="FC61" i="28"/>
  <c r="FB61" i="28"/>
  <c r="EV61" i="28"/>
  <c r="EW61" i="28"/>
  <c r="EK61" i="28"/>
  <c r="EL61" i="28"/>
  <c r="DM61" i="28"/>
  <c r="DN61" i="28"/>
  <c r="BO60" i="28"/>
  <c r="BR60" i="28"/>
  <c r="BK60" i="28"/>
  <c r="AO60" i="28"/>
  <c r="FL62" i="28"/>
  <c r="FM62" i="28"/>
  <c r="AP60" i="28"/>
  <c r="BP60" i="28"/>
  <c r="CG60" i="28"/>
  <c r="BW60" i="28"/>
  <c r="BI60" i="28"/>
  <c r="CF60" i="28"/>
  <c r="BV60" i="28"/>
  <c r="BT61" i="28"/>
  <c r="BU61" i="28"/>
  <c r="BN61" i="28"/>
  <c r="BK61" i="28"/>
  <c r="AX61" i="28"/>
  <c r="BE61" i="28"/>
  <c r="AQ61" i="28"/>
  <c r="AT61" i="28"/>
  <c r="BD61" i="28"/>
  <c r="AM61" i="28"/>
  <c r="BF61" i="28"/>
  <c r="AU61" i="28"/>
  <c r="BM61" i="28"/>
  <c r="BB61" i="28"/>
  <c r="BG61" i="28"/>
  <c r="BA61" i="28"/>
  <c r="AZ61" i="28"/>
  <c r="AS61" i="28"/>
  <c r="AY61" i="28"/>
  <c r="AR61" i="28"/>
  <c r="W61" i="28"/>
  <c r="AN61" i="28"/>
  <c r="Z61" i="28"/>
  <c r="AH61" i="28"/>
  <c r="BC61" i="28"/>
  <c r="AJ61" i="28"/>
  <c r="AK61" i="28"/>
  <c r="Y61" i="28"/>
  <c r="AG61" i="28"/>
  <c r="AL61" i="28"/>
  <c r="AA61" i="28"/>
  <c r="AV61" i="28"/>
  <c r="X61" i="28"/>
  <c r="AI61" i="28"/>
  <c r="AB61" i="28"/>
  <c r="BJ60" i="28"/>
  <c r="BS60" i="28"/>
  <c r="FJ61" i="28"/>
  <c r="FK61" i="28"/>
  <c r="EZ61" i="28"/>
  <c r="FA61" i="28"/>
  <c r="EQ61" i="28"/>
  <c r="ER61" i="28"/>
  <c r="EF62" i="28"/>
  <c r="EG62" i="28"/>
  <c r="EA62" i="28"/>
  <c r="DZ62" i="28"/>
  <c r="DT62" i="28"/>
  <c r="DS62" i="28"/>
  <c r="DJ62" i="28"/>
  <c r="DI62" i="28"/>
  <c r="DG62" i="28"/>
  <c r="CS62" i="28"/>
  <c r="DO62" i="28"/>
  <c r="CR62" i="28"/>
  <c r="CU62" i="28"/>
  <c r="CT62" i="28"/>
  <c r="DE62" i="28"/>
  <c r="CV62" i="28"/>
  <c r="CQ62" i="28"/>
  <c r="DV62" i="28"/>
  <c r="CX62" i="28"/>
  <c r="CY62" i="28"/>
  <c r="EJ62" i="28"/>
  <c r="DD62" i="28"/>
  <c r="CO62" i="28"/>
  <c r="DW62" i="28"/>
  <c r="DC62" i="28"/>
  <c r="EI62" i="28"/>
  <c r="CP62" i="28"/>
  <c r="CL62" i="28"/>
  <c r="CM62" i="28"/>
  <c r="EY62" i="28"/>
  <c r="EX62" i="28"/>
  <c r="EC62" i="28"/>
  <c r="EE62" i="28"/>
  <c r="EO62" i="28"/>
  <c r="EB62" i="28"/>
  <c r="DX62" i="28"/>
  <c r="EP62" i="28"/>
  <c r="DY62" i="28"/>
  <c r="DR62" i="28"/>
  <c r="DL62" i="28"/>
  <c r="DH62" i="28"/>
  <c r="DQ62" i="28"/>
  <c r="DP62" i="28"/>
  <c r="CZ62" i="28"/>
  <c r="DK62" i="28"/>
  <c r="DF62" i="28"/>
  <c r="ED62" i="28"/>
  <c r="DA62" i="28"/>
  <c r="ET61" i="28"/>
  <c r="EU61" i="28"/>
  <c r="AD61" i="28"/>
  <c r="AE61" i="28"/>
  <c r="EN62" i="28" l="1"/>
  <c r="EM62" i="28"/>
  <c r="CI61" i="28"/>
  <c r="CH61" i="28"/>
  <c r="CD61" i="28"/>
  <c r="CE61" i="28"/>
  <c r="CC61" i="28"/>
  <c r="FI62" i="28"/>
  <c r="FF62" i="28"/>
  <c r="FH62" i="28"/>
  <c r="FE62" i="28"/>
  <c r="FG62" i="28"/>
  <c r="FD62" i="28"/>
  <c r="CA61" i="28"/>
  <c r="BX61" i="28"/>
  <c r="BY61" i="28"/>
  <c r="FC62" i="28"/>
  <c r="FB62" i="28"/>
  <c r="EW62" i="28"/>
  <c r="EV62" i="28"/>
  <c r="EL62" i="28"/>
  <c r="EK62" i="28"/>
  <c r="DN62" i="28"/>
  <c r="DM62" i="28"/>
  <c r="BV61" i="28"/>
  <c r="BR61" i="28"/>
  <c r="BL61" i="28"/>
  <c r="BP61" i="28"/>
  <c r="BO61" i="28"/>
  <c r="FL63" i="28"/>
  <c r="FM63" i="28"/>
  <c r="BU62" i="28"/>
  <c r="BT62" i="28"/>
  <c r="BN62" i="28"/>
  <c r="BM62" i="28"/>
  <c r="BE62" i="28"/>
  <c r="AV62" i="28"/>
  <c r="AR62" i="28"/>
  <c r="BC62" i="28"/>
  <c r="AX62" i="28"/>
  <c r="BB62" i="28"/>
  <c r="BA62" i="28"/>
  <c r="AU62" i="28"/>
  <c r="BD62" i="28"/>
  <c r="AZ62" i="28"/>
  <c r="AS62" i="28"/>
  <c r="AG62" i="28"/>
  <c r="AI62" i="28"/>
  <c r="AY62" i="28"/>
  <c r="AK62" i="28"/>
  <c r="W62" i="28"/>
  <c r="BF62" i="28"/>
  <c r="AA62" i="28"/>
  <c r="Z62" i="28"/>
  <c r="X62" i="28"/>
  <c r="AT62" i="28"/>
  <c r="AM62" i="28"/>
  <c r="AH62" i="28"/>
  <c r="AN62" i="28"/>
  <c r="AJ62" i="28"/>
  <c r="AL62" i="28"/>
  <c r="BG62" i="28"/>
  <c r="AQ62" i="28"/>
  <c r="AB62" i="28"/>
  <c r="Y62" i="28"/>
  <c r="CB61" i="28"/>
  <c r="AO61" i="28"/>
  <c r="BS61" i="28"/>
  <c r="AP61" i="28"/>
  <c r="BJ61" i="28"/>
  <c r="BI61" i="28"/>
  <c r="CF61" i="28"/>
  <c r="BZ61" i="28"/>
  <c r="BW61" i="28"/>
  <c r="CG61" i="28"/>
  <c r="FJ62" i="28"/>
  <c r="FK62" i="28"/>
  <c r="EZ62" i="28"/>
  <c r="FA62" i="28"/>
  <c r="EQ62" i="28"/>
  <c r="ER62" i="28"/>
  <c r="EG63" i="28"/>
  <c r="EF63" i="28"/>
  <c r="EA63" i="28"/>
  <c r="DZ63" i="28"/>
  <c r="DT63" i="28"/>
  <c r="DS63" i="28"/>
  <c r="DI63" i="28"/>
  <c r="DJ63" i="28"/>
  <c r="CZ63" i="28"/>
  <c r="DO63" i="28"/>
  <c r="DP63" i="28"/>
  <c r="CR63" i="28"/>
  <c r="CS63" i="28"/>
  <c r="CV63" i="28"/>
  <c r="CU63" i="28"/>
  <c r="CQ63" i="28"/>
  <c r="DC63" i="28"/>
  <c r="DW63" i="28"/>
  <c r="DV63" i="28"/>
  <c r="DD63" i="28"/>
  <c r="CO63" i="28"/>
  <c r="CP63" i="28"/>
  <c r="CY63" i="28"/>
  <c r="EI63" i="28"/>
  <c r="EJ63" i="28"/>
  <c r="CM63" i="28"/>
  <c r="CX63" i="28"/>
  <c r="CL63" i="28"/>
  <c r="EX63" i="28"/>
  <c r="EY63" i="28"/>
  <c r="EO63" i="28"/>
  <c r="ED63" i="28"/>
  <c r="EP63" i="28"/>
  <c r="EE63" i="28"/>
  <c r="DY63" i="28"/>
  <c r="EC63" i="28"/>
  <c r="DH63" i="28"/>
  <c r="DR63" i="28"/>
  <c r="EB63" i="28"/>
  <c r="DX63" i="28"/>
  <c r="DE63" i="28"/>
  <c r="DQ63" i="28"/>
  <c r="DA63" i="28"/>
  <c r="DL63" i="28"/>
  <c r="DF63" i="28"/>
  <c r="DG63" i="28"/>
  <c r="DK63" i="28"/>
  <c r="CT63" i="28"/>
  <c r="ET62" i="28"/>
  <c r="EU62" i="28"/>
  <c r="AE62" i="28"/>
  <c r="AD62" i="28"/>
  <c r="EM63" i="28" l="1"/>
  <c r="EN63" i="28"/>
  <c r="CH62" i="28"/>
  <c r="CI62" i="28"/>
  <c r="CE62" i="28"/>
  <c r="CD62" i="28"/>
  <c r="CB62" i="28"/>
  <c r="FE63" i="28"/>
  <c r="FI63" i="28"/>
  <c r="FH63" i="28"/>
  <c r="FF63" i="28"/>
  <c r="FG63" i="28"/>
  <c r="CA62" i="28"/>
  <c r="BZ62" i="28"/>
  <c r="FD63" i="28"/>
  <c r="BW62" i="28"/>
  <c r="BY62" i="28"/>
  <c r="BX62" i="28"/>
  <c r="FC63" i="28"/>
  <c r="FB63" i="28"/>
  <c r="EW63" i="28"/>
  <c r="EV63" i="28"/>
  <c r="EK63" i="28"/>
  <c r="EL63" i="28"/>
  <c r="DM63" i="28"/>
  <c r="DN63" i="28"/>
  <c r="BL62" i="28"/>
  <c r="BO62" i="28"/>
  <c r="BV62" i="28"/>
  <c r="BP62" i="28"/>
  <c r="FL64" i="28"/>
  <c r="FM64" i="28"/>
  <c r="BJ62" i="28"/>
  <c r="BR62" i="28"/>
  <c r="AO62" i="28"/>
  <c r="CF62" i="28"/>
  <c r="BS62" i="28"/>
  <c r="CC62" i="28"/>
  <c r="CG62" i="28"/>
  <c r="BK62" i="28"/>
  <c r="AP62" i="28"/>
  <c r="BI62" i="28"/>
  <c r="BU63" i="28"/>
  <c r="BT63" i="28"/>
  <c r="BN63" i="28"/>
  <c r="BL63" i="28"/>
  <c r="BC63" i="28"/>
  <c r="BM63" i="28"/>
  <c r="BD63" i="28"/>
  <c r="BE63" i="28"/>
  <c r="AT63" i="28"/>
  <c r="AV63" i="28"/>
  <c r="AX63" i="28"/>
  <c r="AR63" i="28"/>
  <c r="AS63" i="28"/>
  <c r="AQ63" i="28"/>
  <c r="BB63" i="28"/>
  <c r="AJ63" i="28"/>
  <c r="AB63" i="28"/>
  <c r="W63" i="28"/>
  <c r="X63" i="28"/>
  <c r="AG63" i="28"/>
  <c r="AI63" i="28"/>
  <c r="AY63" i="28"/>
  <c r="BG63" i="28"/>
  <c r="Z63" i="28"/>
  <c r="AN63" i="28"/>
  <c r="AK63" i="28"/>
  <c r="BF63" i="28"/>
  <c r="AZ63" i="28"/>
  <c r="AM63" i="28"/>
  <c r="AU63" i="28"/>
  <c r="AL63" i="28"/>
  <c r="BA63" i="28"/>
  <c r="AH63" i="28"/>
  <c r="AA63" i="28"/>
  <c r="Y63" i="28"/>
  <c r="FJ63" i="28"/>
  <c r="FK63" i="28"/>
  <c r="FA63" i="28"/>
  <c r="EZ63" i="28"/>
  <c r="EQ63" i="28"/>
  <c r="ER63" i="28"/>
  <c r="EG64" i="28"/>
  <c r="EF64" i="28"/>
  <c r="DZ64" i="28"/>
  <c r="EA64" i="28"/>
  <c r="DS64" i="28"/>
  <c r="DT64" i="28"/>
  <c r="DI64" i="28"/>
  <c r="DJ64" i="28"/>
  <c r="CS64" i="28"/>
  <c r="CR64" i="28"/>
  <c r="CT64" i="28"/>
  <c r="DE64" i="28"/>
  <c r="CQ64" i="28"/>
  <c r="CV64" i="28"/>
  <c r="CO64" i="28"/>
  <c r="EI64" i="28"/>
  <c r="CP64" i="28"/>
  <c r="DV64" i="28"/>
  <c r="DD64" i="28"/>
  <c r="DW64" i="28"/>
  <c r="CX64" i="28"/>
  <c r="CY64" i="28"/>
  <c r="CM64" i="28"/>
  <c r="DC64" i="28"/>
  <c r="EJ64" i="28"/>
  <c r="CL64" i="28"/>
  <c r="EY64" i="28"/>
  <c r="EX64" i="28"/>
  <c r="EO64" i="28"/>
  <c r="EP64" i="28"/>
  <c r="EE64" i="28"/>
  <c r="ED64" i="28"/>
  <c r="EC64" i="28"/>
  <c r="EB64" i="28"/>
  <c r="DY64" i="28"/>
  <c r="DH64" i="28"/>
  <c r="DQ64" i="28"/>
  <c r="DF64" i="28"/>
  <c r="DG64" i="28"/>
  <c r="DK64" i="28"/>
  <c r="DR64" i="28"/>
  <c r="DA64" i="28"/>
  <c r="DO64" i="28"/>
  <c r="DL64" i="28"/>
  <c r="DX64" i="28"/>
  <c r="CU64" i="28"/>
  <c r="DP64" i="28"/>
  <c r="CZ64" i="28"/>
  <c r="EU63" i="28"/>
  <c r="ET63" i="28"/>
  <c r="AD63" i="28"/>
  <c r="AE63" i="28"/>
  <c r="EN64" i="28" l="1"/>
  <c r="EM64" i="28"/>
  <c r="CI63" i="28"/>
  <c r="CH63" i="28"/>
  <c r="CD63" i="28"/>
  <c r="CE63" i="28"/>
  <c r="CC63" i="28"/>
  <c r="CB63" i="28"/>
  <c r="FH64" i="28"/>
  <c r="FI64" i="28"/>
  <c r="FF64" i="28"/>
  <c r="FG64" i="28"/>
  <c r="CA63" i="28"/>
  <c r="FD64" i="28"/>
  <c r="BZ63" i="28"/>
  <c r="FE64" i="28"/>
  <c r="BX63" i="28"/>
  <c r="BY63" i="28"/>
  <c r="FC64" i="28"/>
  <c r="FB64" i="28"/>
  <c r="EW64" i="28"/>
  <c r="EV64" i="28"/>
  <c r="EK64" i="28"/>
  <c r="EL64" i="28"/>
  <c r="DN64" i="28"/>
  <c r="DM64" i="28"/>
  <c r="BO63" i="28"/>
  <c r="BW63" i="28"/>
  <c r="BJ63" i="28"/>
  <c r="CG63" i="28"/>
  <c r="FL65" i="28"/>
  <c r="FM65" i="28"/>
  <c r="BT64" i="28"/>
  <c r="BU64" i="28"/>
  <c r="BN64" i="28"/>
  <c r="BL64" i="28"/>
  <c r="BK64" i="28"/>
  <c r="BD64" i="28"/>
  <c r="BE64" i="28"/>
  <c r="AY64" i="28"/>
  <c r="AQ64" i="28"/>
  <c r="AZ64" i="28"/>
  <c r="BM64" i="28"/>
  <c r="BF64" i="28"/>
  <c r="AT64" i="28"/>
  <c r="AX64" i="28"/>
  <c r="BB64" i="28"/>
  <c r="AL64" i="28"/>
  <c r="W64" i="28"/>
  <c r="AS64" i="28"/>
  <c r="Z64" i="28"/>
  <c r="AB64" i="28"/>
  <c r="AV64" i="28"/>
  <c r="AG64" i="28"/>
  <c r="AI64" i="28"/>
  <c r="AR64" i="28"/>
  <c r="BC64" i="28"/>
  <c r="BA64" i="28"/>
  <c r="Y64" i="28"/>
  <c r="AA64" i="28"/>
  <c r="AM64" i="28"/>
  <c r="BG64" i="28"/>
  <c r="AU64" i="28"/>
  <c r="AK64" i="28"/>
  <c r="AH64" i="28"/>
  <c r="AJ64" i="28"/>
  <c r="AN64" i="28"/>
  <c r="X64" i="28"/>
  <c r="BK63" i="28"/>
  <c r="AP63" i="28"/>
  <c r="BS63" i="28"/>
  <c r="BR63" i="28"/>
  <c r="BV63" i="28"/>
  <c r="CF63" i="28"/>
  <c r="AO63" i="28"/>
  <c r="BP63" i="28"/>
  <c r="BI63" i="28"/>
  <c r="FK64" i="28"/>
  <c r="FJ64" i="28"/>
  <c r="FA64" i="28"/>
  <c r="EZ64" i="28"/>
  <c r="EQ64" i="28"/>
  <c r="ER64" i="28"/>
  <c r="EF65" i="28"/>
  <c r="EG65" i="28"/>
  <c r="EA65" i="28"/>
  <c r="DZ65" i="28"/>
  <c r="DT65" i="28"/>
  <c r="DS65" i="28"/>
  <c r="DI65" i="28"/>
  <c r="DJ65" i="28"/>
  <c r="DG65" i="28"/>
  <c r="CR65" i="28"/>
  <c r="CU65" i="28"/>
  <c r="CZ65" i="28"/>
  <c r="DH65" i="28"/>
  <c r="DF65" i="28"/>
  <c r="CS65" i="28"/>
  <c r="CT65" i="28"/>
  <c r="CV65" i="28"/>
  <c r="CQ65" i="28"/>
  <c r="CM65" i="28"/>
  <c r="DD65" i="28"/>
  <c r="DC65" i="28"/>
  <c r="DW65" i="28"/>
  <c r="CX65" i="28"/>
  <c r="CP65" i="28"/>
  <c r="CL65" i="28"/>
  <c r="DV65" i="28"/>
  <c r="CY65" i="28"/>
  <c r="CO65" i="28"/>
  <c r="EJ65" i="28"/>
  <c r="EI65" i="28"/>
  <c r="EY65" i="28"/>
  <c r="EX65" i="28"/>
  <c r="EP65" i="28"/>
  <c r="DY65" i="28"/>
  <c r="EO65" i="28"/>
  <c r="EC65" i="28"/>
  <c r="ED65" i="28"/>
  <c r="EB65" i="28"/>
  <c r="EE65" i="28"/>
  <c r="DA65" i="28"/>
  <c r="DL65" i="28"/>
  <c r="DQ65" i="28"/>
  <c r="DX65" i="28"/>
  <c r="DO65" i="28"/>
  <c r="DK65" i="28"/>
  <c r="DR65" i="28"/>
  <c r="DE65" i="28"/>
  <c r="DP65" i="28"/>
  <c r="ET64" i="28"/>
  <c r="EU64" i="28"/>
  <c r="AE64" i="28"/>
  <c r="AD64" i="28"/>
  <c r="EM65" i="28" l="1"/>
  <c r="EN65" i="28"/>
  <c r="CD64" i="28"/>
  <c r="FD65" i="28"/>
  <c r="CH64" i="28"/>
  <c r="CI64" i="28"/>
  <c r="CE64" i="28"/>
  <c r="CB64" i="28"/>
  <c r="CC64" i="28"/>
  <c r="FH65" i="28"/>
  <c r="FE65" i="28"/>
  <c r="FI65" i="28"/>
  <c r="FG65" i="28"/>
  <c r="FF65" i="28"/>
  <c r="BZ64" i="28"/>
  <c r="CA64" i="28"/>
  <c r="BX64" i="28"/>
  <c r="BY64" i="28"/>
  <c r="FC65" i="28"/>
  <c r="FB65" i="28"/>
  <c r="EW65" i="28"/>
  <c r="EV65" i="28"/>
  <c r="EL65" i="28"/>
  <c r="EK65" i="28"/>
  <c r="DM65" i="28"/>
  <c r="DN65" i="28"/>
  <c r="BO64" i="28"/>
  <c r="CG64" i="28"/>
  <c r="BP64" i="28"/>
  <c r="AO64" i="28"/>
  <c r="BJ64" i="28"/>
  <c r="BS64" i="28"/>
  <c r="FL66" i="28"/>
  <c r="FM66" i="28"/>
  <c r="CF64" i="28"/>
  <c r="BW64" i="28"/>
  <c r="BI64" i="28"/>
  <c r="BR64" i="28"/>
  <c r="BV64" i="28"/>
  <c r="BT65" i="28"/>
  <c r="BU65" i="28"/>
  <c r="BK65" i="28"/>
  <c r="BE65" i="28"/>
  <c r="AT65" i="28"/>
  <c r="AM65" i="28"/>
  <c r="BB65" i="28"/>
  <c r="BC65" i="28"/>
  <c r="BF65" i="28"/>
  <c r="AY65" i="28"/>
  <c r="AS65" i="28"/>
  <c r="AV65" i="28"/>
  <c r="BG65" i="28"/>
  <c r="AR65" i="28"/>
  <c r="AX65" i="28"/>
  <c r="AZ65" i="28"/>
  <c r="AU65" i="28"/>
  <c r="BN65" i="28"/>
  <c r="BA65" i="28"/>
  <c r="Y65" i="28"/>
  <c r="BD65" i="28"/>
  <c r="AQ65" i="28"/>
  <c r="X65" i="28"/>
  <c r="AG65" i="28"/>
  <c r="AI65" i="28"/>
  <c r="AB65" i="28"/>
  <c r="BM65" i="28"/>
  <c r="AH65" i="28"/>
  <c r="AK65" i="28"/>
  <c r="Z65" i="28"/>
  <c r="AJ65" i="28"/>
  <c r="AN65" i="28"/>
  <c r="W65" i="28"/>
  <c r="AA65" i="28"/>
  <c r="AL65" i="28"/>
  <c r="AP64" i="28"/>
  <c r="FK65" i="28"/>
  <c r="FJ65" i="28"/>
  <c r="EZ65" i="28"/>
  <c r="FA65" i="28"/>
  <c r="EQ65" i="28"/>
  <c r="ER65" i="28"/>
  <c r="EG66" i="28"/>
  <c r="EF66" i="28"/>
  <c r="DZ66" i="28"/>
  <c r="EA66" i="28"/>
  <c r="DT66" i="28"/>
  <c r="DS66" i="28"/>
  <c r="DI66" i="28"/>
  <c r="DJ66" i="28"/>
  <c r="CU66" i="28"/>
  <c r="CQ66" i="28"/>
  <c r="DE66" i="28"/>
  <c r="CV66" i="28"/>
  <c r="DO66" i="28"/>
  <c r="CR66" i="28"/>
  <c r="CO66" i="28"/>
  <c r="CX66" i="28"/>
  <c r="DW66" i="28"/>
  <c r="DC66" i="28"/>
  <c r="CL66" i="28"/>
  <c r="EJ66" i="28"/>
  <c r="CP66" i="28"/>
  <c r="EI66" i="28"/>
  <c r="CM66" i="28"/>
  <c r="CY66" i="28"/>
  <c r="DV66" i="28"/>
  <c r="DD66" i="28"/>
  <c r="EY66" i="28"/>
  <c r="EX66" i="28"/>
  <c r="EP66" i="28"/>
  <c r="EE66" i="28"/>
  <c r="EC66" i="28"/>
  <c r="EO66" i="28"/>
  <c r="DY66" i="28"/>
  <c r="DX66" i="28"/>
  <c r="ED66" i="28"/>
  <c r="CZ66" i="28"/>
  <c r="DL66" i="28"/>
  <c r="DG66" i="28"/>
  <c r="EB66" i="28"/>
  <c r="DA66" i="28"/>
  <c r="CT66" i="28"/>
  <c r="DH66" i="28"/>
  <c r="DQ66" i="28"/>
  <c r="DP66" i="28"/>
  <c r="DK66" i="28"/>
  <c r="DR66" i="28"/>
  <c r="DF66" i="28"/>
  <c r="CS66" i="28"/>
  <c r="EU65" i="28"/>
  <c r="ET65" i="28"/>
  <c r="AE65" i="28"/>
  <c r="AD65" i="28"/>
  <c r="EM66" i="28" l="1"/>
  <c r="EN66" i="28"/>
  <c r="FD66" i="28"/>
  <c r="CE65" i="28"/>
  <c r="CA65" i="28"/>
  <c r="CH65" i="28"/>
  <c r="CD65" i="28"/>
  <c r="CB65" i="28"/>
  <c r="FF66" i="28"/>
  <c r="FI66" i="28"/>
  <c r="FH66" i="28"/>
  <c r="FG66" i="28"/>
  <c r="FE66" i="28"/>
  <c r="BZ65" i="28"/>
  <c r="BY65" i="28"/>
  <c r="BX65" i="28"/>
  <c r="EV66" i="28"/>
  <c r="FC66" i="28"/>
  <c r="FB66" i="28"/>
  <c r="EW66" i="28"/>
  <c r="EL66" i="28"/>
  <c r="EK66" i="28"/>
  <c r="DM66" i="28"/>
  <c r="DN66" i="28"/>
  <c r="BV65" i="28"/>
  <c r="BI65" i="28"/>
  <c r="FM67" i="28"/>
  <c r="FL67" i="28"/>
  <c r="BJ65" i="28"/>
  <c r="BS65" i="28"/>
  <c r="BU66" i="28"/>
  <c r="BT66" i="28"/>
  <c r="BM66" i="28"/>
  <c r="BN66" i="28"/>
  <c r="BL66" i="28"/>
  <c r="BB66" i="28"/>
  <c r="BA66" i="28"/>
  <c r="AU66" i="28"/>
  <c r="BD66" i="28"/>
  <c r="BG66" i="28"/>
  <c r="AY66" i="28"/>
  <c r="AQ66" i="28"/>
  <c r="AS66" i="28"/>
  <c r="AN66" i="28"/>
  <c r="BF66" i="28"/>
  <c r="AM66" i="28"/>
  <c r="BE66" i="28"/>
  <c r="AT66" i="28"/>
  <c r="AH66" i="28"/>
  <c r="Y66" i="28"/>
  <c r="AJ66" i="28"/>
  <c r="W66" i="28"/>
  <c r="Z66" i="28"/>
  <c r="AX66" i="28"/>
  <c r="AV66" i="28"/>
  <c r="AL66" i="28"/>
  <c r="BC66" i="28"/>
  <c r="AG66" i="28"/>
  <c r="AI66" i="28"/>
  <c r="AB66" i="28"/>
  <c r="X66" i="28"/>
  <c r="AK66" i="28"/>
  <c r="AR66" i="28"/>
  <c r="AZ66" i="28"/>
  <c r="AA66" i="28"/>
  <c r="BL65" i="28"/>
  <c r="BP65" i="28"/>
  <c r="BO65" i="28"/>
  <c r="CG65" i="28"/>
  <c r="CI65" i="28"/>
  <c r="AP65" i="28"/>
  <c r="BW65" i="28"/>
  <c r="AO65" i="28"/>
  <c r="BR65" i="28"/>
  <c r="CF65" i="28"/>
  <c r="CC65" i="28"/>
  <c r="FJ66" i="28"/>
  <c r="FK66" i="28"/>
  <c r="EZ66" i="28"/>
  <c r="FA66" i="28"/>
  <c r="EQ66" i="28"/>
  <c r="ER66" i="28"/>
  <c r="EF67" i="28"/>
  <c r="EG67" i="28"/>
  <c r="DZ67" i="28"/>
  <c r="EA67" i="28"/>
  <c r="DT67" i="28"/>
  <c r="DS67" i="28"/>
  <c r="DJ67" i="28"/>
  <c r="DI67" i="28"/>
  <c r="CT67" i="28"/>
  <c r="DF67" i="28"/>
  <c r="CZ67" i="28"/>
  <c r="DG67" i="28"/>
  <c r="DH67" i="28"/>
  <c r="DQ67" i="28"/>
  <c r="CV67" i="28"/>
  <c r="CS67" i="28"/>
  <c r="CQ67" i="28"/>
  <c r="CR67" i="28"/>
  <c r="CU67" i="28"/>
  <c r="CL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ET66" i="28"/>
  <c r="AE66" i="28"/>
  <c r="AD66" i="28"/>
  <c r="EM67" i="28" l="1"/>
  <c r="EN67" i="28"/>
  <c r="CC66" i="28"/>
  <c r="CA66" i="28"/>
  <c r="CI66" i="28"/>
  <c r="CH66" i="28"/>
  <c r="CE66" i="28"/>
  <c r="CD66" i="28"/>
  <c r="FG67" i="28"/>
  <c r="CB66" i="28"/>
  <c r="FE67" i="28"/>
  <c r="FH67" i="28"/>
  <c r="BZ66" i="28"/>
  <c r="FI67" i="28"/>
  <c r="FF67" i="28"/>
  <c r="FD67" i="28"/>
  <c r="BY66" i="28"/>
  <c r="BX66" i="28"/>
  <c r="EV67" i="28"/>
  <c r="FC67" i="28"/>
  <c r="FB67" i="28"/>
  <c r="EW67" i="28"/>
  <c r="EL67" i="28"/>
  <c r="EK67" i="28"/>
  <c r="DM67" i="28"/>
  <c r="DN67" i="28"/>
  <c r="BK66" i="28"/>
  <c r="BO66" i="28"/>
  <c r="BJ66" i="28"/>
  <c r="BV66" i="28"/>
  <c r="AO66" i="28"/>
  <c r="BI66" i="28"/>
  <c r="BR66" i="28"/>
  <c r="FL68" i="28"/>
  <c r="FM68" i="28"/>
  <c r="AP66" i="28"/>
  <c r="BS66" i="28"/>
  <c r="BP66" i="28"/>
  <c r="CF66" i="28"/>
  <c r="BU67" i="28"/>
  <c r="BT67" i="28"/>
  <c r="BL67" i="28"/>
  <c r="BM67" i="28"/>
  <c r="BK67" i="28"/>
  <c r="BA67" i="28"/>
  <c r="BF67" i="28"/>
  <c r="BE67" i="28"/>
  <c r="AS67" i="28"/>
  <c r="BD67" i="28"/>
  <c r="AY67" i="28"/>
  <c r="AZ67" i="28"/>
  <c r="AM67" i="28"/>
  <c r="AU67" i="28"/>
  <c r="AR67" i="28"/>
  <c r="AL67" i="28"/>
  <c r="BN67" i="28"/>
  <c r="BB67" i="28"/>
  <c r="AQ67" i="28"/>
  <c r="AH67" i="28"/>
  <c r="W67" i="28"/>
  <c r="AA67" i="28"/>
  <c r="Z67" i="28"/>
  <c r="AX67" i="28"/>
  <c r="AV67" i="28"/>
  <c r="X67" i="28"/>
  <c r="AT67" i="28"/>
  <c r="Y67" i="28"/>
  <c r="BC67" i="28"/>
  <c r="AN67" i="28"/>
  <c r="AJ67" i="28"/>
  <c r="BG67" i="28"/>
  <c r="AB67" i="28"/>
  <c r="AI67" i="28"/>
  <c r="AK67" i="28"/>
  <c r="AG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L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ET67" i="28"/>
  <c r="AE67" i="28"/>
  <c r="AD67" i="28"/>
  <c r="EN68" i="28" l="1"/>
  <c r="EM68" i="28"/>
  <c r="BZ67" i="28"/>
  <c r="CA67" i="28"/>
  <c r="CI67" i="28"/>
  <c r="CH67" i="28"/>
  <c r="CE67" i="28"/>
  <c r="CD67" i="28"/>
  <c r="CB67" i="28"/>
  <c r="FD68" i="28"/>
  <c r="CC67" i="28"/>
  <c r="FH68" i="28"/>
  <c r="FI68" i="28"/>
  <c r="FG68" i="28"/>
  <c r="FF68" i="28"/>
  <c r="FE68" i="28"/>
  <c r="BX67" i="28"/>
  <c r="BY67" i="28"/>
  <c r="FC68" i="28"/>
  <c r="FB68" i="28"/>
  <c r="EW68" i="28"/>
  <c r="EV68" i="28"/>
  <c r="EL68" i="28"/>
  <c r="EK68" i="28"/>
  <c r="DN68" i="28"/>
  <c r="DM68" i="28"/>
  <c r="AO67" i="28"/>
  <c r="BW67" i="28"/>
  <c r="BR67" i="28"/>
  <c r="BV67" i="28"/>
  <c r="BS67" i="28"/>
  <c r="AP67" i="28"/>
  <c r="BI67" i="28"/>
  <c r="BO67" i="28"/>
  <c r="FM69" i="28"/>
  <c r="FL69" i="28"/>
  <c r="BP67" i="28"/>
  <c r="CG67" i="28"/>
  <c r="BT68" i="28"/>
  <c r="BU68" i="28"/>
  <c r="BK68" i="28"/>
  <c r="BN68" i="28"/>
  <c r="BL68" i="28"/>
  <c r="AQ68" i="28"/>
  <c r="AZ68" i="28"/>
  <c r="AV68" i="28"/>
  <c r="AR68" i="28"/>
  <c r="BF68" i="28"/>
  <c r="AS68" i="28"/>
  <c r="BA68" i="28"/>
  <c r="BE68" i="28"/>
  <c r="BC68" i="28"/>
  <c r="BG68" i="28"/>
  <c r="AY68" i="28"/>
  <c r="AN68" i="28"/>
  <c r="AJ68" i="28"/>
  <c r="AL68" i="28"/>
  <c r="AB68" i="28"/>
  <c r="Y68" i="28"/>
  <c r="X68" i="28"/>
  <c r="AM68" i="28"/>
  <c r="AH68" i="28"/>
  <c r="AK68" i="28"/>
  <c r="W68" i="28"/>
  <c r="AU68" i="28"/>
  <c r="AA68" i="28"/>
  <c r="BD68" i="28"/>
  <c r="AX68" i="28"/>
  <c r="AT68" i="28"/>
  <c r="BB68" i="28"/>
  <c r="AI68" i="28"/>
  <c r="AG68" i="28"/>
  <c r="BM68" i="28"/>
  <c r="Z68" i="28"/>
  <c r="CF67" i="28"/>
  <c r="BJ67"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CL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ET68" i="28"/>
  <c r="AE68" i="28"/>
  <c r="AD68" i="28"/>
  <c r="EN69" i="28" l="1"/>
  <c r="EM69" i="28"/>
  <c r="CA68" i="28"/>
  <c r="FD69" i="28"/>
  <c r="CI68" i="28"/>
  <c r="CH68" i="28"/>
  <c r="CE68" i="28"/>
  <c r="CD68" i="28"/>
  <c r="CC68" i="28"/>
  <c r="CB68" i="28"/>
  <c r="FI69" i="28"/>
  <c r="FE69" i="28"/>
  <c r="FH69" i="28"/>
  <c r="FG69" i="28"/>
  <c r="FF69" i="28"/>
  <c r="BZ68" i="28"/>
  <c r="BX68" i="28"/>
  <c r="BY68" i="28"/>
  <c r="FC69" i="28"/>
  <c r="EW69" i="28"/>
  <c r="FB69" i="28"/>
  <c r="EV69" i="28"/>
  <c r="EL69" i="28"/>
  <c r="EK69" i="28"/>
  <c r="DN69" i="28"/>
  <c r="DM69" i="28"/>
  <c r="BO68" i="28"/>
  <c r="BP68" i="28"/>
  <c r="BS68" i="28"/>
  <c r="BW68" i="28"/>
  <c r="AO68" i="28"/>
  <c r="BV68" i="28"/>
  <c r="FM70" i="28"/>
  <c r="FL70" i="28"/>
  <c r="BT69" i="28"/>
  <c r="BU69" i="28"/>
  <c r="BN69" i="28"/>
  <c r="BK69" i="28"/>
  <c r="AX69" i="28"/>
  <c r="AR69" i="28"/>
  <c r="BL69" i="28"/>
  <c r="BA69" i="28"/>
  <c r="AZ69" i="28"/>
  <c r="AU69" i="28"/>
  <c r="AQ69" i="28"/>
  <c r="AV69" i="28"/>
  <c r="BM69" i="28"/>
  <c r="BD69" i="28"/>
  <c r="BG69" i="28"/>
  <c r="AT69" i="28"/>
  <c r="AK69" i="28"/>
  <c r="AS69" i="28"/>
  <c r="AM69" i="28"/>
  <c r="AL69" i="28"/>
  <c r="AB69" i="28"/>
  <c r="BE69" i="28"/>
  <c r="W69" i="28"/>
  <c r="AY69" i="28"/>
  <c r="AN69" i="28"/>
  <c r="AH69" i="28"/>
  <c r="Z69" i="28"/>
  <c r="AA69" i="28"/>
  <c r="Y69" i="28"/>
  <c r="BC69" i="28"/>
  <c r="AI69" i="28"/>
  <c r="BF69" i="28"/>
  <c r="AG69" i="28"/>
  <c r="AJ69" i="28"/>
  <c r="BB69" i="28"/>
  <c r="X69" i="28"/>
  <c r="AP68" i="28"/>
  <c r="CG68" i="28"/>
  <c r="CF68" i="28"/>
  <c r="BR68" i="28"/>
  <c r="BI68" i="28"/>
  <c r="BJ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CL70" i="28"/>
  <c r="EY70" i="28"/>
  <c r="EX70" i="28"/>
  <c r="EO70" i="28"/>
  <c r="EB70" i="28"/>
  <c r="DY70" i="28"/>
  <c r="EC70" i="28"/>
  <c r="EP70" i="28"/>
  <c r="DX70" i="28"/>
  <c r="ED70" i="28"/>
  <c r="EE70" i="28"/>
  <c r="DA70" i="28"/>
  <c r="DL70" i="28"/>
  <c r="DQ70" i="28"/>
  <c r="CZ70" i="28"/>
  <c r="DO70" i="28"/>
  <c r="DK70" i="28"/>
  <c r="DH70" i="28"/>
  <c r="ET69" i="28"/>
  <c r="EU69" i="28"/>
  <c r="AD69" i="28"/>
  <c r="AE69" i="28"/>
  <c r="EM70" i="28" l="1"/>
  <c r="EN70" i="28"/>
  <c r="FE70" i="28"/>
  <c r="CI69" i="28"/>
  <c r="CH69" i="28"/>
  <c r="CE69" i="28"/>
  <c r="CD69" i="28"/>
  <c r="CB69" i="28"/>
  <c r="CC69" i="28"/>
  <c r="FD70" i="28"/>
  <c r="FH70" i="28"/>
  <c r="FI70" i="28"/>
  <c r="FF70" i="28"/>
  <c r="FG70" i="28"/>
  <c r="BW69" i="28"/>
  <c r="CA69" i="28"/>
  <c r="BZ69" i="28"/>
  <c r="BX69" i="28"/>
  <c r="BY69" i="28"/>
  <c r="FC70" i="28"/>
  <c r="FB70" i="28"/>
  <c r="EV70" i="28"/>
  <c r="EW70" i="28"/>
  <c r="EL70" i="28"/>
  <c r="EK70" i="28"/>
  <c r="DM70" i="28"/>
  <c r="DN70" i="28"/>
  <c r="BV69" i="28"/>
  <c r="AO69" i="28"/>
  <c r="BO69" i="28"/>
  <c r="BP69" i="28"/>
  <c r="CF69" i="28"/>
  <c r="BR69" i="28"/>
  <c r="BI69" i="28"/>
  <c r="BJ69" i="28"/>
  <c r="BS69" i="28"/>
  <c r="BU70" i="28"/>
  <c r="BT70" i="28"/>
  <c r="BN70" i="28"/>
  <c r="BL70" i="28"/>
  <c r="BM70" i="28"/>
  <c r="BK70" i="28"/>
  <c r="BF70" i="28"/>
  <c r="AS70" i="28"/>
  <c r="AX70" i="28"/>
  <c r="BC70" i="28"/>
  <c r="AV70" i="28"/>
  <c r="BE70" i="28"/>
  <c r="AR70" i="28"/>
  <c r="AT70" i="28"/>
  <c r="BG70" i="28"/>
  <c r="AG70" i="28"/>
  <c r="AI70" i="28"/>
  <c r="BD70" i="28"/>
  <c r="AL70" i="28"/>
  <c r="AB70" i="28"/>
  <c r="W70" i="28"/>
  <c r="Z70" i="28"/>
  <c r="BB70" i="28"/>
  <c r="AZ70" i="28"/>
  <c r="AQ70" i="28"/>
  <c r="AJ70" i="28"/>
  <c r="X70" i="28"/>
  <c r="Y70" i="28"/>
  <c r="AY70" i="28"/>
  <c r="AU70" i="28"/>
  <c r="AN70" i="28"/>
  <c r="AM70" i="28"/>
  <c r="AH70" i="28"/>
  <c r="AA70" i="28"/>
  <c r="AK70" i="28"/>
  <c r="BA70" i="28"/>
  <c r="AP69" i="28"/>
  <c r="FL71" i="28"/>
  <c r="FM71" i="28"/>
  <c r="CG69"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L71" i="28"/>
  <c r="CO71" i="28"/>
  <c r="CP71" i="28"/>
  <c r="DC71" i="28"/>
  <c r="EJ71" i="28"/>
  <c r="CY71" i="28"/>
  <c r="EI71" i="28"/>
  <c r="DD71" i="28"/>
  <c r="DW71" i="28"/>
  <c r="CX71" i="28"/>
  <c r="DV71" i="28"/>
  <c r="EX71" i="28"/>
  <c r="EY71" i="28"/>
  <c r="EO71" i="28"/>
  <c r="EE71" i="28"/>
  <c r="DX71" i="28"/>
  <c r="EP71" i="28"/>
  <c r="ED71" i="28"/>
  <c r="DY71" i="28"/>
  <c r="EB71" i="28"/>
  <c r="DE71" i="28"/>
  <c r="DO71" i="28"/>
  <c r="DA71" i="28"/>
  <c r="DH71" i="28"/>
  <c r="CZ71" i="28"/>
  <c r="DR71" i="28"/>
  <c r="DQ71" i="28"/>
  <c r="EC71" i="28"/>
  <c r="CT71" i="28"/>
  <c r="DG71" i="28"/>
  <c r="ET70" i="28"/>
  <c r="EU70" i="28"/>
  <c r="AD70" i="28"/>
  <c r="AE70" i="28"/>
  <c r="EM71" i="28" l="1"/>
  <c r="EN71" i="28"/>
  <c r="FE71" i="28"/>
  <c r="CH70" i="28"/>
  <c r="CI70" i="28"/>
  <c r="CE70" i="28"/>
  <c r="CD70" i="28"/>
  <c r="CC70" i="28"/>
  <c r="CB70" i="28"/>
  <c r="FG71" i="28"/>
  <c r="FI71" i="28"/>
  <c r="FH71" i="28"/>
  <c r="FF71" i="28"/>
  <c r="BZ70" i="28"/>
  <c r="CA70" i="28"/>
  <c r="FD71" i="28"/>
  <c r="BY70" i="28"/>
  <c r="BX70" i="28"/>
  <c r="FC71" i="28"/>
  <c r="FB71" i="28"/>
  <c r="EV71" i="28"/>
  <c r="EW71" i="28"/>
  <c r="EK71" i="28"/>
  <c r="EL71" i="28"/>
  <c r="DM71" i="28"/>
  <c r="DN71" i="28"/>
  <c r="BW70" i="28"/>
  <c r="CG70" i="28"/>
  <c r="BP70" i="28"/>
  <c r="FM72" i="28"/>
  <c r="FL72" i="28"/>
  <c r="BI70" i="28"/>
  <c r="BV70" i="28"/>
  <c r="BS70" i="28"/>
  <c r="BT71" i="28"/>
  <c r="BU71" i="28"/>
  <c r="BL71" i="28"/>
  <c r="BN71" i="28"/>
  <c r="BE71" i="28"/>
  <c r="BD71" i="28"/>
  <c r="AU71" i="28"/>
  <c r="AT71" i="28"/>
  <c r="AM71" i="28"/>
  <c r="AX71" i="28"/>
  <c r="BA71" i="28"/>
  <c r="BK71" i="28"/>
  <c r="BC71" i="28"/>
  <c r="AZ71" i="28"/>
  <c r="BG71" i="28"/>
  <c r="BB71" i="28"/>
  <c r="AV71" i="28"/>
  <c r="AG71" i="28"/>
  <c r="AJ71" i="28"/>
  <c r="AI71" i="28"/>
  <c r="AK71" i="28"/>
  <c r="AL71" i="28"/>
  <c r="AA71" i="28"/>
  <c r="AB71" i="28"/>
  <c r="BM71" i="28"/>
  <c r="Z71" i="28"/>
  <c r="BF71" i="28"/>
  <c r="X71" i="28"/>
  <c r="AS71" i="28"/>
  <c r="AH71" i="28"/>
  <c r="AQ71" i="28"/>
  <c r="AY71" i="28"/>
  <c r="AN71" i="28"/>
  <c r="AR71" i="28"/>
  <c r="W71" i="28"/>
  <c r="Y71" i="28"/>
  <c r="AO70" i="28"/>
  <c r="BO70" i="28"/>
  <c r="AP70" i="28"/>
  <c r="BR70" i="28"/>
  <c r="BJ70" i="28"/>
  <c r="CF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CL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ET71" i="28"/>
  <c r="AE71" i="28"/>
  <c r="AD71" i="28"/>
  <c r="EN72" i="28" l="1"/>
  <c r="EM72" i="28"/>
  <c r="FE72" i="28"/>
  <c r="CD71" i="28"/>
  <c r="CI71" i="28"/>
  <c r="CH71" i="28"/>
  <c r="CE71" i="28"/>
  <c r="FD72" i="28"/>
  <c r="CB71" i="28"/>
  <c r="CC71" i="28"/>
  <c r="FF72" i="28"/>
  <c r="FI72" i="28"/>
  <c r="FH72" i="28"/>
  <c r="FG72" i="28"/>
  <c r="CA71" i="28"/>
  <c r="BZ71" i="28"/>
  <c r="BX71" i="28"/>
  <c r="BY71" i="28"/>
  <c r="FC72" i="28"/>
  <c r="FB72" i="28"/>
  <c r="EV72" i="28"/>
  <c r="EW72" i="28"/>
  <c r="EL72" i="28"/>
  <c r="EK72" i="28"/>
  <c r="DM72" i="28"/>
  <c r="DN72" i="28"/>
  <c r="BP71" i="28"/>
  <c r="CF71" i="28"/>
  <c r="BO71" i="28"/>
  <c r="BI71" i="28"/>
  <c r="FL73" i="28"/>
  <c r="FM73" i="28"/>
  <c r="BV71" i="28"/>
  <c r="BJ71" i="28"/>
  <c r="BS71" i="28"/>
  <c r="BR71" i="28"/>
  <c r="AO71" i="28"/>
  <c r="CG71" i="28"/>
  <c r="BW71" i="28"/>
  <c r="BU72" i="28"/>
  <c r="BT72" i="28"/>
  <c r="BN72" i="28"/>
  <c r="BK72" i="28"/>
  <c r="BE72" i="28"/>
  <c r="AY72" i="28"/>
  <c r="BG72" i="28"/>
  <c r="BD72" i="28"/>
  <c r="AZ72" i="28"/>
  <c r="AQ72" i="28"/>
  <c r="AV72" i="28"/>
  <c r="BC72" i="28"/>
  <c r="AX72" i="28"/>
  <c r="BA72" i="28"/>
  <c r="AR72" i="28"/>
  <c r="AN72" i="28"/>
  <c r="AT72" i="28"/>
  <c r="AU72" i="28"/>
  <c r="AK72" i="28"/>
  <c r="AL72" i="28"/>
  <c r="BM72" i="28"/>
  <c r="AG72" i="28"/>
  <c r="AJ72" i="28"/>
  <c r="AI72" i="28"/>
  <c r="W72" i="28"/>
  <c r="Z72" i="28"/>
  <c r="X72" i="28"/>
  <c r="BB72" i="28"/>
  <c r="AH72" i="28"/>
  <c r="AM72" i="28"/>
  <c r="Y72" i="28"/>
  <c r="AA72" i="28"/>
  <c r="AS72" i="28"/>
  <c r="BF72" i="28"/>
  <c r="AB72" i="28"/>
  <c r="AP71"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CL73" i="28"/>
  <c r="EX73" i="28"/>
  <c r="EY73" i="28"/>
  <c r="EB73" i="28"/>
  <c r="EP73" i="28"/>
  <c r="EO73" i="28"/>
  <c r="DY73" i="28"/>
  <c r="EE73" i="28"/>
  <c r="ED73" i="28"/>
  <c r="DR73" i="28"/>
  <c r="EC73" i="28"/>
  <c r="DX73" i="28"/>
  <c r="DH73" i="28"/>
  <c r="DE73" i="28"/>
  <c r="DG73" i="28"/>
  <c r="DP73" i="28"/>
  <c r="DO73" i="28"/>
  <c r="DA73" i="28"/>
  <c r="DK73" i="28"/>
  <c r="ET72" i="28"/>
  <c r="EU72" i="28"/>
  <c r="AE72" i="28"/>
  <c r="AD72" i="28"/>
  <c r="EM73" i="28" l="1"/>
  <c r="EN73" i="28"/>
  <c r="CC72" i="28"/>
  <c r="BW72" i="28"/>
  <c r="CE72" i="28"/>
  <c r="CI72" i="28"/>
  <c r="CH72" i="28"/>
  <c r="CD72" i="28"/>
  <c r="CB72" i="28"/>
  <c r="BZ72" i="28"/>
  <c r="FD73" i="28"/>
  <c r="FI73" i="28"/>
  <c r="FH73" i="28"/>
  <c r="FG73" i="28"/>
  <c r="FF73" i="28"/>
  <c r="FE73" i="28"/>
  <c r="CA72" i="28"/>
  <c r="BX72" i="28"/>
  <c r="BY72" i="28"/>
  <c r="FC73" i="28"/>
  <c r="FB73" i="28"/>
  <c r="EW73" i="28"/>
  <c r="EV73" i="28"/>
  <c r="EK73" i="28"/>
  <c r="EL73" i="28"/>
  <c r="DN73" i="28"/>
  <c r="DM73" i="28"/>
  <c r="BV72" i="28"/>
  <c r="BL72" i="28"/>
  <c r="BO72" i="28"/>
  <c r="BP72" i="28"/>
  <c r="BI72" i="28"/>
  <c r="CF72" i="28"/>
  <c r="BS72" i="28"/>
  <c r="FM74" i="28"/>
  <c r="FL74" i="28"/>
  <c r="AO72" i="28"/>
  <c r="CG72" i="28"/>
  <c r="BU73" i="28"/>
  <c r="BT73" i="28"/>
  <c r="BF73" i="28"/>
  <c r="BA73" i="28"/>
  <c r="AQ73" i="28"/>
  <c r="BM73" i="28"/>
  <c r="BC73" i="28"/>
  <c r="BD73" i="28"/>
  <c r="AY73" i="28"/>
  <c r="BN73" i="28"/>
  <c r="AV73" i="28"/>
  <c r="BB73" i="28"/>
  <c r="AZ73" i="28"/>
  <c r="AS73" i="28"/>
  <c r="AX73" i="28"/>
  <c r="AT73" i="28"/>
  <c r="AU73" i="28"/>
  <c r="AM73" i="28"/>
  <c r="AJ73" i="28"/>
  <c r="Y73" i="28"/>
  <c r="BE73" i="28"/>
  <c r="BK73" i="28"/>
  <c r="AK73" i="28"/>
  <c r="Z73" i="28"/>
  <c r="AA73" i="28"/>
  <c r="AG73" i="28"/>
  <c r="AI73" i="28"/>
  <c r="AL73" i="28"/>
  <c r="BG73" i="28"/>
  <c r="X73" i="28"/>
  <c r="AR73" i="28"/>
  <c r="AN73" i="28"/>
  <c r="AH73" i="28"/>
  <c r="W73" i="28"/>
  <c r="AB73" i="28"/>
  <c r="AP72" i="28"/>
  <c r="BR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CL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T73" i="28"/>
  <c r="EU73" i="28"/>
  <c r="AE73" i="28"/>
  <c r="AD73" i="28"/>
  <c r="EM74" i="28" l="1"/>
  <c r="EN74" i="28"/>
  <c r="CI73" i="28"/>
  <c r="CH73" i="28"/>
  <c r="CE73" i="28"/>
  <c r="CD73" i="28"/>
  <c r="CC73" i="28"/>
  <c r="CB73" i="28"/>
  <c r="FF74" i="28"/>
  <c r="FI74" i="28"/>
  <c r="FH74" i="28"/>
  <c r="FG74" i="28"/>
  <c r="CA73" i="28"/>
  <c r="BZ73" i="28"/>
  <c r="FD74" i="28"/>
  <c r="FE74" i="28"/>
  <c r="BY73" i="28"/>
  <c r="BX73" i="28"/>
  <c r="EV74" i="28"/>
  <c r="FC74" i="28"/>
  <c r="FB74" i="28"/>
  <c r="EW74" i="28"/>
  <c r="EK74" i="28"/>
  <c r="EL74" i="28"/>
  <c r="DN74" i="28"/>
  <c r="DM74" i="28"/>
  <c r="BL73" i="28"/>
  <c r="AO73" i="28"/>
  <c r="BR73" i="28"/>
  <c r="BI73" i="28"/>
  <c r="BO73" i="28"/>
  <c r="CG73" i="28"/>
  <c r="BP73" i="28"/>
  <c r="BS73" i="28"/>
  <c r="BV73" i="28"/>
  <c r="CF73" i="28"/>
  <c r="FL75" i="28"/>
  <c r="FM75" i="28"/>
  <c r="BU74" i="28"/>
  <c r="BT74" i="28"/>
  <c r="BL74" i="28"/>
  <c r="BN74" i="28"/>
  <c r="BM74" i="28"/>
  <c r="AT74" i="28"/>
  <c r="BG74" i="28"/>
  <c r="BB74" i="28"/>
  <c r="BC74" i="28"/>
  <c r="BE74" i="28"/>
  <c r="AY74" i="28"/>
  <c r="AU74" i="28"/>
  <c r="AR74" i="28"/>
  <c r="BK74" i="28"/>
  <c r="AZ74" i="28"/>
  <c r="AQ74" i="28"/>
  <c r="AN74" i="28"/>
  <c r="AM74" i="28"/>
  <c r="AH74" i="28"/>
  <c r="W74" i="28"/>
  <c r="AA74" i="28"/>
  <c r="AS74" i="28"/>
  <c r="AJ74" i="28"/>
  <c r="AK74" i="28"/>
  <c r="AL74" i="28"/>
  <c r="Y74" i="28"/>
  <c r="AG74" i="28"/>
  <c r="AI74" i="28"/>
  <c r="BF74" i="28"/>
  <c r="AX74" i="28"/>
  <c r="BA74" i="28"/>
  <c r="AV74" i="28"/>
  <c r="AB74" i="28"/>
  <c r="X74" i="28"/>
  <c r="BD74" i="28"/>
  <c r="Z74" i="28"/>
  <c r="AP73" i="28"/>
  <c r="BJ73" i="28"/>
  <c r="BW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CL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T74" i="28"/>
  <c r="EU74" i="28"/>
  <c r="AD74" i="28"/>
  <c r="AE74" i="28"/>
  <c r="EM75" i="28" l="1"/>
  <c r="EN75" i="28"/>
  <c r="FD75" i="28"/>
  <c r="BZ74" i="28"/>
  <c r="CD74" i="28"/>
  <c r="CH74" i="28"/>
  <c r="CI74" i="28"/>
  <c r="CE74" i="28"/>
  <c r="CB74" i="28"/>
  <c r="CC74" i="28"/>
  <c r="FI75" i="28"/>
  <c r="FG75" i="28"/>
  <c r="FF75" i="28"/>
  <c r="FH75" i="28"/>
  <c r="CA74" i="28"/>
  <c r="FE75" i="28"/>
  <c r="BY74" i="28"/>
  <c r="BX74" i="28"/>
  <c r="FC75" i="28"/>
  <c r="FB75" i="28"/>
  <c r="EV75" i="28"/>
  <c r="EW75" i="28"/>
  <c r="EL75" i="28"/>
  <c r="EK75" i="28"/>
  <c r="DM75" i="28"/>
  <c r="DN75" i="28"/>
  <c r="BW74" i="28"/>
  <c r="BR74" i="28"/>
  <c r="CF74" i="28"/>
  <c r="AP74" i="28"/>
  <c r="BO74" i="28"/>
  <c r="FL76" i="28"/>
  <c r="FM76" i="28"/>
  <c r="BV74" i="28"/>
  <c r="BS74" i="28"/>
  <c r="BU75" i="28"/>
  <c r="BT75" i="28"/>
  <c r="BL75" i="28"/>
  <c r="BN75" i="28"/>
  <c r="AT75" i="28"/>
  <c r="AR75" i="28"/>
  <c r="BM75" i="28"/>
  <c r="AZ75" i="28"/>
  <c r="AV75" i="28"/>
  <c r="BD75" i="28"/>
  <c r="BG75" i="28"/>
  <c r="AY75" i="28"/>
  <c r="BK75" i="28"/>
  <c r="BF75" i="28"/>
  <c r="BC75" i="28"/>
  <c r="AS75" i="28"/>
  <c r="AN75" i="28"/>
  <c r="AB75" i="28"/>
  <c r="AH75" i="28"/>
  <c r="W75" i="28"/>
  <c r="Y75" i="28"/>
  <c r="AJ75" i="28"/>
  <c r="AK75" i="28"/>
  <c r="Z75" i="28"/>
  <c r="AU75" i="28"/>
  <c r="AL75" i="28"/>
  <c r="AA75" i="28"/>
  <c r="BB75" i="28"/>
  <c r="AX75" i="28"/>
  <c r="BA75" i="28"/>
  <c r="AI75" i="28"/>
  <c r="AM75" i="28"/>
  <c r="AQ75" i="28"/>
  <c r="X75" i="28"/>
  <c r="BE75" i="28"/>
  <c r="AG75" i="28"/>
  <c r="AO74" i="28"/>
  <c r="BJ74" i="28"/>
  <c r="BI74" i="28"/>
  <c r="CG74" i="28"/>
  <c r="BP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CL76" i="28"/>
  <c r="EI76" i="28"/>
  <c r="EJ76" i="28"/>
  <c r="DV76" i="28"/>
  <c r="EY76" i="28"/>
  <c r="EX76" i="28"/>
  <c r="EO76" i="28"/>
  <c r="EE76" i="28"/>
  <c r="EP76" i="28"/>
  <c r="DX76" i="28"/>
  <c r="EC76" i="28"/>
  <c r="EB76" i="28"/>
  <c r="DY76" i="28"/>
  <c r="DA76" i="28"/>
  <c r="ED76" i="28"/>
  <c r="DQ76" i="28"/>
  <c r="CZ76" i="28"/>
  <c r="DH76" i="28"/>
  <c r="DF76" i="28"/>
  <c r="DL76" i="28"/>
  <c r="DR76" i="28"/>
  <c r="DG76" i="28"/>
  <c r="EU75" i="28"/>
  <c r="ET75" i="28"/>
  <c r="AE75" i="28"/>
  <c r="AD75" i="28"/>
  <c r="EM76" i="28" l="1"/>
  <c r="EN76" i="28"/>
  <c r="FE76" i="28"/>
  <c r="CH75" i="28"/>
  <c r="CI75" i="28"/>
  <c r="CE75" i="28"/>
  <c r="CD75" i="28"/>
  <c r="CC75" i="28"/>
  <c r="FI76" i="28"/>
  <c r="BZ75" i="28"/>
  <c r="FD76" i="28"/>
  <c r="FH76" i="28"/>
  <c r="FF76" i="28"/>
  <c r="FG76" i="28"/>
  <c r="CA75" i="28"/>
  <c r="BY75" i="28"/>
  <c r="BX75" i="28"/>
  <c r="FC76" i="28"/>
  <c r="FB76" i="28"/>
  <c r="EW76" i="28"/>
  <c r="EV76" i="28"/>
  <c r="EK76" i="28"/>
  <c r="EL76" i="28"/>
  <c r="DN76" i="28"/>
  <c r="DM76" i="28"/>
  <c r="BW75" i="28"/>
  <c r="AO75" i="28"/>
  <c r="BU76" i="28"/>
  <c r="BT76" i="28"/>
  <c r="BN76" i="28"/>
  <c r="BK76" i="28"/>
  <c r="BM76" i="28"/>
  <c r="BG76" i="28"/>
  <c r="BC76" i="28"/>
  <c r="AR76" i="28"/>
  <c r="BA76" i="28"/>
  <c r="AT76" i="28"/>
  <c r="AV76" i="28"/>
  <c r="BL76" i="28"/>
  <c r="BE76" i="28"/>
  <c r="BF76" i="28"/>
  <c r="AY76" i="28"/>
  <c r="AS76" i="28"/>
  <c r="Z76" i="28"/>
  <c r="BD76" i="28"/>
  <c r="AK76" i="28"/>
  <c r="AU76" i="28"/>
  <c r="AM76" i="28"/>
  <c r="AN76" i="28"/>
  <c r="AH76" i="28"/>
  <c r="AL76" i="28"/>
  <c r="W76" i="28"/>
  <c r="AZ76" i="28"/>
  <c r="Y76" i="28"/>
  <c r="AA76" i="28"/>
  <c r="AJ76" i="28"/>
  <c r="AB76" i="28"/>
  <c r="BB76" i="28"/>
  <c r="AG76" i="28"/>
  <c r="AX76" i="28"/>
  <c r="X76" i="28"/>
  <c r="AI76" i="28"/>
  <c r="AQ76" i="28"/>
  <c r="AP75" i="28"/>
  <c r="CF75" i="28"/>
  <c r="BR75" i="28"/>
  <c r="FM77" i="28"/>
  <c r="FL77" i="28"/>
  <c r="BI75" i="28"/>
  <c r="CB75" i="28"/>
  <c r="BP75" i="28"/>
  <c r="BO75" i="28"/>
  <c r="BJ75" i="28"/>
  <c r="CG75" i="28"/>
  <c r="BV75" i="28"/>
  <c r="BS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CL77" i="28"/>
  <c r="EX77" i="28"/>
  <c r="EY77" i="28"/>
  <c r="EC77" i="28"/>
  <c r="EP77" i="28"/>
  <c r="EB77" i="28"/>
  <c r="EO77" i="28"/>
  <c r="DY77" i="28"/>
  <c r="EE77" i="28"/>
  <c r="DX77" i="28"/>
  <c r="DK77" i="28"/>
  <c r="ED77" i="28"/>
  <c r="CS77" i="28"/>
  <c r="CZ77" i="28"/>
  <c r="DL77" i="28"/>
  <c r="DF77" i="28"/>
  <c r="DG77" i="28"/>
  <c r="DQ77" i="28"/>
  <c r="DO77" i="28"/>
  <c r="DP77" i="28"/>
  <c r="EU76" i="28"/>
  <c r="ET76" i="28"/>
  <c r="AD76" i="28"/>
  <c r="AE76" i="28"/>
  <c r="EN77" i="28" l="1"/>
  <c r="EM77" i="28"/>
  <c r="CH76" i="28"/>
  <c r="CD76" i="28"/>
  <c r="CE76" i="28"/>
  <c r="FG77" i="28"/>
  <c r="CC76" i="28"/>
  <c r="CB76" i="28"/>
  <c r="FD77" i="28"/>
  <c r="FH77" i="28"/>
  <c r="FE77" i="28"/>
  <c r="FI77" i="28"/>
  <c r="FF77" i="28"/>
  <c r="BZ76" i="28"/>
  <c r="BY76" i="28"/>
  <c r="FC77" i="28"/>
  <c r="FB77" i="28"/>
  <c r="EV77" i="28"/>
  <c r="EW77" i="28"/>
  <c r="EL77" i="28"/>
  <c r="EK77" i="28"/>
  <c r="DN77" i="28"/>
  <c r="DM77" i="28"/>
  <c r="BO76" i="28"/>
  <c r="BP76" i="28"/>
  <c r="FM78" i="28"/>
  <c r="FL78" i="28"/>
  <c r="AP76" i="28"/>
  <c r="CF76" i="28"/>
  <c r="BT77" i="28"/>
  <c r="BU77" i="28"/>
  <c r="BN77" i="28"/>
  <c r="BL77" i="28"/>
  <c r="BB77" i="28"/>
  <c r="AX77" i="28"/>
  <c r="AS77" i="28"/>
  <c r="AT77" i="28"/>
  <c r="AU77" i="28"/>
  <c r="BM77" i="28"/>
  <c r="AR77" i="28"/>
  <c r="AM77" i="28"/>
  <c r="BK77" i="28"/>
  <c r="BF77" i="28"/>
  <c r="BA77" i="28"/>
  <c r="Z77" i="28"/>
  <c r="AB77" i="28"/>
  <c r="AZ77" i="28"/>
  <c r="AJ77" i="28"/>
  <c r="X77" i="28"/>
  <c r="BC77" i="28"/>
  <c r="BG77" i="28"/>
  <c r="AN77" i="28"/>
  <c r="AH77" i="28"/>
  <c r="Y77" i="28"/>
  <c r="AK77" i="28"/>
  <c r="W77" i="28"/>
  <c r="AQ77" i="28"/>
  <c r="AV77" i="28"/>
  <c r="AG77" i="28"/>
  <c r="BE77" i="28"/>
  <c r="BD77" i="28"/>
  <c r="AI77" i="28"/>
  <c r="AL77" i="28"/>
  <c r="AY77" i="28"/>
  <c r="AA77" i="28"/>
  <c r="BI76" i="28"/>
  <c r="BJ76" i="28"/>
  <c r="BV76" i="28"/>
  <c r="BW76" i="28"/>
  <c r="CA76" i="28"/>
  <c r="AO76" i="28"/>
  <c r="BS76" i="28"/>
  <c r="BR76" i="28"/>
  <c r="CI76" i="28"/>
  <c r="CG76" i="28"/>
  <c r="BX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L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T77" i="28"/>
  <c r="EU77" i="28"/>
  <c r="AD77" i="28"/>
  <c r="AE77" i="28"/>
  <c r="EN78" i="28" l="1"/>
  <c r="EM78" i="28"/>
  <c r="FE78" i="28"/>
  <c r="FD78" i="28"/>
  <c r="CB77" i="28"/>
  <c r="CI77" i="28"/>
  <c r="CH77" i="28"/>
  <c r="CD77" i="28"/>
  <c r="CC77" i="28"/>
  <c r="FI78" i="28"/>
  <c r="FH78" i="28"/>
  <c r="FF78" i="28"/>
  <c r="FG78" i="28"/>
  <c r="BZ77" i="28"/>
  <c r="CA77" i="28"/>
  <c r="BY77" i="28"/>
  <c r="BX77" i="28"/>
  <c r="FC78" i="28"/>
  <c r="FB78" i="28"/>
  <c r="EW78" i="28"/>
  <c r="EV78" i="28"/>
  <c r="EK78" i="28"/>
  <c r="EL78" i="28"/>
  <c r="DM78" i="28"/>
  <c r="DN78" i="28"/>
  <c r="CE77" i="28"/>
  <c r="BW77" i="28"/>
  <c r="CG77" i="28"/>
  <c r="CF77" i="28"/>
  <c r="BR77" i="28"/>
  <c r="BI77" i="28"/>
  <c r="BO77" i="28"/>
  <c r="BT78" i="28"/>
  <c r="BU78" i="28"/>
  <c r="BK78" i="28"/>
  <c r="BN78" i="28"/>
  <c r="BE78" i="28"/>
  <c r="AT78" i="28"/>
  <c r="BC78" i="28"/>
  <c r="AX78" i="28"/>
  <c r="AQ78" i="28"/>
  <c r="BF78" i="28"/>
  <c r="AR78" i="28"/>
  <c r="AS78" i="28"/>
  <c r="AV78" i="28"/>
  <c r="BA78" i="28"/>
  <c r="AZ78" i="28"/>
  <c r="AG78" i="28"/>
  <c r="AI78" i="28"/>
  <c r="AK78" i="28"/>
  <c r="AU78" i="28"/>
  <c r="Z78" i="28"/>
  <c r="AL78" i="28"/>
  <c r="BM78" i="28"/>
  <c r="BG78" i="28"/>
  <c r="BD78" i="28"/>
  <c r="AN78" i="28"/>
  <c r="AB78" i="28"/>
  <c r="AM78" i="28"/>
  <c r="AJ78" i="28"/>
  <c r="AH78" i="28"/>
  <c r="Y78" i="28"/>
  <c r="BB78" i="28"/>
  <c r="X78" i="28"/>
  <c r="AA78" i="28"/>
  <c r="AY78" i="28"/>
  <c r="W78" i="28"/>
  <c r="AO77" i="28"/>
  <c r="BJ77" i="28"/>
  <c r="BS77" i="28"/>
  <c r="BP77" i="28"/>
  <c r="AP77" i="28"/>
  <c r="BV77" i="28"/>
  <c r="FL79" i="28"/>
  <c r="FM79"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CL79" i="28"/>
  <c r="EX79" i="28"/>
  <c r="EY79" i="28"/>
  <c r="DY79" i="28"/>
  <c r="EO79" i="28"/>
  <c r="EP79" i="28"/>
  <c r="EE79" i="28"/>
  <c r="ED79" i="28"/>
  <c r="EC79" i="28"/>
  <c r="DF79" i="28"/>
  <c r="EB79" i="28"/>
  <c r="DO79" i="28"/>
  <c r="DH79" i="28"/>
  <c r="DX79" i="28"/>
  <c r="DE79" i="28"/>
  <c r="DP79" i="28"/>
  <c r="CT79" i="28"/>
  <c r="EU78" i="28"/>
  <c r="ET78" i="28"/>
  <c r="AE78" i="28"/>
  <c r="AD78" i="28"/>
  <c r="EN79" i="28" l="1"/>
  <c r="EM79" i="28"/>
  <c r="CH78" i="28"/>
  <c r="CI78" i="28"/>
  <c r="CD78" i="28"/>
  <c r="CE78" i="28"/>
  <c r="CC78" i="28"/>
  <c r="CB78" i="28"/>
  <c r="FE79" i="28"/>
  <c r="FH79" i="28"/>
  <c r="FI79" i="28"/>
  <c r="FG79" i="28"/>
  <c r="FF79" i="28"/>
  <c r="FD79" i="28"/>
  <c r="BZ78" i="28"/>
  <c r="CA78" i="28"/>
  <c r="BX78" i="28"/>
  <c r="BY78" i="28"/>
  <c r="EV79" i="28"/>
  <c r="FC79" i="28"/>
  <c r="FB79" i="28"/>
  <c r="EW79" i="28"/>
  <c r="EK79" i="28"/>
  <c r="EL79" i="28"/>
  <c r="DN79" i="28"/>
  <c r="DM79" i="28"/>
  <c r="BW78" i="28"/>
  <c r="BJ78" i="28"/>
  <c r="BO78" i="28"/>
  <c r="BL78" i="28"/>
  <c r="BV78" i="28"/>
  <c r="BP78" i="28"/>
  <c r="CF78" i="28"/>
  <c r="AO78" i="28"/>
  <c r="FL80" i="28"/>
  <c r="FM80" i="28"/>
  <c r="AP78" i="28"/>
  <c r="CG78" i="28"/>
  <c r="BT79" i="28"/>
  <c r="BU79" i="28"/>
  <c r="BN79" i="28"/>
  <c r="BL79" i="28"/>
  <c r="BF79" i="28"/>
  <c r="BA79" i="28"/>
  <c r="AV79" i="28"/>
  <c r="AN79" i="28"/>
  <c r="BD79" i="28"/>
  <c r="BG79" i="28"/>
  <c r="AX79" i="28"/>
  <c r="AU79" i="28"/>
  <c r="AS79" i="28"/>
  <c r="AQ79" i="28"/>
  <c r="AT79" i="28"/>
  <c r="BM79" i="28"/>
  <c r="BB79" i="28"/>
  <c r="AY79" i="28"/>
  <c r="AR79" i="28"/>
  <c r="AG79" i="28"/>
  <c r="AI79" i="28"/>
  <c r="AB79" i="28"/>
  <c r="W79" i="28"/>
  <c r="Z79" i="28"/>
  <c r="BC79" i="28"/>
  <c r="AA79" i="28"/>
  <c r="BE79" i="28"/>
  <c r="AL79" i="28"/>
  <c r="AH79" i="28"/>
  <c r="AK79" i="28"/>
  <c r="AJ79" i="28"/>
  <c r="X79" i="28"/>
  <c r="AM79" i="28"/>
  <c r="Y79" i="28"/>
  <c r="AZ79" i="28"/>
  <c r="BS78" i="28"/>
  <c r="BI78" i="28"/>
  <c r="BR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CL80" i="28"/>
  <c r="EJ80" i="28"/>
  <c r="CY80" i="28"/>
  <c r="CO80" i="28"/>
  <c r="CX80" i="28"/>
  <c r="EY80" i="28"/>
  <c r="EX80" i="28"/>
  <c r="EP80" i="28"/>
  <c r="DY80" i="28"/>
  <c r="EO80" i="28"/>
  <c r="EB80" i="28"/>
  <c r="EE80" i="28"/>
  <c r="EC80" i="28"/>
  <c r="DQ80" i="28"/>
  <c r="DX80" i="28"/>
  <c r="ED80" i="28"/>
  <c r="DK80" i="28"/>
  <c r="DA80" i="28"/>
  <c r="ET79" i="28"/>
  <c r="EU79" i="28"/>
  <c r="AE79" i="28"/>
  <c r="AD79" i="28"/>
  <c r="EN80" i="28" l="1"/>
  <c r="EM80" i="28"/>
  <c r="CA79" i="28"/>
  <c r="FD80" i="28"/>
  <c r="FE80" i="28"/>
  <c r="CH79" i="28"/>
  <c r="CI79" i="28"/>
  <c r="CE79" i="28"/>
  <c r="CB79" i="28"/>
  <c r="CC79" i="28"/>
  <c r="FI80" i="28"/>
  <c r="FG80" i="28"/>
  <c r="FH80" i="28"/>
  <c r="FF80" i="28"/>
  <c r="BZ79" i="28"/>
  <c r="BX79" i="28"/>
  <c r="BY79" i="28"/>
  <c r="FB80" i="28"/>
  <c r="FC80" i="28"/>
  <c r="EW80" i="28"/>
  <c r="EV80" i="28"/>
  <c r="EL80" i="28"/>
  <c r="EK80" i="28"/>
  <c r="DN80" i="28"/>
  <c r="DM80" i="28"/>
  <c r="BK79" i="28"/>
  <c r="BS79" i="28"/>
  <c r="BV79" i="28"/>
  <c r="AP79" i="28"/>
  <c r="BP79" i="28"/>
  <c r="BO79" i="28"/>
  <c r="BR79" i="28"/>
  <c r="BJ79" i="28"/>
  <c r="CF79" i="28"/>
  <c r="CG79" i="28"/>
  <c r="AO79" i="28"/>
  <c r="FL81" i="28"/>
  <c r="FM81" i="28"/>
  <c r="BI79" i="28"/>
  <c r="BT80" i="28"/>
  <c r="BU80" i="28"/>
  <c r="BM80" i="28"/>
  <c r="BE80" i="28"/>
  <c r="AY80" i="28"/>
  <c r="BN80" i="28"/>
  <c r="BC80" i="28"/>
  <c r="AS80" i="28"/>
  <c r="AQ80" i="28"/>
  <c r="BF80" i="28"/>
  <c r="AX80" i="28"/>
  <c r="BD80" i="28"/>
  <c r="AZ80" i="28"/>
  <c r="AU80" i="28"/>
  <c r="BB80" i="28"/>
  <c r="AV80" i="28"/>
  <c r="Y80" i="28"/>
  <c r="AT80" i="28"/>
  <c r="BA80" i="28"/>
  <c r="AR80" i="28"/>
  <c r="AG80" i="28"/>
  <c r="AI80" i="28"/>
  <c r="AJ80" i="28"/>
  <c r="AM80" i="28"/>
  <c r="AK80" i="28"/>
  <c r="AL80" i="28"/>
  <c r="AB80" i="28"/>
  <c r="BG80" i="28"/>
  <c r="BL80" i="28"/>
  <c r="AN80" i="28"/>
  <c r="AH80" i="28"/>
  <c r="W80" i="28"/>
  <c r="Z80" i="28"/>
  <c r="AA80" i="28"/>
  <c r="X80" i="28"/>
  <c r="CD79"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CL81" i="28"/>
  <c r="EY81" i="28"/>
  <c r="EX81" i="28"/>
  <c r="EO81" i="28"/>
  <c r="DX81" i="28"/>
  <c r="EP81" i="28"/>
  <c r="DY81" i="28"/>
  <c r="EC81" i="28"/>
  <c r="ED81" i="28"/>
  <c r="EB81" i="28"/>
  <c r="EE81" i="28"/>
  <c r="DE81" i="28"/>
  <c r="DH81" i="28"/>
  <c r="DO81" i="28"/>
  <c r="DF81" i="28"/>
  <c r="CZ81" i="28"/>
  <c r="DG81" i="28"/>
  <c r="ET80" i="28"/>
  <c r="EU80" i="28"/>
  <c r="AD80" i="28"/>
  <c r="AE80" i="28"/>
  <c r="EM81" i="28" l="1"/>
  <c r="EN81" i="28"/>
  <c r="CC80" i="28"/>
  <c r="FE81" i="28"/>
  <c r="CH80" i="28"/>
  <c r="CI80" i="28"/>
  <c r="CE80" i="28"/>
  <c r="CD80" i="28"/>
  <c r="FD81" i="28"/>
  <c r="CB80" i="28"/>
  <c r="FI81" i="28"/>
  <c r="FF81" i="28"/>
  <c r="FH81" i="28"/>
  <c r="FG81" i="28"/>
  <c r="BZ80" i="28"/>
  <c r="CA80" i="28"/>
  <c r="BV80" i="28"/>
  <c r="BY80" i="28"/>
  <c r="BX80" i="28"/>
  <c r="FC81" i="28"/>
  <c r="FB81" i="28"/>
  <c r="EW81" i="28"/>
  <c r="EV81" i="28"/>
  <c r="EK81" i="28"/>
  <c r="EL81" i="28"/>
  <c r="BO80" i="28"/>
  <c r="DM81" i="28"/>
  <c r="DN81" i="28"/>
  <c r="BK80" i="28"/>
  <c r="BW80" i="28"/>
  <c r="AO80" i="28"/>
  <c r="BP80" i="28"/>
  <c r="CF80" i="28"/>
  <c r="BI80" i="28"/>
  <c r="BS80" i="28"/>
  <c r="AP80" i="28"/>
  <c r="CG80" i="28"/>
  <c r="FL82" i="28"/>
  <c r="FM82" i="28"/>
  <c r="BT81" i="28"/>
  <c r="BU81" i="28"/>
  <c r="BN81" i="28"/>
  <c r="BL81" i="28"/>
  <c r="BF81" i="28"/>
  <c r="AU81" i="28"/>
  <c r="AM81" i="28"/>
  <c r="BC81" i="28"/>
  <c r="AY81" i="28"/>
  <c r="AT81" i="28"/>
  <c r="BM81" i="28"/>
  <c r="AZ81" i="28"/>
  <c r="AQ81" i="28"/>
  <c r="BD81" i="28"/>
  <c r="BG81" i="28"/>
  <c r="BE81" i="28"/>
  <c r="AX81" i="28"/>
  <c r="BA81" i="28"/>
  <c r="Z81" i="28"/>
  <c r="W81" i="28"/>
  <c r="BB81" i="28"/>
  <c r="AR81" i="28"/>
  <c r="Y81" i="28"/>
  <c r="AV81" i="28"/>
  <c r="AG81" i="28"/>
  <c r="AI81" i="28"/>
  <c r="AA81" i="28"/>
  <c r="AL81" i="28"/>
  <c r="AN81" i="28"/>
  <c r="AK81" i="28"/>
  <c r="AJ81" i="28"/>
  <c r="AH81" i="28"/>
  <c r="AS81" i="28"/>
  <c r="X81" i="28"/>
  <c r="AB81" i="28"/>
  <c r="BJ80" i="28"/>
  <c r="BR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CL82" i="28"/>
  <c r="DC82" i="28"/>
  <c r="CY82" i="28"/>
  <c r="DV82" i="28"/>
  <c r="CO82" i="28"/>
  <c r="EI82" i="28"/>
  <c r="CP82" i="28"/>
  <c r="CM82" i="28"/>
  <c r="EY82" i="28"/>
  <c r="ED82" i="28"/>
  <c r="EX82" i="28"/>
  <c r="EP82" i="28"/>
  <c r="EC82" i="28"/>
  <c r="DY82" i="28"/>
  <c r="EE82" i="28"/>
  <c r="EO82" i="28"/>
  <c r="DX82" i="28"/>
  <c r="CT82" i="28"/>
  <c r="EB82" i="28"/>
  <c r="DE82" i="28"/>
  <c r="DL82" i="28"/>
  <c r="DQ82" i="28"/>
  <c r="CS82" i="28"/>
  <c r="ET81" i="28"/>
  <c r="EU81" i="28"/>
  <c r="AE81" i="28"/>
  <c r="AD81" i="28"/>
  <c r="EM82" i="28" l="1"/>
  <c r="EN82" i="28"/>
  <c r="CH81" i="28"/>
  <c r="CI81" i="28"/>
  <c r="CD81" i="28"/>
  <c r="CE81" i="28"/>
  <c r="CC81" i="28"/>
  <c r="CB81" i="28"/>
  <c r="FE82" i="28"/>
  <c r="FI82" i="28"/>
  <c r="FH82" i="28"/>
  <c r="FD82" i="28"/>
  <c r="FG82" i="28"/>
  <c r="FF82" i="28"/>
  <c r="BZ81" i="28"/>
  <c r="CA81" i="28"/>
  <c r="BY81" i="28"/>
  <c r="BX81" i="28"/>
  <c r="FC82" i="28"/>
  <c r="FB82" i="28"/>
  <c r="EV82" i="28"/>
  <c r="EW82" i="28"/>
  <c r="EK82" i="28"/>
  <c r="EL82" i="28"/>
  <c r="DM82" i="28"/>
  <c r="DN82" i="28"/>
  <c r="BP81" i="28"/>
  <c r="BO81" i="28"/>
  <c r="BK81" i="28"/>
  <c r="AP81" i="28"/>
  <c r="BR81" i="28"/>
  <c r="FM83" i="28"/>
  <c r="FL83" i="28"/>
  <c r="BV81" i="28"/>
  <c r="BI81" i="28"/>
  <c r="BU82" i="28"/>
  <c r="BT82" i="28"/>
  <c r="BM82" i="28"/>
  <c r="BN82" i="28"/>
  <c r="BK82" i="28"/>
  <c r="BE82" i="28"/>
  <c r="BC82" i="28"/>
  <c r="BD82" i="28"/>
  <c r="AV82" i="28"/>
  <c r="BG82" i="28"/>
  <c r="AY82" i="28"/>
  <c r="BA82" i="28"/>
  <c r="AZ82" i="28"/>
  <c r="BB82" i="28"/>
  <c r="AU82" i="28"/>
  <c r="AX82" i="28"/>
  <c r="AN82" i="28"/>
  <c r="AH82" i="28"/>
  <c r="AB82" i="28"/>
  <c r="AR82" i="28"/>
  <c r="AK82" i="28"/>
  <c r="Z82" i="28"/>
  <c r="AJ82" i="28"/>
  <c r="AL82" i="28"/>
  <c r="AA82" i="28"/>
  <c r="BF82" i="28"/>
  <c r="AM82" i="28"/>
  <c r="AG82" i="28"/>
  <c r="AI82" i="28"/>
  <c r="AQ82" i="28"/>
  <c r="AS82" i="28"/>
  <c r="Y82" i="28"/>
  <c r="X82" i="28"/>
  <c r="AT82" i="28"/>
  <c r="W82" i="28"/>
  <c r="BJ81" i="28"/>
  <c r="CG81" i="28"/>
  <c r="BS81" i="28"/>
  <c r="CF81" i="28"/>
  <c r="BW81" i="28"/>
  <c r="AO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CL83" i="28"/>
  <c r="DW83" i="28"/>
  <c r="CY83" i="28"/>
  <c r="EY83" i="28"/>
  <c r="EX83" i="28"/>
  <c r="EP83" i="28"/>
  <c r="EO83" i="28"/>
  <c r="DY83" i="28"/>
  <c r="DX83" i="28"/>
  <c r="ED83" i="28"/>
  <c r="DO83" i="28"/>
  <c r="CZ83" i="28"/>
  <c r="DG83" i="28"/>
  <c r="DR83" i="28"/>
  <c r="EE83" i="28"/>
  <c r="DE83" i="28"/>
  <c r="DH83" i="28"/>
  <c r="EC83" i="28"/>
  <c r="EB83" i="28"/>
  <c r="EU82" i="28"/>
  <c r="ET82" i="28"/>
  <c r="AD82" i="28"/>
  <c r="AE82" i="28"/>
  <c r="EN83" i="28" l="1"/>
  <c r="EM83" i="28"/>
  <c r="BV82" i="28"/>
  <c r="CH82" i="28"/>
  <c r="CI82" i="28"/>
  <c r="CD82" i="28"/>
  <c r="CE82" i="28"/>
  <c r="CB82" i="28"/>
  <c r="CC82" i="28"/>
  <c r="FI83" i="28"/>
  <c r="FH83" i="28"/>
  <c r="FE83" i="28"/>
  <c r="FG83" i="28"/>
  <c r="FF83" i="28"/>
  <c r="FD83" i="28"/>
  <c r="CA82" i="28"/>
  <c r="BZ82" i="28"/>
  <c r="BY82" i="28"/>
  <c r="BX82" i="28"/>
  <c r="FC83" i="28"/>
  <c r="FB83" i="28"/>
  <c r="EV83" i="28"/>
  <c r="EW83" i="28"/>
  <c r="EL83" i="28"/>
  <c r="EK83" i="28"/>
  <c r="DM83" i="28"/>
  <c r="DN83" i="28"/>
  <c r="BW82" i="28"/>
  <c r="BL82" i="28"/>
  <c r="CF82" i="28"/>
  <c r="BP82" i="28"/>
  <c r="BS82" i="28"/>
  <c r="BI82" i="28"/>
  <c r="AO82" i="28"/>
  <c r="BU83" i="28"/>
  <c r="BT83" i="28"/>
  <c r="BM83" i="28"/>
  <c r="AU83" i="28"/>
  <c r="BB83" i="28"/>
  <c r="BE83" i="28"/>
  <c r="BD83" i="28"/>
  <c r="AV83" i="28"/>
  <c r="AY83" i="28"/>
  <c r="AZ83" i="28"/>
  <c r="AT83" i="28"/>
  <c r="AQ83" i="28"/>
  <c r="BL83" i="28"/>
  <c r="BA83" i="28"/>
  <c r="AM83" i="28"/>
  <c r="BK83" i="28"/>
  <c r="BC83" i="28"/>
  <c r="AL83" i="28"/>
  <c r="BF83" i="28"/>
  <c r="AX83" i="28"/>
  <c r="AN83" i="28"/>
  <c r="AH83" i="28"/>
  <c r="AA83" i="28"/>
  <c r="AS83" i="28"/>
  <c r="W83" i="28"/>
  <c r="X83" i="28"/>
  <c r="BG83" i="28"/>
  <c r="AR83" i="28"/>
  <c r="AJ83" i="28"/>
  <c r="AG83" i="28"/>
  <c r="BN83" i="28"/>
  <c r="AI83" i="28"/>
  <c r="Z83" i="28"/>
  <c r="Y83" i="28"/>
  <c r="AK83" i="28"/>
  <c r="AB83" i="28"/>
  <c r="BJ82" i="28"/>
  <c r="CG82" i="28"/>
  <c r="AP82" i="28"/>
  <c r="BO82" i="28"/>
  <c r="BR82" i="28"/>
  <c r="FK83" i="28"/>
  <c r="FJ83" i="28"/>
  <c r="EZ83" i="28"/>
  <c r="FA83" i="28"/>
  <c r="EQ83" i="28"/>
  <c r="ER83" i="28"/>
  <c r="ET83" i="28"/>
  <c r="EU83" i="28"/>
  <c r="AE83" i="28"/>
  <c r="AD83" i="28"/>
  <c r="CH83" i="28" l="1"/>
  <c r="CI83" i="28"/>
  <c r="CD83" i="28"/>
  <c r="CE83" i="28"/>
  <c r="CC83" i="28"/>
  <c r="CB83" i="28"/>
  <c r="BW83" i="28"/>
  <c r="BZ83" i="28"/>
  <c r="CA83" i="28"/>
  <c r="BY83" i="28"/>
  <c r="BX83" i="28"/>
  <c r="BV83" i="28"/>
  <c r="BP83" i="28"/>
  <c r="BJ83" i="28"/>
  <c r="AP83" i="28"/>
  <c r="BS83" i="28"/>
  <c r="BI83" i="28"/>
  <c r="BR83" i="28"/>
  <c r="AO83" i="28"/>
  <c r="CG83" i="28"/>
  <c r="CF83" i="28"/>
  <c r="BO83" i="28"/>
  <c r="AJ25" i="31" l="1"/>
  <c r="AJ21" i="31" s="1"/>
  <c r="AL25" i="31" l="1"/>
  <c r="AL21" i="31" s="1"/>
  <c r="AK25" i="31"/>
  <c r="AK21" i="31" s="1"/>
  <c r="AJ26" i="31" l="1"/>
  <c r="AJ22" i="31" s="1"/>
  <c r="AL26" i="31"/>
  <c r="AL22" i="31" s="1"/>
  <c r="AK26" i="31"/>
  <c r="AK22" i="31" s="1"/>
  <c r="AJ27" i="31" l="1"/>
  <c r="AL27" i="31"/>
  <c r="AK27" i="31"/>
  <c r="AK28" i="31" l="1"/>
  <c r="AL28" i="31"/>
  <c r="AJ28" i="31"/>
  <c r="AL29" i="31" l="1"/>
  <c r="AK29" i="31"/>
  <c r="AJ29" i="31"/>
  <c r="AJ30" i="31" l="1"/>
  <c r="AL30" i="31"/>
  <c r="AK30" i="31"/>
  <c r="AJ31" i="31" l="1"/>
  <c r="AK31" i="31"/>
  <c r="AL31" i="31"/>
  <c r="AL33" i="31" l="1"/>
  <c r="AK33" i="31"/>
  <c r="AJ33" i="31"/>
  <c r="AK32" i="31"/>
  <c r="AL32" i="31"/>
  <c r="AJ32" i="31"/>
  <c r="AL34" i="31" l="1"/>
  <c r="AK34" i="31"/>
  <c r="AJ34" i="31"/>
  <c r="AJ35" i="31" l="1"/>
  <c r="AL35" i="31"/>
  <c r="AK35" i="31"/>
  <c r="AK36" i="31" l="1"/>
  <c r="AL36" i="31"/>
  <c r="AJ36" i="31"/>
  <c r="AL37" i="31" l="1"/>
  <c r="AL23" i="31" s="1"/>
  <c r="AK37" i="31"/>
  <c r="AK23" i="31" s="1"/>
  <c r="AJ37" i="31"/>
  <c r="AJ23" i="31" s="1"/>
  <c r="AJ38" i="31" l="1"/>
  <c r="AL38" i="31"/>
  <c r="AK38" i="31"/>
  <c r="AJ39" i="31" l="1"/>
  <c r="AL39" i="31"/>
  <c r="AK39" i="31"/>
  <c r="AK40" i="31" l="1"/>
  <c r="AJ40" i="31"/>
  <c r="AL40" i="31"/>
  <c r="AL41" i="31" l="1"/>
  <c r="AJ41" i="31"/>
  <c r="AK41" i="31"/>
  <c r="AL42" i="31" l="1"/>
  <c r="AK42" i="31"/>
  <c r="AJ42" i="31"/>
  <c r="AJ43" i="31" l="1"/>
  <c r="AL43" i="31"/>
  <c r="AK43" i="31"/>
  <c r="AJ44" i="31" l="1"/>
  <c r="AK44" i="31"/>
  <c r="AL44" i="31"/>
  <c r="AL45" i="31" l="1"/>
  <c r="AJ45" i="31"/>
  <c r="AK45" i="31"/>
  <c r="AL46" i="31" l="1"/>
  <c r="AK46" i="31"/>
  <c r="AJ46" i="31"/>
  <c r="AK47" i="31" l="1"/>
  <c r="AL47" i="31"/>
  <c r="AJ47" i="31"/>
  <c r="AJ48" i="31" l="1"/>
  <c r="AL48" i="31"/>
  <c r="AK48" i="31"/>
  <c r="AL49" i="31" l="1"/>
  <c r="AK49" i="31"/>
  <c r="AJ49" i="31"/>
  <c r="AK50" i="31" l="1"/>
  <c r="AJ50" i="31"/>
  <c r="AL50" i="31"/>
  <c r="AL51" i="31" l="1"/>
  <c r="AJ51" i="31"/>
  <c r="AK51" i="31"/>
  <c r="AL52" i="31" l="1"/>
  <c r="AJ52" i="31"/>
  <c r="AK52" i="31"/>
  <c r="AL53" i="31" l="1"/>
  <c r="AJ53" i="31"/>
  <c r="AK53" i="31"/>
  <c r="AL54" i="31" l="1"/>
  <c r="AJ54" i="31"/>
  <c r="AK54" i="31"/>
  <c r="AJ55" i="31" l="1"/>
  <c r="AL55" i="31"/>
  <c r="AK55" i="31"/>
  <c r="AK56" i="31" l="1"/>
  <c r="AJ56" i="31"/>
  <c r="AL56" i="31"/>
  <c r="AL57" i="31" l="1"/>
  <c r="AJ57" i="31"/>
  <c r="AK57" i="31"/>
  <c r="AL58" i="31" l="1"/>
  <c r="AK58" i="31"/>
  <c r="AJ58" i="31"/>
  <c r="AK59" i="31" l="1"/>
  <c r="AL59" i="31"/>
  <c r="AJ59" i="31"/>
  <c r="AL60" i="31" l="1"/>
  <c r="AJ60" i="31"/>
  <c r="AK60" i="31"/>
  <c r="AL61" i="31" l="1"/>
  <c r="AK61" i="31"/>
  <c r="AJ61" i="31"/>
  <c r="AJ62" i="31" l="1"/>
  <c r="AK62" i="31"/>
  <c r="AL62" i="31"/>
  <c r="AK63" i="31" l="1"/>
  <c r="AJ63" i="31"/>
  <c r="AL63" i="31"/>
  <c r="AL64" i="31" l="1"/>
  <c r="AJ64" i="31"/>
  <c r="AK64" i="31"/>
  <c r="AL65" i="31" l="1"/>
  <c r="AK65" i="31"/>
  <c r="AJ65" i="31"/>
  <c r="AJ66" i="31" l="1"/>
  <c r="AL66" i="31"/>
  <c r="AK66" i="31"/>
  <c r="AJ67" i="31" l="1"/>
  <c r="AK67" i="31"/>
  <c r="AL67" i="31"/>
  <c r="AJ68" i="31" l="1"/>
  <c r="AK68" i="31"/>
  <c r="AL68" i="31"/>
  <c r="AK69" i="31" l="1"/>
  <c r="AL69" i="31"/>
  <c r="AJ69" i="31"/>
  <c r="AK70" i="31" l="1"/>
  <c r="AJ70" i="31"/>
  <c r="AL70" i="31"/>
  <c r="AL71" i="31" l="1"/>
  <c r="AJ71" i="31"/>
  <c r="AK71" i="31"/>
  <c r="AJ72" i="31" l="1"/>
  <c r="AK72" i="31"/>
  <c r="AL72" i="31"/>
  <c r="AL73" i="31" l="1"/>
  <c r="AK73" i="31"/>
  <c r="AJ73" i="31"/>
  <c r="AK74" i="31" l="1"/>
  <c r="AJ74" i="31"/>
  <c r="AL74" i="31"/>
  <c r="AJ75" i="31" l="1"/>
  <c r="AK75" i="31"/>
  <c r="AL75" i="31"/>
  <c r="AK76" i="31" l="1"/>
  <c r="AL76" i="31"/>
  <c r="AJ76" i="31"/>
  <c r="AL77" i="31" l="1"/>
  <c r="AK77" i="31"/>
  <c r="AJ77" i="31"/>
  <c r="AJ78" i="31" l="1"/>
  <c r="AK78" i="31"/>
  <c r="AL78" i="31"/>
  <c r="AJ79" i="31" l="1"/>
  <c r="AK79" i="31"/>
  <c r="AL79" i="31"/>
  <c r="AJ80" i="31" l="1"/>
  <c r="AK80" i="31"/>
  <c r="AL80" i="31"/>
  <c r="AL81" i="31" l="1"/>
  <c r="AJ81" i="31"/>
  <c r="AK81" i="31"/>
  <c r="AL82" i="31" l="1"/>
  <c r="AK82" i="31"/>
  <c r="AJ82" i="31"/>
  <c r="AL83" i="31" l="1"/>
  <c r="AJ83" i="31"/>
  <c r="AK83" i="31"/>
  <c r="AJ84" i="31" l="1"/>
  <c r="AL84" i="31"/>
  <c r="AK84"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<sst xmlns="http://schemas.openxmlformats.org/spreadsheetml/2006/main" count="2048" uniqueCount="1470">
  <si>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</si>
  <si>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</si>
  <si>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</si>
  <si>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</si>
  <si>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</si>
  <si>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</si>
  <si>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</si>
  <si>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</si>
  <si>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</si>
  <si>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</si>
  <si>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</si>
  <si>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</si>
  <si>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</si>
  <si>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</si>
  <si>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</si>
  <si>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</si>
  <si>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</si>
  <si>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</si>
  <si>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</si>
  <si>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</si>
  <si>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</si>
  <si>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</si>
  <si>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</si>
  <si>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</si>
  <si>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</si>
  <si>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</si>
  <si>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</si>
  <si>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</si>
  <si>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</si>
  <si>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</si>
  <si>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</si>
  <si>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</si>
  <si>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</si>
  <si>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</si>
  <si>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</si>
  <si>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</si>
  <si>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</si>
  <si>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</si>
  <si>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</si>
  <si>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</si>
  <si>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</si>
  <si>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</si>
  <si>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</si>
  <si>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</si>
  <si>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</si>
  <si>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</si>
  <si>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</si>
  <si>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</si>
  <si>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</si>
  <si>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</si>
  <si>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</si>
  <si>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</si>
  <si>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</si>
  <si>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</si>
  <si>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</si>
  <si>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</si>
  <si>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</si>
  <si>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</si>
  <si>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</si>
  <si>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</si>
  <si>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</si>
  <si>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</si>
  <si>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</si>
  <si>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</si>
  <si>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</si>
  <si>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</si>
  <si>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</si>
  <si>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</si>
  <si>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</si>
  <si>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</si>
  <si>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</si>
  <si>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</si>
  <si>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</si>
  <si>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</si>
  <si>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</si>
  <si>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</si>
  <si>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</si>
  <si>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</si>
  <si>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</si>
  <si>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</si>
  <si>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</si>
  <si>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</si>
  <si>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</si>
  <si>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</si>
  <si>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</si>
  <si>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</si>
  <si>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</si>
  <si>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</si>
  <si>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</si>
  <si>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</si>
  <si>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</si>
  <si>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</si>
  <si>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</si>
  <si>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</si>
  <si>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</si>
  <si>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</si>
  <si>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</si>
  <si>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</si>
  <si>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</si>
  <si>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</si>
  <si>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</si>
  <si>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</si>
  <si>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</si>
  <si>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</si>
  <si>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</si>
  <si>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</si>
  <si>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</si>
  <si>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</si>
  <si>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</si>
  <si>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</si>
  <si>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</si>
  <si>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</si>
  <si>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</si>
  <si>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</si>
  <si>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</si>
  <si>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</si>
  <si>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</si>
  <si>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</si>
  <si>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</si>
  <si>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</si>
  <si>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</si>
  <si>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</si>
  <si>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</si>
  <si>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</si>
  <si>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</si>
  <si>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</si>
  <si>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</si>
  <si>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</si>
  <si>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</si>
  <si>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</si>
  <si>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</si>
  <si>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</si>
  <si>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</si>
  <si>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</si>
  <si>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</si>
  <si>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</si>
  <si>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</si>
  <si>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</si>
  <si>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</si>
  <si>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</si>
  <si>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</si>
  <si>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</si>
  <si>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</si>
  <si>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</si>
  <si>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</si>
  <si>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</si>
  <si>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</si>
  <si>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</si>
  <si>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</si>
  <si>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</si>
  <si>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</si>
  <si>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</si>
  <si>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</si>
  <si>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</si>
  <si>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</si>
  <si>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</si>
  <si>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</si>
  <si>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</si>
  <si>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</si>
  <si>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</si>
  <si>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</si>
  <si>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</si>
  <si>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</si>
  <si>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</si>
  <si>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</si>
  <si>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</si>
  <si>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</si>
  <si>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</si>
  <si>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</si>
  <si>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</si>
  <si>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</si>
  <si>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</si>
  <si>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</si>
  <si>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</si>
  <si>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</si>
  <si>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</si>
  <si>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</si>
  <si>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</si>
  <si>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</si>
  <si>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</si>
  <si>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</si>
  <si>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</si>
  <si>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</si>
  <si>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</si>
  <si>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</si>
  <si>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</si>
  <si>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</si>
  <si>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</si>
  <si>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</si>
  <si>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</si>
  <si>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</si>
  <si>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</si>
  <si>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</si>
  <si>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</si>
  <si>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</si>
  <si>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</si>
  <si>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</si>
  <si>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</si>
  <si>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</si>
  <si>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</si>
  <si>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</si>
  <si>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</si>
  <si>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</si>
  <si>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</si>
  <si>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</si>
  <si>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</si>
  <si>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</si>
  <si>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</si>
  <si>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</si>
  <si>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</si>
  <si>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</si>
  <si>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</si>
  <si>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</si>
  <si>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</si>
  <si>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</si>
  <si>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</si>
  <si>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</si>
  <si>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</si>
  <si>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</si>
  <si>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</si>
  <si>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</si>
  <si>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</si>
  <si>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</si>
  <si>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</si>
  <si>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</si>
  <si>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</si>
  <si>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</si>
  <si>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</si>
  <si>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</si>
  <si>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</si>
  <si>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</si>
  <si>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</si>
  <si>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</si>
  <si>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</si>
  <si>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</si>
  <si>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</si>
  <si>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</si>
  <si>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</si>
  <si>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</si>
  <si>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</si>
  <si>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</si>
  <si>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</si>
  <si>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</si>
  <si>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</si>
  <si>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</si>
  <si>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</si>
  <si>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</si>
  <si>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</si>
  <si>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</si>
  <si>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</si>
  <si>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</si>
  <si>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</si>
  <si>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</si>
  <si>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</si>
  <si>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</si>
  <si>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</si>
  <si>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</si>
  <si>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</si>
  <si>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</si>
  <si>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</si>
  <si>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</si>
  <si>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</si>
  <si>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</si>
  <si>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</si>
  <si>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</si>
  <si>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</si>
  <si>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</si>
  <si>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</si>
  <si>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</si>
  <si>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</si>
  <si>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</si>
  <si>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</si>
  <si>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</si>
  <si>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</si>
  <si>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</si>
  <si>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</si>
  <si>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</si>
  <si>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</si>
  <si>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</si>
  <si>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</si>
  <si>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</si>
  <si>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</si>
  <si>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</si>
  <si>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</si>
  <si>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</si>
  <si>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</si>
  <si>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</si>
  <si>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</si>
  <si>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</si>
  <si>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</si>
  <si>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</si>
  <si>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</si>
  <si>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</si>
  <si>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</si>
  <si>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</si>
  <si>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</si>
  <si>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</si>
  <si>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</si>
  <si>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</si>
  <si>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</si>
  <si>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</si>
  <si>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</si>
  <si>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</si>
  <si>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</si>
  <si>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</si>
  <si>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</si>
  <si>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</si>
  <si>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</si>
  <si>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</si>
  <si>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</si>
  <si>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</si>
  <si>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</si>
  <si>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</si>
  <si>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</si>
  <si>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</si>
  <si>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</si>
  <si>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</si>
  <si>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</si>
  <si>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</si>
  <si>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</si>
  <si>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</si>
  <si>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</si>
  <si>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</si>
  <si>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</si>
  <si>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</si>
  <si>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</si>
  <si>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</si>
  <si>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</si>
  <si>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</si>
  <si>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</si>
  <si>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</si>
  <si>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</si>
  <si>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</si>
  <si>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</si>
  <si>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</si>
  <si>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</si>
  <si>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</si>
  <si>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</si>
  <si>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</si>
  <si>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</si>
  <si>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</si>
  <si>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</si>
  <si>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</si>
  <si>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</si>
  <si>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</si>
  <si>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</si>
  <si>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</si>
  <si>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</si>
  <si>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</si>
  <si>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</si>
  <si>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</si>
  <si>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</si>
  <si>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</si>
  <si>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</si>
  <si>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</si>
  <si>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</si>
  <si>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</si>
  <si>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</si>
  <si>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</si>
  <si>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</si>
  <si>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</si>
  <si>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</si>
  <si>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</si>
  <si>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</si>
  <si>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</si>
  <si>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</si>
  <si>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</si>
  <si>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</si>
  <si>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</si>
  <si>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</si>
  <si>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</si>
  <si>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</si>
  <si>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</si>
  <si>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</si>
  <si>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</si>
  <si>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</si>
  <si>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</si>
  <si>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</si>
  <si>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</si>
  <si>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</si>
  <si>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</si>
  <si>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</si>
  <si>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</si>
  <si>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</si>
  <si>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</si>
  <si>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</si>
  <si>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</si>
  <si>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</si>
  <si>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</si>
  <si>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</si>
  <si>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</si>
  <si>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</si>
  <si>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</si>
  <si>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</si>
  <si>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</si>
  <si>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</si>
  <si>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</si>
  <si>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</si>
  <si>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</si>
  <si>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</si>
  <si>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</si>
  <si>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</si>
  <si>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</si>
  <si>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</si>
  <si>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</si>
  <si>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</si>
  <si>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</si>
  <si>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</si>
  <si>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</si>
  <si>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</si>
  <si>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</si>
  <si>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</si>
  <si>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</si>
  <si>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</si>
  <si>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</si>
  <si>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</si>
  <si>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</si>
  <si>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</si>
  <si>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</si>
  <si>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</si>
  <si>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</si>
  <si>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</si>
  <si>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</si>
  <si>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</si>
  <si>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</si>
  <si>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</si>
  <si>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Publikationsrecht: Weiterverarbeitung und Publikation unter Quellenangabe "BLW, Fachbereich Marktanalysen" gestattet.</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</si>
  <si>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</si>
  <si>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</si>
  <si>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Droit de publication: traitement et publication autorisés sous réserve de la mention de la source «OFAG, secteur Analyses du marché».</t>
  </si>
  <si>
    <t>Diritto di pubblicazione: rielaborazione e pubblicazione consentite citando la fonte “UFAG, 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</si>
  <si>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</si>
  <si>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</si>
  <si>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</si>
  <si>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</si>
  <si>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</si>
  <si>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</si>
  <si>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</si>
  <si>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</si>
  <si>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</si>
  <si>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</si>
  <si>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</si>
  <si>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</si>
  <si>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</si>
  <si>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</si>
  <si>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</si>
  <si>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</si>
  <si>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</si>
  <si>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</si>
  <si>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</si>
  <si>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</si>
  <si>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</si>
  <si>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</si>
  <si>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</si>
  <si>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</si>
  <si>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</si>
  <si>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</si>
  <si>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</si>
  <si>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</si>
  <si>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</si>
  <si>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</si>
  <si>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</si>
  <si>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</si>
  <si>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</si>
  <si>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</si>
  <si>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</si>
  <si>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</si>
  <si>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</si>
  <si>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</si>
  <si>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</si>
  <si>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</si>
  <si>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</si>
  <si>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</si>
  <si>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</si>
  <si>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</si>
  <si>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</si>
  <si>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</si>
  <si>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</si>
  <si>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</si>
  <si>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</si>
  <si>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</si>
  <si>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</si>
  <si>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</si>
  <si>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</si>
  <si>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</si>
  <si>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</si>
  <si>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</si>
  <si>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</si>
  <si>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</si>
  <si>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</si>
  <si>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</si>
  <si>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</si>
  <si>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</si>
  <si>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</si>
  <si>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</si>
  <si>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</si>
  <si>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</si>
  <si>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</si>
  <si>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</si>
  <si>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</si>
  <si>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</si>
  <si>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</si>
  <si>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</si>
  <si>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</si>
  <si>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</si>
  <si>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</si>
  <si>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</si>
  <si>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</si>
  <si>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</si>
  <si>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</si>
  <si>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</si>
  <si>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</si>
  <si>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</si>
  <si>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</si>
  <si>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</si>
  <si>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</si>
  <si>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</si>
  <si>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</si>
  <si>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</si>
  <si>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</si>
  <si>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</si>
  <si>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</si>
  <si>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</si>
  <si>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</si>
  <si>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</si>
  <si>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</si>
  <si>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</si>
  <si>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</si>
  <si>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</si>
  <si>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</si>
  <si>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</si>
  <si>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</si>
  <si>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</si>
  <si>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</si>
  <si>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</si>
  <si>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</si>
  <si>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</si>
  <si>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</si>
  <si>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</si>
  <si>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</si>
  <si>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</si>
  <si>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</si>
  <si>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</si>
  <si>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</si>
  <si>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</si>
  <si>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</si>
  <si>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</si>
  <si>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</si>
  <si>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</si>
  <si>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</si>
  <si>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</si>
  <si>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</si>
  <si>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</si>
  <si>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</si>
  <si>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</si>
  <si>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</si>
  <si>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</si>
  <si>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</si>
  <si>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</si>
  <si>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</si>
  <si>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</si>
  <si>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</si>
  <si>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</si>
  <si>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</si>
  <si>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</si>
  <si>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</si>
  <si>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</si>
  <si>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</si>
  <si>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</si>
  <si>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</si>
  <si>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</si>
  <si>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</si>
  <si>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</si>
  <si>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</si>
  <si>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</si>
  <si>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</si>
  <si>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</si>
  <si>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</si>
  <si>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</si>
  <si>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</si>
  <si>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</si>
  <si>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</si>
  <si>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</si>
  <si>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</si>
  <si>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</si>
  <si>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</si>
  <si>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</si>
  <si>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</si>
  <si>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</si>
  <si>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</si>
  <si>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</si>
  <si>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</si>
  <si>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</si>
  <si>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</si>
  <si>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</si>
  <si>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</si>
  <si>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</si>
  <si>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</si>
  <si>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</si>
  <si>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</si>
  <si>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</si>
  <si>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</si>
  <si>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</si>
  <si>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</si>
  <si>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</si>
  <si>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</si>
  <si>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</si>
  <si>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</si>
  <si>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</si>
  <si>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</si>
  <si>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</si>
  <si>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</si>
  <si>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</si>
  <si>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</si>
  <si>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</si>
  <si>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</si>
  <si>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</si>
  <si>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</si>
  <si>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</si>
  <si>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</si>
  <si>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</si>
  <si>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</si>
  <si>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</si>
  <si>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</si>
  <si>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</si>
  <si>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</si>
  <si>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</si>
  <si>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</si>
  <si>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</si>
  <si>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</si>
  <si>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</si>
  <si>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</si>
  <si>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</si>
  <si>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</si>
  <si>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</si>
  <si>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</si>
  <si>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</si>
  <si>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</si>
  <si>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</si>
  <si>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</si>
  <si>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</si>
  <si>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</si>
  <si>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</si>
  <si>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</si>
  <si>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</si>
  <si>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</si>
  <si>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</si>
  <si>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</si>
  <si>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</si>
  <si>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</si>
  <si>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</si>
  <si>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</si>
  <si>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</si>
  <si>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</si>
  <si>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</si>
  <si>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</si>
  <si>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</si>
  <si>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</si>
  <si>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</si>
  <si>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</si>
  <si>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</si>
  <si>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</si>
  <si>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</si>
  <si>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</si>
  <si>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</si>
  <si>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</si>
  <si>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</si>
  <si>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</si>
  <si>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</si>
  <si>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</si>
  <si>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</si>
  <si>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</si>
  <si>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</si>
  <si>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</si>
  <si>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</si>
  <si>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</si>
  <si>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</si>
  <si>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</si>
  <si>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</si>
  <si>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</si>
  <si>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</si>
  <si>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</si>
  <si>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</si>
  <si>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</si>
  <si>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</si>
  <si>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</si>
  <si>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</si>
  <si>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</si>
  <si>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</si>
  <si>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</si>
  <si>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</si>
  <si>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</si>
  <si>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</si>
  <si>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</si>
  <si>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</si>
  <si>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</si>
  <si>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</si>
  <si>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</si>
  <si>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</si>
  <si>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</si>
  <si>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</si>
  <si>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</si>
  <si>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</si>
  <si>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</si>
  <si>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</si>
  <si>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</si>
  <si>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</si>
  <si>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</si>
  <si>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</si>
  <si>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</si>
  <si>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</si>
  <si>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</si>
  <si>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</si>
  <si>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</si>
  <si>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</si>
  <si>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</si>
  <si>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</si>
  <si>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</si>
  <si>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</si>
  <si>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</si>
  <si>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</si>
  <si>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</si>
  <si>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</si>
  <si>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</si>
  <si>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</si>
  <si>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</si>
  <si>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</si>
  <si>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</si>
  <si>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</si>
  <si>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</si>
  <si>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</si>
  <si>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</si>
  <si>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</si>
  <si>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</si>
  <si>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</si>
  <si>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</si>
  <si>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</si>
  <si>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</si>
  <si>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</si>
  <si>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</si>
  <si>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</si>
  <si>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</si>
  <si>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</si>
  <si>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</si>
  <si>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</si>
  <si>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</si>
  <si>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</si>
  <si>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</si>
  <si>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</si>
  <si>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</si>
  <si>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</si>
  <si>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</si>
  <si>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</si>
  <si>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</si>
  <si>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</si>
  <si>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</si>
  <si>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</si>
  <si>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</si>
  <si>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</si>
  <si>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</si>
  <si>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</si>
  <si>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</si>
  <si>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</si>
  <si>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</si>
  <si>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</si>
  <si>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</si>
  <si>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</si>
  <si>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</si>
  <si>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</si>
  <si>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</si>
  <si>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</si>
  <si>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</si>
  <si>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</si>
  <si>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</si>
  <si>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</si>
  <si>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</si>
  <si>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</si>
  <si>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</si>
  <si>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</si>
  <si>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</si>
  <si>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</si>
  <si>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</si>
  <si>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</si>
  <si>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</si>
  <si>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</si>
  <si>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</si>
  <si>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</si>
  <si>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</si>
  <si>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</si>
  <si>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</si>
  <si>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</si>
  <si>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</si>
  <si>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</si>
  <si>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</si>
  <si>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</si>
  <si>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</si>
  <si>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</si>
  <si>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</si>
  <si>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</si>
  <si>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</si>
  <si>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</si>
  <si>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</si>
  <si>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</si>
  <si>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</si>
  <si>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</si>
  <si>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</si>
  <si>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</si>
  <si>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</si>
  <si>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</si>
  <si>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</si>
  <si>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</si>
  <si>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</si>
  <si>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</si>
  <si>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</si>
  <si>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</si>
  <si>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</si>
  <si>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</si>
  <si>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</si>
  <si>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</si>
  <si>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</si>
  <si>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</si>
  <si>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</si>
  <si>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</si>
  <si>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</si>
  <si>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</si>
  <si>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</si>
  <si>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</si>
  <si>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</si>
  <si>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</si>
  <si>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</si>
  <si>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</si>
  <si>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</si>
  <si>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</si>
  <si>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</si>
  <si>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</si>
  <si>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</si>
  <si>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</si>
  <si>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</si>
  <si>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</si>
  <si>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</si>
  <si>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</si>
  <si>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</si>
  <si>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</si>
  <si>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</si>
  <si>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</si>
  <si>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</si>
  <si>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</si>
  <si>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</si>
  <si>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</si>
  <si>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</si>
  <si>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</si>
  <si>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</si>
  <si>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</si>
  <si>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</si>
  <si>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</si>
  <si>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</si>
  <si>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</si>
  <si>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</si>
  <si>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</si>
  <si>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</si>
  <si>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</si>
  <si>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</si>
  <si>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</si>
  <si>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</si>
  <si>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</si>
  <si>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</si>
  <si>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</si>
  <si>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</si>
  <si>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</si>
  <si>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</si>
  <si>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</si>
  <si>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</si>
  <si>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</si>
  <si>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</si>
  <si>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</si>
  <si>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</si>
  <si>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</si>
  <si>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</si>
  <si>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</si>
  <si>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</si>
  <si>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</si>
  <si>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</si>
  <si>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</si>
  <si>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</si>
  <si>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</si>
  <si>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</si>
  <si>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</si>
  <si>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</si>
  <si>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</si>
  <si>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</si>
  <si>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</si>
  <si>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</si>
  <si>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</si>
  <si>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</si>
  <si>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</si>
  <si>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</si>
  <si>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</si>
  <si>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</si>
  <si>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</si>
  <si>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</si>
  <si>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</si>
  <si>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</si>
  <si>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</si>
  <si>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</si>
  <si>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</si>
  <si>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</si>
  <si>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</si>
  <si>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</si>
  <si>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</si>
  <si>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</si>
  <si>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</si>
  <si>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</si>
  <si>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</si>
  <si>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</si>
  <si>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</si>
  <si>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</si>
  <si>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</si>
  <si>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</si>
  <si>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</si>
  <si>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</si>
  <si>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</si>
  <si>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</si>
  <si>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</si>
  <si>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</si>
  <si>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</si>
  <si>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</si>
  <si>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</si>
  <si>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</si>
  <si>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</si>
  <si>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</si>
  <si>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</si>
  <si>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</si>
  <si>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</si>
  <si>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</si>
  <si>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</si>
  <si>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</si>
  <si>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</si>
  <si>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</si>
  <si>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</si>
  <si>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</si>
  <si>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</si>
  <si>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</si>
  <si>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</si>
  <si>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</si>
  <si>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</si>
  <si>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</si>
  <si>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</si>
  <si>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</si>
  <si>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</si>
  <si>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</si>
  <si>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</si>
  <si>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</si>
  <si>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</si>
  <si>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</si>
  <si>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</si>
  <si>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</si>
  <si>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</si>
  <si>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</si>
  <si>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</si>
  <si>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</si>
  <si>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</si>
  <si>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</si>
  <si>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</si>
  <si>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</si>
  <si>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</si>
  <si>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</si>
  <si>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</si>
  <si>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</si>
  <si>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</si>
  <si>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</si>
  <si>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</si>
  <si>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</si>
  <si>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</si>
  <si>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</si>
  <si>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</si>
  <si>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</si>
  <si>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</si>
  <si>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</si>
  <si>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</si>
  <si>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</si>
  <si>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</si>
  <si>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</si>
  <si>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</si>
  <si>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</si>
  <si>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</si>
  <si>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</si>
  <si>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</si>
  <si>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</si>
  <si>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</si>
  <si>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</si>
  <si>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</si>
  <si>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</si>
  <si>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</si>
  <si>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</si>
  <si>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</si>
  <si>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</si>
  <si>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</si>
  <si>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</si>
  <si>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</si>
  <si>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</si>
  <si>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</si>
  <si>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</si>
  <si>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</si>
  <si>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</si>
  <si>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</si>
  <si>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</si>
  <si>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</si>
  <si>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</si>
  <si>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</si>
  <si>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</si>
  <si>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</si>
  <si>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</si>
  <si>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</si>
  <si>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</si>
  <si>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</si>
  <si>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</si>
  <si>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</si>
  <si>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</si>
  <si>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</si>
  <si>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</si>
  <si>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</si>
  <si>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</si>
  <si>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</si>
  <si>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</si>
  <si>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</si>
  <si>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</si>
  <si>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</si>
  <si>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</si>
  <si>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</si>
  <si>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</si>
  <si>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</si>
  <si>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</si>
  <si>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</si>
  <si>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</si>
  <si>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</si>
  <si>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</si>
  <si>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</si>
  <si>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</si>
  <si>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</si>
  <si>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</si>
  <si>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</si>
  <si>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</si>
  <si>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</si>
  <si>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</si>
  <si>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</si>
  <si>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</si>
  <si>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</si>
  <si>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</si>
  <si>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</si>
  <si>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</si>
  <si>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</si>
  <si>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</si>
  <si>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</si>
  <si>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</si>
  <si>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</si>
  <si>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</si>
  <si>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</si>
  <si>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</si>
  <si>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</si>
  <si>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</si>
  <si>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</si>
  <si>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</si>
  <si>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</si>
  <si>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</si>
  <si>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</si>
  <si>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</si>
  <si>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</si>
  <si>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</si>
  <si>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</si>
  <si>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</si>
  <si>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</si>
  <si>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</si>
  <si>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</si>
  <si>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</si>
  <si>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</si>
  <si>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</si>
  <si>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</si>
  <si>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</si>
  <si>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</si>
  <si>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</si>
  <si>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</si>
  <si>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</si>
  <si>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</si>
  <si>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</si>
  <si>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</si>
  <si>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</si>
  <si>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</si>
  <si>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</si>
  <si>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</si>
  <si>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</si>
  <si>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</si>
  <si>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</si>
  <si>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</si>
  <si>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</si>
  <si>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</si>
  <si>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</si>
  <si>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</si>
  <si>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</si>
  <si>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</si>
  <si>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</si>
  <si>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</si>
  <si>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</si>
  <si>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</si>
  <si>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</si>
  <si>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</si>
  <si>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</si>
  <si>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</si>
  <si>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</si>
  <si>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</si>
  <si>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</si>
  <si>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</si>
  <si>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</si>
  <si>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</si>
  <si>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</si>
  <si>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</si>
  <si>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</si>
  <si>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</si>
  <si>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</si>
  <si>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</si>
  <si>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</si>
  <si>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</si>
  <si>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</si>
  <si>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</si>
  <si>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</si>
  <si>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</si>
  <si>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</si>
  <si>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</si>
  <si>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</si>
  <si>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</si>
  <si>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</si>
  <si>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</si>
  <si>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</si>
  <si>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</si>
  <si>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</si>
  <si>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</si>
  <si>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</si>
  <si>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</si>
  <si>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</si>
  <si>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</si>
  <si>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</si>
  <si>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</si>
  <si>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</si>
  <si>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</si>
  <si>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</si>
  <si>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</si>
  <si>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</si>
  <si>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</si>
  <si>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</si>
  <si>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</si>
  <si>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</si>
  <si>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</si>
  <si>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</si>
  <si>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</si>
  <si>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</si>
  <si>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</si>
  <si>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</si>
  <si>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</si>
  <si>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</si>
  <si>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</si>
  <si>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</si>
  <si>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</si>
  <si>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</si>
  <si>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</si>
  <si>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</si>
  <si>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</si>
  <si>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</si>
  <si>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</si>
  <si>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</si>
  <si>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</si>
  <si>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</si>
  <si>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</si>
  <si>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</si>
  <si>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</si>
  <si>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</si>
  <si>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</si>
  <si>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</si>
  <si>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</si>
  <si>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</si>
  <si>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</si>
  <si>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</si>
  <si>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</si>
  <si>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</si>
  <si>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</si>
  <si>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</si>
  <si>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</si>
  <si>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</si>
  <si>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</si>
  <si>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</si>
  <si>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</si>
  <si>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</si>
  <si>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</si>
  <si>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</si>
  <si>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</si>
  <si>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</si>
  <si>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</si>
  <si>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</si>
  <si>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</si>
  <si>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</si>
  <si>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</si>
  <si>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</si>
  <si>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</si>
  <si>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</si>
  <si>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</si>
  <si>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</si>
  <si>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</si>
  <si>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</si>
  <si>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</si>
  <si>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</si>
  <si>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</si>
  <si>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</si>
  <si>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</si>
  <si>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</si>
  <si>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</si>
  <si>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</si>
  <si>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</si>
  <si>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</si>
  <si>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</si>
  <si>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</si>
  <si>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</si>
  <si>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</si>
  <si>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</si>
  <si>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</si>
  <si>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</si>
  <si>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</si>
  <si>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</si>
  <si>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</si>
  <si>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</si>
  <si>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</si>
  <si>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</si>
  <si>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</si>
  <si>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</si>
  <si>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</si>
  <si>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</si>
  <si>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</si>
  <si>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</si>
  <si>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</si>
  <si>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</si>
  <si>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</si>
  <si>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</si>
  <si>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</si>
  <si>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</si>
  <si>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</si>
  <si>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</si>
  <si>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</si>
  <si>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</si>
  <si>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</si>
  <si>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</si>
  <si>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</si>
  <si>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</si>
  <si>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</si>
  <si>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</si>
  <si>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</si>
  <si>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</si>
  <si>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</si>
  <si>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</si>
  <si>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</si>
  <si>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</si>
  <si>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</si>
  <si>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</si>
  <si>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</si>
  <si>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</si>
  <si>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</si>
  <si>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</si>
  <si>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</si>
  <si>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</si>
  <si>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</si>
  <si>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</si>
  <si>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</si>
  <si>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</si>
  <si>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</si>
  <si>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</si>
  <si>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</si>
  <si>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</si>
  <si>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</si>
  <si>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</si>
  <si>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</si>
  <si>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</si>
  <si>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</si>
  <si>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</si>
  <si>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</si>
  <si>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</si>
  <si>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</si>
  <si>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</si>
  <si>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</si>
  <si>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</si>
  <si>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</si>
  <si>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</si>
  <si>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</si>
  <si>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</si>
  <si>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</si>
  <si>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</si>
  <si>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</si>
  <si>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</si>
  <si>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</si>
  <si>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</si>
  <si>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</si>
  <si>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</si>
  <si>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</si>
  <si>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</si>
  <si>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</si>
  <si>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</si>
  <si>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</si>
  <si>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</si>
  <si>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</si>
  <si>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</si>
  <si>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</si>
  <si>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</si>
  <si>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</si>
  <si>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</si>
  <si>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</si>
  <si>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</si>
  <si>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</si>
  <si>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</si>
  <si>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</si>
  <si>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</si>
  <si>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</si>
  <si>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</si>
  <si>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</si>
  <si>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</si>
  <si>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</si>
  <si>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</si>
  <si>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</si>
  <si>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</si>
  <si>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</si>
  <si>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</si>
  <si>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</si>
  <si>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</si>
  <si>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</si>
  <si>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</si>
  <si>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</si>
  <si>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</si>
  <si>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</si>
  <si>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</si>
  <si>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</si>
  <si>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</si>
  <si>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</si>
  <si>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</si>
  <si>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</si>
  <si>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</si>
  <si>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</si>
  <si>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</si>
  <si>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</si>
  <si>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</si>
  <si>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</si>
  <si>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</si>
  <si>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</si>
  <si>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</si>
  <si>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</si>
  <si>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</si>
  <si>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</si>
  <si>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</si>
  <si>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</si>
  <si>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</si>
  <si>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</si>
  <si>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</si>
  <si>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</si>
  <si>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</si>
  <si>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</si>
  <si>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</si>
  <si>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</si>
  <si>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</si>
  <si>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</si>
  <si>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</si>
  <si>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</si>
  <si>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</si>
  <si>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</si>
  <si>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</si>
  <si>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</si>
  <si>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</si>
  <si>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</si>
  <si>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</si>
  <si>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</si>
  <si>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</si>
  <si>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</si>
  <si>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</si>
  <si>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</si>
  <si>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</si>
  <si>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</si>
  <si>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</si>
  <si>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</si>
  <si>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</si>
  <si>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</si>
  <si>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</si>
  <si>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</si>
  <si>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</si>
  <si>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</si>
  <si>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</si>
  <si>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</si>
  <si>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</si>
  <si>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</si>
  <si>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</si>
  <si>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</si>
  <si>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</si>
  <si>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</si>
  <si>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</si>
  <si>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</si>
  <si>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</si>
  <si>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</si>
  <si>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</si>
  <si>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</si>
  <si>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</si>
  <si>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</si>
  <si>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</si>
  <si>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</si>
  <si>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</si>
  <si>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</si>
  <si>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</si>
  <si>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Fachbereich Agrardaten und Marktanalysen</t>
  </si>
  <si>
    <t>Secteur Données agricoles et analyses du marché</t>
  </si>
  <si>
    <t>Settore Dati agricoli e analisi del mercato</t>
  </si>
  <si>
    <t>Quelle: TSM Solutions GmbH</t>
  </si>
  <si>
    <t>Quelle: BLW, Fachbereich Agrardaten und Marktanalysen; NielsenIQ Switzerland, Total Market Consumer/Retail Panel</t>
  </si>
  <si>
    <t>Quelle: BLW, Fachbereich Agrardaten und Marktanalysen</t>
  </si>
  <si>
    <t>Source: OFAG, Secteur Données agricoles et analyses du marché; NielsenIQ Switzerland, Total Market Consumer/Retail Panel</t>
  </si>
  <si>
    <t>Source: OFAG, Secteur Données agricoles et analyses du marché</t>
  </si>
  <si>
    <t>Fonte: UFAG, Settore Dati agricoli e analisi del mercato; NielsenIQ Switzerland, Total Market Consumer/Retail Panel</t>
  </si>
  <si>
    <t>Fonte: UFAG, Settore Dati agricoli e analisi del mercato</t>
  </si>
  <si>
    <t>Source: TSM Solutions Sàrl</t>
  </si>
  <si>
    <t>Fonte: TSM Solutions Sagl</t>
  </si>
  <si>
    <t>Quellen: Produktion: BLW, Fachbereich Agrardaten und Marktanalysen; Detailhandel: NielsenIQ Switzerland, Total Market Consumer/Retail Panel</t>
  </si>
  <si>
    <t>Quellen: Produktion: Proviande, Labelorganisationen; Detailhandel: BLW, Fachbereich Agrardaten und Marktanalysen; NielsenIQ Switzerland, Total Market Consumer/Retail Panel</t>
  </si>
  <si>
    <t>Quellen: Proviande; Labelorganisationen; BLW, Fachbereich Agrardaten und Marktanalysen</t>
  </si>
  <si>
    <t>Quellen: Preise: BLW, Fachbereich Agrardaten und Marktanalysen; Mengen: NielsenIQ Switzerland, Total Market Consumer/Retail Panel</t>
  </si>
  <si>
    <t>Quelle: BLW, Fachbereich Agrardaten und Marktanalysen; Aviforum</t>
  </si>
  <si>
    <t>Sources: Production : OFAG, Secteur Données agricoles et analyses du marché; Commerce de détail : NielsenIQ Switzerland, Total Market Consumer/Retail Panel</t>
  </si>
  <si>
    <t>Sources : Production : Proviande, organisations responsables de labels ; commerce de détail: OFAG, Secteur Données agricoles et analyses du marché ; NielsenIQ Switzerland, Total Market Consumer/Retail Panel</t>
  </si>
  <si>
    <t>Sources : Proviande ; organisations responsables de labels ; OFAG, Secteur Données agricoles et analyses du marché</t>
  </si>
  <si>
    <t>Sources: prix: OFAG, Secteur Données agricoles et analyses du marché; quantités: NielsenIQ Switzerland, Total Market Consumer/Retail Panel</t>
  </si>
  <si>
    <t>Sources: OFAG, Secteur Données agricoles et analyses du marché; Aviforum</t>
  </si>
  <si>
    <t>Fonti: Produzione: UFAG, Settore Dati agricoli e analisi del mercato; Commercio al dettaglio: NielsenIQ Switzerland, Total Market Consumer/Retail Panel</t>
  </si>
  <si>
    <t>Fonti: Produzione: Proviande, Organizzazioni di label; Commercio al dettaglio: UFAG, Settore Dati agricoli e analisi del mercato; NielsenIQ Switzerland, Total Market Consumer/Retail Panel</t>
  </si>
  <si>
    <t>Fonti: Proviande; organizzazioni di label; UFAG, Settore Dati agricoli e analisi del mercato</t>
  </si>
  <si>
    <t>Fonte prezzi: UFAG, Settore Dati agricoli e analisi del mercato; Fonte quantitativi: NielsenIQ Switzerland, Total Market Consumer/Retail Panel</t>
  </si>
  <si>
    <t>Fonti: UFAG, Settore Dati agricoli e analisi del mercato; Aviforum</t>
  </si>
  <si>
    <t>Bio-Nüsslisalat im Dezember-Preishoch</t>
  </si>
  <si>
    <t>Prix de la doucette bio au plus haut pour un mois de décembre</t>
  </si>
  <si>
    <t>Prezzo elevato della valerianella bio a dicembre</t>
  </si>
  <si>
    <t xml:space="preserve">Im Dezember 2025 kostete Nüsslisalat in Bio-Qualität 42.72 Fr./kg im Schweizer Detailhandel (ohne Discounter). Es gab höhere Preise im Jahr 2025. Allerdings ist es im Vergleich zu den Dezember-Monaten der Vorjahre ein hoher Preis: So kostete der Bio-Nüssler im Dezember des Vorjahres 37.92 Fr./kg. Er war im Dezember 2025 somit 12,5 Prozent teurer als ein Jahr zuvor. Man muss bis 2019 zurückgehen, um einen höheren Dezemberpreis zu finden (45.27 Fr./kg). </t>
  </si>
  <si>
    <t>En décembre 2025, le prix de la doucette bio s’élevait à 42.72 fr./kg dans le commerce de détail suisse (hors discounter). S’il ne s’agit pas du prix le plus élevé de l’année 2025, il est néanmoins supérieur à ceux enregistrés en décembre des années précédentes : en décembre 2024, un kilo de doucette bio coûtait 37.92 fr./kg, soit 12,5 % de moins qu’en décembre 2025. Il faut remonter jusqu’en 2019 pour trouver un prix plus élevé en décembre (45.27 fr./kg).</t>
  </si>
  <si>
    <t xml:space="preserve">A dicembre 2025 il prezzo della valerianella bio nel commercio al dettaglio svizzero (senza discount) si è attestato a 42.72 fr./kg. Pur non essendo il prezzo più alto del 2025, è comunque superiore ai valori registrati nello stesso mese degli anni precedenti. Rispetto a dicembre 2024, quando un chilo di valerianella bio costava 37.92 franchi, è aumentato del 12,5 per cento. Si deve risalire al 2019 per trovare un prezzo più alto (45.27 fr./kg).             </t>
  </si>
  <si>
    <t>Bio-Äpfel: Gala im Preistief, Topaz nahezu unverändert</t>
  </si>
  <si>
    <t>Pommes bio : baisse de prix pour la Gala et stabilité pour la Topaz</t>
  </si>
  <si>
    <t>Mele bio: prezzo in calo per le Gala, pressoché stabile per le Topaz</t>
  </si>
  <si>
    <t>Der Preis für Bio-Äpfel der Sorte Gala sank deutlich: Ab Oktober 2024 war der Monatspreis niemals höher als 6 Fr./kg. Im Dezember 2024 lag er noch bei 5.74 Fr./kg, nun im Dezember 2025 notierte er bei 5.06 Fr./kg (-11,9 %). Anders sieht es aus bei anderen Sorten im Bio-Sortiment: Der Bio-Topaz-Apfel kostete 6.30 Fr./kg, ähnlich viel wie im Dezember der zwei Vorjahre (6.32 bzw. 6.30 Fr./kg). Bio-Gala ging somit eher die sinkende Preisbewegung des Nicht-Bio-Galas mit als die Bewegung anderer Bio-Sorten.</t>
  </si>
  <si>
    <t>Le prix des pommes bio de la variété Gala a chuté : depuis octobre 2024, le prix mensuel de ces pommes n’a jamais excédé les 6 fr./kg. En décembre 2024, il s’élevait encore à 5.74 fr./kg, alors qu’il n’était que de 5.06 fr./kg en décembre 2025 (–11,9 %). Il en va autrement pour d’autres variétés de l’assortiment bio : un kilo de pommes Topaz bio coûtait 6.30 francs, soit le même prix qu’en décembre 2024 et 2023 (respectivement 6.32 et 6.30 fr./kg). Les pommes Gala bio suivent donc la tendance de leurs homologues conventionnelles, à savoir une baisse des prix, plutôt que l’évolution des autres variétés bio.</t>
  </si>
  <si>
    <t xml:space="preserve">Il prezzo delle mele bio della varietà Gala è diminuito notevolmente. Da ottobre 2024 il prezzo mensile non è mai stato superiore a 6 fr./kg. Se a dicembre 2024 ammontava ancora a 5.74 fr./kg, nel dicembre 2025 è sceso a 5.06 fr./kg (-11,9%). La situazione è diversa per le altre varietà nel comparto bio. Il prezzo delle Topaz si è attestato a 6.30 fr./kg, un valore in linea con quelli registrati lo stesso mese nei due anni precedenti (risp. 6.32 e 6.30 fr./kg). I prezzi delle mele della varietà Gala bio seguono la tendenza al ribasso osservata per le Gala convenzionali, distaccandosi dall’andamento stabile registrato dai prezzi delle altre varietà bio. </t>
  </si>
  <si>
    <t>Leichter Rückgang des Produktionspreises für Bio-Milch</t>
  </si>
  <si>
    <t>Léger recul du prix à la production du lait bio</t>
  </si>
  <si>
    <t>Leggero ribasso del prezzo alla produzione del latte bio</t>
  </si>
  <si>
    <t>Im Dezember 2025 sank der Produktionspreis für Bio-Milch gegenüber dem Vorjahresmonat um 1,8 % auf 93.38 Rp./kg. Der Produktionspreis für Nicht-Bio-Milch sank ebenfalls um 2 % auf 74.13 Rp./kg.</t>
  </si>
  <si>
    <t>En décembre 2025, le prix à la production du lait bio a diminué de 1,8 % par rapport au même mois de l’année précédente pour se situer à 93.38 ct./kg. En ce qui concerne le lait non bio, son prix à la production a également baissé de 2 % pour s’établir à 74.13 ct./kg.</t>
  </si>
  <si>
    <t>A dicembre 2025 il prezzo alla produzione del latte bio è diminuito dell’1,8 per cento rispetto allo stesso mese dell’anno precedente, attestandosi a 93.38 ct./kg. Anche il prezzo alla produzione del latte convenzionale è diminuito, segnatamente del 2 per cento, attestandosi a 74.13 ct./kg.</t>
  </si>
  <si>
    <t>Anstieg der Verkäufe von Bio-Gruyère AOP</t>
  </si>
  <si>
    <t>Hausse des ventes du Gruyère AOP bio</t>
  </si>
  <si>
    <t>Aumento delle vendite di Gruyère DOP bio</t>
  </si>
  <si>
    <t>Im Dezember 2025 stieg die Verkaufsmenge von Bio-Gruyère AOP im Detailhandel gegenüber dem Vorjahresmonat um 6 % auf 91,9 Tonnen. Die Verkäufe von nicht-biologischem Gruyère AOP stiegen ebenfalls um 5,2 % auf 988,6 Tonnen.</t>
  </si>
  <si>
    <t>En décembre 2025, la quantité des ventes du Gruyère AOP bio dans le commerce de détail a augmenté de 6 % par rapport au même mois de l’année précédente pour atteindre 91,9 tonnes. Les ventes du Gruyère AOP non bio ont également progressé de 5,2 % pour s’établir à 988,6 tonnes.</t>
  </si>
  <si>
    <t xml:space="preserve">A dicembre 2025 le vendite di Gruyère DOP bio nel commercio al dettaglio sono aumentate del 6 per cento rispetto allo stesso mese dell’anno precedente, attestandosi a 91,9 tonnellate. Anche le vendite di Gruyère DOP convenzionale sono aumentate, segnatamente del 5,2 per cento, attestandosi a 988,6 tonnellate. </t>
  </si>
  <si>
    <t>Saisonaler Anstieg des Fleischkonsums im Dezember</t>
  </si>
  <si>
    <t>Hausse saisonnière de la consommation de viande en décembre</t>
  </si>
  <si>
    <t>Aumento stagionale del consumo di carne a dicembre</t>
  </si>
  <si>
    <t>Auch im Jahr 2025 lag der Fleischkonsum im Dezember deutlich über dem Jahresverlauf. Im Nicht-Bio-Segment wurden 13'544,2 Tonnen abgesetzt, im Bio-Segment 705,8 Tonnen. Überdurchschnittliche Anstiege zeigten sich vor allem bei Nicht-Bio-Kalbfleisch (354,6 Tonnen; +72,8 %) und Bio-Rindfleisch (359,6 Tonnen; +46,1 %), wobei sich die Prozentangaben jeweils auf den Vergleich mit dem Durchschnitt der vorhergehenden elf Monate beziehen. Charcuterie, Poulet und Schweinefleisch legten in beiden Segmenten moderater zu – typisch für die Festtage.</t>
  </si>
  <si>
    <t>En 2025 aussi, la consommation de viande a nettement augmenté en décembre par rapport au reste de l’année. Les ventes se sont élevées à 13 544,2 tonnes dans le segment conventionnel et à 705,8 tonnes dans le segment bio. La hausse de la consommation a été particulièrement marquée pour la viande de veau conventionnelle (354,6 tonnes, soit +72,8 %) et la viande de bœuf bio (359,6 tonnes, soit +46,1 %) ; les indications en pourcentage se réfèrent aux comparaisons avec la moyenne des onze mois précédents. Les ventes de charcuterie, de poulet et de viande de porc ont enregistré une croissance modérée dans les deux segments, ce qui est habituel pendant les fêtes de fin d’année.</t>
  </si>
  <si>
    <t>Anche nel 2025 il consumo di carne nel mese di dicembre è stato nettamente superiore rispetto al resto dell’anno. Nel segmento convenzionale e in quello biologico sono state vendute rispettivamente 13 544,2 e 705,8 tonnellate di carne. Aumenti superiori alla media si sono registrati soprattutto per la carne di vitello convenzionale (354,6 t; +72,8 %) e per la carne di manzo bio (359,6 t; +46,1 %), tenendo presente che le percentuali si riferiscono al confronto con la media degli undici mesi precedenti. I salumi, il pollo e la carne suina hanno registrato un aumento più moderato in entrambi i segmenti, tipico delle festività natalizie.</t>
  </si>
  <si>
    <t>Bio-Eierpreise sinken im Dezember auf Jahrestief</t>
  </si>
  <si>
    <t>Plus bas prix de l’année pour les œufs bio</t>
  </si>
  <si>
    <t>Prezzi delle uova bio in ribasso a dicembre</t>
  </si>
  <si>
    <t>Der gewichtete Durchschnittspreis roher Bio-Eier im Detailhandel sank von 0.87 Fr./Stück im November auf 0.84 Fr./Stück im Dezember und erreichte damit den tiefsten Stand seit April 2024. Haupttreiber waren günstigere Bio-Eier im 6er-Pack (0.86 Fr./Stück). Auf Produzentenstufe zeigte sich hingegen keine Preissenkung: Der Durchschnittspreis stieg leicht von 0.48 auf 0.49 Fr./Stück.</t>
  </si>
  <si>
    <t xml:space="preserve">Le prix moyen pondéré des œufs bio crus dans le commerce de détail a reculé entre novembre et décembre, passant de 0.87 à 0.84 fr./œuf, soit le prix le plus bas depuis avril 2024. La baisse des prix des œufs bio vendus en boîte de six (0.86 fr./œuf) est la raison principale de cette évolution. Les prix à la production n’ont en revanche pas diminué : le prix moyen a légèrement augmenté, passant de 0.48 à 0.49 fr./œuf. </t>
  </si>
  <si>
    <t>Il prezzo medio ponderato delle uova crude bio nel commercio al dettaglio è diminuito da 0.87 fr./pezzo nel mese di novembre a 0.84 fr./pezzo a dicembre, segnando il valore più basso da aprile 2024. Il calo è riconducibile essenzialmente al minor prezzo delle uova bio in confezioni da sei (0.86 fr./pezzo). Nessuna flessione, invece, sul fronte dei prezzi alla produzione dove si osserva un leggero aumento del prezzo medio, da 0.48 a 0.49 fr./pezzo.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</si>
</sst>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
      <patternFill patternType="solid">
        <fgColor theme="5" tint="0.59999389629810485"/>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17">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 fillId="36" borderId="0" xfId="1170" applyFont="1" applyFill="1"/>
    <xf numFmtId="0" fontId="31" fillId="36" borderId="0" xfId="0" applyFont="1" applyFill="1"/>
    <xf numFmtId="0" fontId="4" fillId="36" borderId="0" xfId="0" applyFont="1" applyFill="1"/>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ill="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Alignment="1">
      <alignment horizontal="center"/>
    </xf>
    <xf numFmtId="0" fontId="31" fillId="23" borderId="0" xfId="0" applyFont="1" applyFill="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Alignment="1">
      <alignment horizontal="center" vertical="top"/>
    </xf>
    <xf numFmtId="0" fontId="66" fillId="23" borderId="0" xfId="0" applyFont="1" applyFill="1" applyAlignment="1">
      <alignment horizontal="left" vertical="top" wrapText="1"/>
    </xf>
    <xf numFmtId="0" fontId="49" fillId="35" borderId="60" xfId="0" applyFont="1" applyFill="1" applyBorder="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35"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Alignment="1">
      <alignment horizontal="center" vertical="top"/>
    </xf>
    <xf numFmtId="0" fontId="49" fillId="28" borderId="0" xfId="0" applyFont="1" applyFill="1" applyAlignment="1">
      <alignment horizontal="left"/>
    </xf>
    <xf numFmtId="0" fontId="60" fillId="0" borderId="0" xfId="11714" applyFont="1" applyAlignment="1">
      <alignment horizontal="left"/>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0" xfId="0" applyFont="1" applyFill="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Alignment="1">
      <alignment horizontal="left"/>
    </xf>
    <xf numFmtId="0" fontId="49" fillId="25" borderId="0" xfId="0" applyFont="1" applyFill="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right"/>
    </xf>
    <xf numFmtId="0" fontId="31" fillId="30" borderId="0" xfId="0" applyFont="1" applyFill="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Alignment="1">
      <alignment horizontal="center" vertical="top" wrapText="1"/>
    </xf>
    <xf numFmtId="0" fontId="49" fillId="29" borderId="0" xfId="0" applyFont="1" applyFill="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45992</c:v>
                </c:pt>
                <c:pt idx="1">
                  <c:v>45962</c:v>
                </c:pt>
                <c:pt idx="2">
                  <c:v>45931</c:v>
                </c:pt>
                <c:pt idx="3">
                  <c:v>45901</c:v>
                </c:pt>
                <c:pt idx="4">
                  <c:v>45870</c:v>
                </c:pt>
                <c:pt idx="5">
                  <c:v>45839</c:v>
                </c:pt>
                <c:pt idx="6">
                  <c:v>45809</c:v>
                </c:pt>
                <c:pt idx="7">
                  <c:v>45778</c:v>
                </c:pt>
                <c:pt idx="8">
                  <c:v>45748</c:v>
                </c:pt>
                <c:pt idx="9">
                  <c:v>45717</c:v>
                </c:pt>
                <c:pt idx="10">
                  <c:v>45689</c:v>
                </c:pt>
                <c:pt idx="11">
                  <c:v>45658</c:v>
                </c:pt>
                <c:pt idx="12">
                  <c:v>45627</c:v>
                </c:pt>
                <c:pt idx="13">
                  <c:v>45597</c:v>
                </c:pt>
                <c:pt idx="14">
                  <c:v>45566</c:v>
                </c:pt>
                <c:pt idx="15">
                  <c:v>45536</c:v>
                </c:pt>
                <c:pt idx="16">
                  <c:v>45505</c:v>
                </c:pt>
                <c:pt idx="17">
                  <c:v>45474</c:v>
                </c:pt>
                <c:pt idx="18">
                  <c:v>45444</c:v>
                </c:pt>
                <c:pt idx="19">
                  <c:v>45413</c:v>
                </c:pt>
                <c:pt idx="20">
                  <c:v>45383</c:v>
                </c:pt>
                <c:pt idx="21">
                  <c:v>45352</c:v>
                </c:pt>
                <c:pt idx="22">
                  <c:v>45323</c:v>
                </c:pt>
                <c:pt idx="23">
                  <c:v>45292</c:v>
                </c:pt>
                <c:pt idx="24">
                  <c:v>45261</c:v>
                </c:pt>
                <c:pt idx="25">
                  <c:v>45231</c:v>
                </c:pt>
              </c:numCache>
            </c:numRef>
          </c:cat>
          <c:val>
            <c:numRef>
              <c:f>'Milch Daten'!$E$25:$E$50</c:f>
              <c:numCache>
                <c:formatCode>0.00</c:formatCode>
                <c:ptCount val="26"/>
                <c:pt idx="0">
                  <c:v>19.255228192725994</c:v>
                </c:pt>
                <c:pt idx="1">
                  <c:v>19.212985723572089</c:v>
                </c:pt>
                <c:pt idx="2">
                  <c:v>20.97923458108869</c:v>
                </c:pt>
                <c:pt idx="3">
                  <c:v>21.8144368413747</c:v>
                </c:pt>
                <c:pt idx="4">
                  <c:v>21.876622551219299</c:v>
                </c:pt>
                <c:pt idx="5">
                  <c:v>22.212190474384499</c:v>
                </c:pt>
                <c:pt idx="6">
                  <c:v>19.597427673912904</c:v>
                </c:pt>
                <c:pt idx="7">
                  <c:v>16.732367276115795</c:v>
                </c:pt>
                <c:pt idx="8">
                  <c:v>16.543788079317196</c:v>
                </c:pt>
                <c:pt idx="9">
                  <c:v>16.157653818561997</c:v>
                </c:pt>
                <c:pt idx="10">
                  <c:v>17.767505085144194</c:v>
                </c:pt>
                <c:pt idx="11">
                  <c:v>19.016705433309099</c:v>
                </c:pt>
                <c:pt idx="12">
                  <c:v>19.460052679931991</c:v>
                </c:pt>
                <c:pt idx="13">
                  <c:v>20.134042129073592</c:v>
                </c:pt>
                <c:pt idx="14">
                  <c:v>22.118533236845707</c:v>
                </c:pt>
                <c:pt idx="15">
                  <c:v>22.616300098086299</c:v>
                </c:pt>
                <c:pt idx="16">
                  <c:v>23.028410048255509</c:v>
                </c:pt>
                <c:pt idx="17">
                  <c:v>22.297778253671396</c:v>
                </c:pt>
                <c:pt idx="18">
                  <c:v>18.005248752327404</c:v>
                </c:pt>
                <c:pt idx="19">
                  <c:v>15.661786076787294</c:v>
                </c:pt>
                <c:pt idx="20">
                  <c:v>15.7314584014471</c:v>
                </c:pt>
                <c:pt idx="21">
                  <c:v>15.773686910294401</c:v>
                </c:pt>
                <c:pt idx="22">
                  <c:v>16.353184701782496</c:v>
                </c:pt>
                <c:pt idx="23">
                  <c:v>17.554733644575393</c:v>
                </c:pt>
                <c:pt idx="24">
                  <c:v>16.640375267212406</c:v>
                </c:pt>
                <c:pt idx="25">
                  <c:v>17.424104888724898</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45992</c:v>
                </c:pt>
                <c:pt idx="1">
                  <c:v>45962</c:v>
                </c:pt>
                <c:pt idx="2">
                  <c:v>45931</c:v>
                </c:pt>
                <c:pt idx="3">
                  <c:v>45901</c:v>
                </c:pt>
                <c:pt idx="4">
                  <c:v>45870</c:v>
                </c:pt>
                <c:pt idx="5">
                  <c:v>45839</c:v>
                </c:pt>
                <c:pt idx="6">
                  <c:v>45809</c:v>
                </c:pt>
                <c:pt idx="7">
                  <c:v>45778</c:v>
                </c:pt>
                <c:pt idx="8">
                  <c:v>45748</c:v>
                </c:pt>
                <c:pt idx="9">
                  <c:v>45717</c:v>
                </c:pt>
                <c:pt idx="10">
                  <c:v>45689</c:v>
                </c:pt>
                <c:pt idx="11">
                  <c:v>45658</c:v>
                </c:pt>
                <c:pt idx="12">
                  <c:v>45627</c:v>
                </c:pt>
                <c:pt idx="13">
                  <c:v>45597</c:v>
                </c:pt>
                <c:pt idx="14">
                  <c:v>45566</c:v>
                </c:pt>
                <c:pt idx="15">
                  <c:v>45536</c:v>
                </c:pt>
                <c:pt idx="16">
                  <c:v>45505</c:v>
                </c:pt>
                <c:pt idx="17">
                  <c:v>45474</c:v>
                </c:pt>
                <c:pt idx="18">
                  <c:v>45444</c:v>
                </c:pt>
                <c:pt idx="19">
                  <c:v>45413</c:v>
                </c:pt>
                <c:pt idx="20">
                  <c:v>45383</c:v>
                </c:pt>
                <c:pt idx="21">
                  <c:v>45352</c:v>
                </c:pt>
                <c:pt idx="22">
                  <c:v>45323</c:v>
                </c:pt>
                <c:pt idx="23">
                  <c:v>45292</c:v>
                </c:pt>
                <c:pt idx="24">
                  <c:v>45261</c:v>
                </c:pt>
                <c:pt idx="25">
                  <c:v>45231</c:v>
                </c:pt>
              </c:numCache>
            </c:numRef>
          </c:cat>
          <c:val>
            <c:numRef>
              <c:f>'Milch Daten'!$D$25:$D$50</c:f>
              <c:numCache>
                <c:formatCode>0.00</c:formatCode>
                <c:ptCount val="26"/>
                <c:pt idx="0">
                  <c:v>74.129737671912906</c:v>
                </c:pt>
                <c:pt idx="1">
                  <c:v>75.161188701733906</c:v>
                </c:pt>
                <c:pt idx="2">
                  <c:v>78.074170651381806</c:v>
                </c:pt>
                <c:pt idx="3">
                  <c:v>78.468478424456293</c:v>
                </c:pt>
                <c:pt idx="4">
                  <c:v>78.045342638766499</c:v>
                </c:pt>
                <c:pt idx="5">
                  <c:v>76.585764341873102</c:v>
                </c:pt>
                <c:pt idx="6">
                  <c:v>74.083171812972495</c:v>
                </c:pt>
                <c:pt idx="7">
                  <c:v>71.458028626254205</c:v>
                </c:pt>
                <c:pt idx="8">
                  <c:v>71.743335349577606</c:v>
                </c:pt>
                <c:pt idx="9">
                  <c:v>72.521190090049899</c:v>
                </c:pt>
                <c:pt idx="10">
                  <c:v>73.655606281003699</c:v>
                </c:pt>
                <c:pt idx="11">
                  <c:v>75.941826881965795</c:v>
                </c:pt>
                <c:pt idx="12">
                  <c:v>75.609794238626904</c:v>
                </c:pt>
                <c:pt idx="13">
                  <c:v>75.347338614542807</c:v>
                </c:pt>
                <c:pt idx="14">
                  <c:v>77.228862918099097</c:v>
                </c:pt>
                <c:pt idx="15">
                  <c:v>77.317475614455603</c:v>
                </c:pt>
                <c:pt idx="16">
                  <c:v>75.991016390485697</c:v>
                </c:pt>
                <c:pt idx="17">
                  <c:v>75.919099092248999</c:v>
                </c:pt>
                <c:pt idx="18">
                  <c:v>72.497379710576098</c:v>
                </c:pt>
                <c:pt idx="19">
                  <c:v>69.847567020067103</c:v>
                </c:pt>
                <c:pt idx="20">
                  <c:v>70.072588525496798</c:v>
                </c:pt>
                <c:pt idx="21">
                  <c:v>69.865628460238199</c:v>
                </c:pt>
                <c:pt idx="22">
                  <c:v>71.339685671118204</c:v>
                </c:pt>
                <c:pt idx="23">
                  <c:v>74.265611528207202</c:v>
                </c:pt>
                <c:pt idx="24">
                  <c:v>75.860161556693399</c:v>
                </c:pt>
                <c:pt idx="25">
                  <c:v>75.615881184619298</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45992</c:v>
                </c:pt>
                <c:pt idx="1">
                  <c:v>45962</c:v>
                </c:pt>
                <c:pt idx="2">
                  <c:v>45931</c:v>
                </c:pt>
                <c:pt idx="3">
                  <c:v>45901</c:v>
                </c:pt>
                <c:pt idx="4">
                  <c:v>45870</c:v>
                </c:pt>
                <c:pt idx="5">
                  <c:v>45839</c:v>
                </c:pt>
                <c:pt idx="6">
                  <c:v>45809</c:v>
                </c:pt>
                <c:pt idx="7">
                  <c:v>45778</c:v>
                </c:pt>
                <c:pt idx="8">
                  <c:v>45748</c:v>
                </c:pt>
                <c:pt idx="9">
                  <c:v>45717</c:v>
                </c:pt>
                <c:pt idx="10">
                  <c:v>45689</c:v>
                </c:pt>
                <c:pt idx="11">
                  <c:v>45658</c:v>
                </c:pt>
                <c:pt idx="12">
                  <c:v>45627</c:v>
                </c:pt>
                <c:pt idx="13">
                  <c:v>45597</c:v>
                </c:pt>
                <c:pt idx="14">
                  <c:v>45566</c:v>
                </c:pt>
                <c:pt idx="15">
                  <c:v>45536</c:v>
                </c:pt>
                <c:pt idx="16">
                  <c:v>45505</c:v>
                </c:pt>
                <c:pt idx="17">
                  <c:v>45474</c:v>
                </c:pt>
                <c:pt idx="18">
                  <c:v>45444</c:v>
                </c:pt>
                <c:pt idx="19">
                  <c:v>45413</c:v>
                </c:pt>
                <c:pt idx="20">
                  <c:v>45383</c:v>
                </c:pt>
                <c:pt idx="21">
                  <c:v>45352</c:v>
                </c:pt>
                <c:pt idx="22">
                  <c:v>45323</c:v>
                </c:pt>
                <c:pt idx="23">
                  <c:v>45292</c:v>
                </c:pt>
                <c:pt idx="24">
                  <c:v>45261</c:v>
                </c:pt>
                <c:pt idx="25">
                  <c:v>45231</c:v>
                </c:pt>
              </c:numCache>
            </c:numRef>
          </c:cat>
          <c:val>
            <c:numRef>
              <c:f>'Milch Daten'!$C$25:$C$50</c:f>
              <c:numCache>
                <c:formatCode>0.00</c:formatCode>
                <c:ptCount val="26"/>
                <c:pt idx="0">
                  <c:v>93.3849658646389</c:v>
                </c:pt>
                <c:pt idx="1">
                  <c:v>94.374174425305995</c:v>
                </c:pt>
                <c:pt idx="2">
                  <c:v>99.053405232470496</c:v>
                </c:pt>
                <c:pt idx="3">
                  <c:v>100.28291526583099</c:v>
                </c:pt>
                <c:pt idx="4">
                  <c:v>99.921965189985798</c:v>
                </c:pt>
                <c:pt idx="5">
                  <c:v>98.797954816257601</c:v>
                </c:pt>
                <c:pt idx="6">
                  <c:v>93.680599486885399</c:v>
                </c:pt>
                <c:pt idx="7">
                  <c:v>88.19039590237</c:v>
                </c:pt>
                <c:pt idx="8">
                  <c:v>88.287123428894802</c:v>
                </c:pt>
                <c:pt idx="9">
                  <c:v>88.678843908611896</c:v>
                </c:pt>
                <c:pt idx="10">
                  <c:v>91.423111366147893</c:v>
                </c:pt>
                <c:pt idx="11">
                  <c:v>94.958532315274894</c:v>
                </c:pt>
                <c:pt idx="12">
                  <c:v>95.069846918558895</c:v>
                </c:pt>
                <c:pt idx="13">
                  <c:v>95.481380743616398</c:v>
                </c:pt>
                <c:pt idx="14">
                  <c:v>99.347396154944803</c:v>
                </c:pt>
                <c:pt idx="15">
                  <c:v>99.933775712541902</c:v>
                </c:pt>
                <c:pt idx="16">
                  <c:v>99.019426438741206</c:v>
                </c:pt>
                <c:pt idx="17">
                  <c:v>98.216877345920395</c:v>
                </c:pt>
                <c:pt idx="18">
                  <c:v>90.502628462903502</c:v>
                </c:pt>
                <c:pt idx="19">
                  <c:v>85.509353096854397</c:v>
                </c:pt>
                <c:pt idx="20">
                  <c:v>85.804046926943897</c:v>
                </c:pt>
                <c:pt idx="21">
                  <c:v>85.6393153705326</c:v>
                </c:pt>
                <c:pt idx="22">
                  <c:v>87.6928703729007</c:v>
                </c:pt>
                <c:pt idx="23">
                  <c:v>91.820345172782595</c:v>
                </c:pt>
                <c:pt idx="24">
                  <c:v>92.500536823905804</c:v>
                </c:pt>
                <c:pt idx="25">
                  <c:v>93.039986073344195</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45992</c:v>
                </c:pt>
                <c:pt idx="1">
                  <c:v>45962</c:v>
                </c:pt>
                <c:pt idx="2">
                  <c:v>45931</c:v>
                </c:pt>
                <c:pt idx="3">
                  <c:v>45901</c:v>
                </c:pt>
                <c:pt idx="4">
                  <c:v>45870</c:v>
                </c:pt>
                <c:pt idx="5">
                  <c:v>45839</c:v>
                </c:pt>
                <c:pt idx="6">
                  <c:v>45809</c:v>
                </c:pt>
                <c:pt idx="7">
                  <c:v>45778</c:v>
                </c:pt>
                <c:pt idx="8">
                  <c:v>45748</c:v>
                </c:pt>
                <c:pt idx="9">
                  <c:v>45717</c:v>
                </c:pt>
                <c:pt idx="10">
                  <c:v>45689</c:v>
                </c:pt>
                <c:pt idx="11">
                  <c:v>45658</c:v>
                </c:pt>
                <c:pt idx="12">
                  <c:v>45627</c:v>
                </c:pt>
                <c:pt idx="13">
                  <c:v>45597</c:v>
                </c:pt>
                <c:pt idx="14">
                  <c:v>45566</c:v>
                </c:pt>
                <c:pt idx="15">
                  <c:v>45536</c:v>
                </c:pt>
                <c:pt idx="16">
                  <c:v>45505</c:v>
                </c:pt>
                <c:pt idx="17">
                  <c:v>45474</c:v>
                </c:pt>
                <c:pt idx="18">
                  <c:v>45444</c:v>
                </c:pt>
                <c:pt idx="19">
                  <c:v>45413</c:v>
                </c:pt>
                <c:pt idx="20">
                  <c:v>45383</c:v>
                </c:pt>
                <c:pt idx="21">
                  <c:v>45352</c:v>
                </c:pt>
                <c:pt idx="22">
                  <c:v>45323</c:v>
                </c:pt>
                <c:pt idx="23">
                  <c:v>45292</c:v>
                </c:pt>
                <c:pt idx="24">
                  <c:v>45261</c:v>
                </c:pt>
                <c:pt idx="25">
                  <c:v>45231</c:v>
                </c:pt>
              </c:numCache>
            </c:numRef>
          </c:cat>
          <c:val>
            <c:numRef>
              <c:f>'Milch Daten'!$I$25:$I$50</c:f>
              <c:numCache>
                <c:formatCode>#,##0</c:formatCode>
                <c:ptCount val="26"/>
                <c:pt idx="0">
                  <c:v>269710.33934657503</c:v>
                </c:pt>
                <c:pt idx="1">
                  <c:v>250986.29346904901</c:v>
                </c:pt>
                <c:pt idx="2">
                  <c:v>262430.90654435102</c:v>
                </c:pt>
                <c:pt idx="3">
                  <c:v>271254.84160861699</c:v>
                </c:pt>
                <c:pt idx="4">
                  <c:v>247715</c:v>
                </c:pt>
                <c:pt idx="5">
                  <c:v>247644.4185480751</c:v>
                </c:pt>
                <c:pt idx="6">
                  <c:v>254268.09910971028</c:v>
                </c:pt>
                <c:pt idx="7">
                  <c:v>290668</c:v>
                </c:pt>
                <c:pt idx="8">
                  <c:v>290061</c:v>
                </c:pt>
                <c:pt idx="9">
                  <c:v>280461</c:v>
                </c:pt>
                <c:pt idx="10">
                  <c:v>244163</c:v>
                </c:pt>
                <c:pt idx="11">
                  <c:v>257644</c:v>
                </c:pt>
                <c:pt idx="12">
                  <c:v>248771.65095891804</c:v>
                </c:pt>
                <c:pt idx="13">
                  <c:v>234693.42312330214</c:v>
                </c:pt>
                <c:pt idx="14">
                  <c:v>248317.98863015199</c:v>
                </c:pt>
                <c:pt idx="15">
                  <c:v>257590.86569864291</c:v>
                </c:pt>
                <c:pt idx="16">
                  <c:v>234940.55631508114</c:v>
                </c:pt>
                <c:pt idx="17">
                  <c:v>237688.91241097235</c:v>
                </c:pt>
                <c:pt idx="18">
                  <c:v>249157.79191784063</c:v>
                </c:pt>
                <c:pt idx="19">
                  <c:v>287376</c:v>
                </c:pt>
                <c:pt idx="20">
                  <c:v>283363</c:v>
                </c:pt>
                <c:pt idx="21">
                  <c:v>282093</c:v>
                </c:pt>
                <c:pt idx="22">
                  <c:v>254610</c:v>
                </c:pt>
                <c:pt idx="23">
                  <c:v>259348</c:v>
                </c:pt>
                <c:pt idx="24">
                  <c:v>249815.43991782269</c:v>
                </c:pt>
                <c:pt idx="25">
                  <c:v>232743.17967124702</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45992</c:v>
                </c:pt>
                <c:pt idx="1">
                  <c:v>45962</c:v>
                </c:pt>
                <c:pt idx="2">
                  <c:v>45931</c:v>
                </c:pt>
                <c:pt idx="3">
                  <c:v>45901</c:v>
                </c:pt>
                <c:pt idx="4">
                  <c:v>45870</c:v>
                </c:pt>
                <c:pt idx="5">
                  <c:v>45839</c:v>
                </c:pt>
                <c:pt idx="6">
                  <c:v>45809</c:v>
                </c:pt>
                <c:pt idx="7">
                  <c:v>45778</c:v>
                </c:pt>
                <c:pt idx="8">
                  <c:v>45748</c:v>
                </c:pt>
                <c:pt idx="9">
                  <c:v>45717</c:v>
                </c:pt>
                <c:pt idx="10">
                  <c:v>45689</c:v>
                </c:pt>
                <c:pt idx="11">
                  <c:v>45658</c:v>
                </c:pt>
                <c:pt idx="12">
                  <c:v>45627</c:v>
                </c:pt>
                <c:pt idx="13">
                  <c:v>45597</c:v>
                </c:pt>
                <c:pt idx="14">
                  <c:v>45566</c:v>
                </c:pt>
                <c:pt idx="15">
                  <c:v>45536</c:v>
                </c:pt>
                <c:pt idx="16">
                  <c:v>45505</c:v>
                </c:pt>
                <c:pt idx="17">
                  <c:v>45474</c:v>
                </c:pt>
                <c:pt idx="18">
                  <c:v>45444</c:v>
                </c:pt>
                <c:pt idx="19">
                  <c:v>45413</c:v>
                </c:pt>
                <c:pt idx="20">
                  <c:v>45383</c:v>
                </c:pt>
                <c:pt idx="21">
                  <c:v>45352</c:v>
                </c:pt>
                <c:pt idx="22">
                  <c:v>45323</c:v>
                </c:pt>
                <c:pt idx="23">
                  <c:v>45292</c:v>
                </c:pt>
                <c:pt idx="24">
                  <c:v>45261</c:v>
                </c:pt>
                <c:pt idx="25">
                  <c:v>45231</c:v>
                </c:pt>
              </c:numCache>
            </c:numRef>
          </c:cat>
          <c:val>
            <c:numRef>
              <c:f>'Milch Daten'!$H$25:$H$50</c:f>
              <c:numCache>
                <c:formatCode>#,##0</c:formatCode>
                <c:ptCount val="26"/>
                <c:pt idx="0">
                  <c:v>22916.660653424999</c:v>
                </c:pt>
                <c:pt idx="1">
                  <c:v>20986.706530951</c:v>
                </c:pt>
                <c:pt idx="2">
                  <c:v>21827.093455648999</c:v>
                </c:pt>
                <c:pt idx="3">
                  <c:v>20330.158391383</c:v>
                </c:pt>
                <c:pt idx="4">
                  <c:v>17708</c:v>
                </c:pt>
                <c:pt idx="5">
                  <c:v>17778.5814519249</c:v>
                </c:pt>
                <c:pt idx="6">
                  <c:v>19888.900890289708</c:v>
                </c:pt>
                <c:pt idx="7">
                  <c:v>25090</c:v>
                </c:pt>
                <c:pt idx="8">
                  <c:v>24831</c:v>
                </c:pt>
                <c:pt idx="9">
                  <c:v>23602</c:v>
                </c:pt>
                <c:pt idx="10">
                  <c:v>19523</c:v>
                </c:pt>
                <c:pt idx="11">
                  <c:v>22339</c:v>
                </c:pt>
                <c:pt idx="12">
                  <c:v>19915.349041081965</c:v>
                </c:pt>
                <c:pt idx="13">
                  <c:v>19802.576876697854</c:v>
                </c:pt>
                <c:pt idx="14">
                  <c:v>21582.011369848005</c:v>
                </c:pt>
                <c:pt idx="15">
                  <c:v>18748.134301357077</c:v>
                </c:pt>
                <c:pt idx="16">
                  <c:v>17037.443684918861</c:v>
                </c:pt>
                <c:pt idx="17">
                  <c:v>17482.087589027651</c:v>
                </c:pt>
                <c:pt idx="18">
                  <c:v>18976.208082159366</c:v>
                </c:pt>
                <c:pt idx="19">
                  <c:v>24237</c:v>
                </c:pt>
                <c:pt idx="20">
                  <c:v>24721</c:v>
                </c:pt>
                <c:pt idx="21">
                  <c:v>23017</c:v>
                </c:pt>
                <c:pt idx="22">
                  <c:v>21105</c:v>
                </c:pt>
                <c:pt idx="23">
                  <c:v>22196</c:v>
                </c:pt>
                <c:pt idx="24">
                  <c:v>19848.560082177311</c:v>
                </c:pt>
                <c:pt idx="25">
                  <c:v>20162.820328752983</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35E-2"/>
                  <c:y val="5.9664465018795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45962</c:v>
                </c:pt>
                <c:pt idx="1">
                  <c:v>45931</c:v>
                </c:pt>
                <c:pt idx="2">
                  <c:v>45901</c:v>
                </c:pt>
                <c:pt idx="3">
                  <c:v>45870</c:v>
                </c:pt>
                <c:pt idx="4">
                  <c:v>45839</c:v>
                </c:pt>
                <c:pt idx="5">
                  <c:v>45809</c:v>
                </c:pt>
                <c:pt idx="6">
                  <c:v>45778</c:v>
                </c:pt>
                <c:pt idx="7">
                  <c:v>45748</c:v>
                </c:pt>
                <c:pt idx="8">
                  <c:v>45717</c:v>
                </c:pt>
                <c:pt idx="9">
                  <c:v>45689</c:v>
                </c:pt>
                <c:pt idx="10">
                  <c:v>45658</c:v>
                </c:pt>
                <c:pt idx="11">
                  <c:v>45627</c:v>
                </c:pt>
                <c:pt idx="12">
                  <c:v>45597</c:v>
                </c:pt>
                <c:pt idx="13">
                  <c:v>45566</c:v>
                </c:pt>
                <c:pt idx="14">
                  <c:v>45536</c:v>
                </c:pt>
                <c:pt idx="15">
                  <c:v>45505</c:v>
                </c:pt>
                <c:pt idx="16">
                  <c:v>45474</c:v>
                </c:pt>
                <c:pt idx="17">
                  <c:v>45444</c:v>
                </c:pt>
                <c:pt idx="18">
                  <c:v>45413</c:v>
                </c:pt>
                <c:pt idx="19">
                  <c:v>45383</c:v>
                </c:pt>
                <c:pt idx="20">
                  <c:v>45352</c:v>
                </c:pt>
                <c:pt idx="21">
                  <c:v>45323</c:v>
                </c:pt>
                <c:pt idx="22">
                  <c:v>45292</c:v>
                </c:pt>
                <c:pt idx="23">
                  <c:v>45261</c:v>
                </c:pt>
                <c:pt idx="24">
                  <c:v>45231</c:v>
                </c:pt>
              </c:numCache>
            </c:numRef>
          </c:cat>
          <c:val>
            <c:numRef>
              <c:f>'Milch Daten'!$J$25:$J$50</c:f>
              <c:numCache>
                <c:formatCode>0.0%</c:formatCode>
                <c:ptCount val="26"/>
                <c:pt idx="0">
                  <c:v>7.8313554980999692E-2</c:v>
                </c:pt>
                <c:pt idx="1">
                  <c:v>7.7164669033142994E-2</c:v>
                </c:pt>
                <c:pt idx="2">
                  <c:v>7.6786206388734873E-2</c:v>
                </c:pt>
                <c:pt idx="3">
                  <c:v>6.9722922617360295E-2</c:v>
                </c:pt>
                <c:pt idx="4">
                  <c:v>6.6716147432588732E-2</c:v>
                </c:pt>
                <c:pt idx="5">
                  <c:v>6.6982068064654912E-2</c:v>
                </c:pt>
                <c:pt idx="6">
                  <c:v>7.2545661392157443E-2</c:v>
                </c:pt>
                <c:pt idx="7">
                  <c:v>7.9459586138751828E-2</c:v>
                </c:pt>
                <c:pt idx="8">
                  <c:v>7.8855607636904079E-2</c:v>
                </c:pt>
                <c:pt idx="9">
                  <c:v>7.7622071741711415E-2</c:v>
                </c:pt>
                <c:pt idx="10">
                  <c:v>7.403881889823502E-2</c:v>
                </c:pt>
                <c:pt idx="11">
                  <c:v>7.9786987067071935E-2</c:v>
                </c:pt>
                <c:pt idx="12">
                  <c:v>7.4120999680230032E-2</c:v>
                </c:pt>
                <c:pt idx="13">
                  <c:v>7.7810955286911593E-2</c:v>
                </c:pt>
                <c:pt idx="14">
                  <c:v>7.9962991366609878E-2</c:v>
                </c:pt>
                <c:pt idx="15">
                  <c:v>6.7844691850795863E-2</c:v>
                </c:pt>
                <c:pt idx="16">
                  <c:v>6.7614806391505841E-2</c:v>
                </c:pt>
                <c:pt idx="17">
                  <c:v>6.8511263384270354E-2</c:v>
                </c:pt>
                <c:pt idx="18">
                  <c:v>7.0771360894774135E-2</c:v>
                </c:pt>
                <c:pt idx="19">
                  <c:v>7.7779168391562611E-2</c:v>
                </c:pt>
                <c:pt idx="20">
                  <c:v>8.0241103075784526E-2</c:v>
                </c:pt>
                <c:pt idx="21">
                  <c:v>7.5438366490773817E-2</c:v>
                </c:pt>
                <c:pt idx="22">
                  <c:v>7.6546433817528972E-2</c:v>
                </c:pt>
                <c:pt idx="23">
                  <c:v>7.8836700480209132E-2</c:v>
                </c:pt>
                <c:pt idx="24">
                  <c:v>7.3604782552277315E-2</c:v>
                </c:pt>
                <c:pt idx="25">
                  <c:v>7.9724562994760828E-2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359.59508353000001</c:v>
                </c:pt>
                <c:pt idx="1">
                  <c:v>11.302279333001001</c:v>
                </c:pt>
                <c:pt idx="2">
                  <c:v>70.757404194001012</c:v>
                </c:pt>
                <c:pt idx="3">
                  <c:v>12.021463647000999</c:v>
                </c:pt>
                <c:pt idx="4">
                  <c:v>172.31317314300102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3164.6546547819999</c:v>
                </c:pt>
                <c:pt idx="1">
                  <c:v>354.63791729800101</c:v>
                </c:pt>
                <c:pt idx="2">
                  <c:v>2254.6042993800002</c:v>
                </c:pt>
                <c:pt idx="3">
                  <c:v>258.55461004099999</c:v>
                </c:pt>
                <c:pt idx="4">
                  <c:v>5853.6869391590008</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0.10203450669822119</c:v>
                </c:pt>
                <c:pt idx="1">
                  <c:v>3.0885591244292087E-2</c:v>
                </c:pt>
                <c:pt idx="2">
                  <c:v>3.0428558312132391E-2</c:v>
                </c:pt>
                <c:pt idx="3">
                  <c:v>4.4429145131519833E-2</c:v>
                </c:pt>
                <c:pt idx="4">
                  <c:v>2.8594950204402732E-2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01 2024</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01 2025</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5.7248229999999998</c:v>
                </c:pt>
                <c:pt idx="1">
                  <c:v>3.9413719999999999</c:v>
                </c:pt>
                <c:pt idx="2">
                  <c:v>2.2344490000000001</c:v>
                </c:pt>
                <c:pt idx="3">
                  <c:v>4.1810580000000002</c:v>
                </c:pt>
                <c:pt idx="4">
                  <c:v>2.4399250000000001</c:v>
                </c:pt>
                <c:pt idx="5">
                  <c:v>0</c:v>
                </c:pt>
                <c:pt idx="6">
                  <c:v>6.3869300000000004</c:v>
                </c:pt>
                <c:pt idx="7">
                  <c:v>1.3855360000000001</c:v>
                </c:pt>
                <c:pt idx="8">
                  <c:v>5.5643520000000004</c:v>
                </c:pt>
                <c:pt idx="9">
                  <c:v>4.0751860000000004</c:v>
                </c:pt>
                <c:pt idx="10">
                  <c:v>5.219055</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2.378479</c:v>
                </c:pt>
                <c:pt idx="1">
                  <c:v>2.7174580000000002</c:v>
                </c:pt>
                <c:pt idx="2">
                  <c:v>1.279379</c:v>
                </c:pt>
                <c:pt idx="3">
                  <c:v>2.1309819999999999</c:v>
                </c:pt>
                <c:pt idx="4">
                  <c:v>1.4923139999999999</c:v>
                </c:pt>
                <c:pt idx="5">
                  <c:v>1.542775</c:v>
                </c:pt>
                <c:pt idx="6">
                  <c:v>3.2992710000000001</c:v>
                </c:pt>
                <c:pt idx="7">
                  <c:v>1.1606000000000001</c:v>
                </c:pt>
                <c:pt idx="8">
                  <c:v>2.537131</c:v>
                </c:pt>
                <c:pt idx="9">
                  <c:v>2.595583</c:v>
                </c:pt>
                <c:pt idx="10">
                  <c:v>1.359359</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1.4069260228910996</c:v>
                </c:pt>
                <c:pt idx="1">
                  <c:v>0.45038929764507846</c:v>
                </c:pt>
                <c:pt idx="2">
                  <c:v>0.7465106117890008</c:v>
                </c:pt>
                <c:pt idx="3">
                  <c:v>0.96203346626109476</c:v>
                </c:pt>
                <c:pt idx="4">
                  <c:v>0.63499437785881541</c:v>
                </c:pt>
                <c:pt idx="5">
                  <c:v>-1</c:v>
                </c:pt>
                <c:pt idx="6">
                  <c:v>0.93586098262313111</c:v>
                </c:pt>
                <c:pt idx="7">
                  <c:v>0.19381009822505602</c:v>
                </c:pt>
                <c:pt idx="8">
                  <c:v>1.1931670063548159</c:v>
                </c:pt>
                <c:pt idx="9">
                  <c:v>0.57004649822409859</c:v>
                </c:pt>
                <c:pt idx="10">
                  <c:v>2.8393500171772139</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824.56441765</c:v>
                </c:pt>
                <c:pt idx="1">
                  <c:v>1022.295733414</c:v>
                </c:pt>
                <c:pt idx="2">
                  <c:v>666.75938012100005</c:v>
                </c:pt>
                <c:pt idx="3">
                  <c:v>641.97052834200099</c:v>
                </c:pt>
                <c:pt idx="4">
                  <c:v>3152.2786452609998</c:v>
                </c:pt>
                <c:pt idx="5">
                  <c:v>476.74086622400102</c:v>
                </c:pt>
                <c:pt idx="6">
                  <c:v>1565.7458796570002</c:v>
                </c:pt>
                <c:pt idx="7">
                  <c:v>1756.5152423510001</c:v>
                </c:pt>
                <c:pt idx="8">
                  <c:v>858.105205009001</c:v>
                </c:pt>
                <c:pt idx="9">
                  <c:v>784.34496955899999</c:v>
                </c:pt>
                <c:pt idx="10">
                  <c:v>2806.458178071</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182.092182742001</c:v>
                </c:pt>
                <c:pt idx="1">
                  <c:v>277.96990324700101</c:v>
                </c:pt>
                <c:pt idx="2">
                  <c:v>153.10911932700103</c:v>
                </c:pt>
                <c:pt idx="3">
                  <c:v>134.07158808</c:v>
                </c:pt>
                <c:pt idx="4">
                  <c:v>1324.2727721660001</c:v>
                </c:pt>
                <c:pt idx="5">
                  <c:v>30.852297055000999</c:v>
                </c:pt>
                <c:pt idx="6">
                  <c:v>412.20283017600104</c:v>
                </c:pt>
                <c:pt idx="7">
                  <c:v>654.29047823300095</c:v>
                </c:pt>
                <c:pt idx="8">
                  <c:v>158.35630208600099</c:v>
                </c:pt>
                <c:pt idx="9">
                  <c:v>429.64481442400097</c:v>
                </c:pt>
                <c:pt idx="10">
                  <c:v>325.05728818</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0.18088808305741272</c:v>
                </c:pt>
                <c:pt idx="1">
                  <c:v>0.21377931970947869</c:v>
                </c:pt>
                <c:pt idx="2">
                  <c:v>0.18674838639377647</c:v>
                </c:pt>
                <c:pt idx="3">
                  <c:v>0.17276328854179573</c:v>
                </c:pt>
                <c:pt idx="4">
                  <c:v>0.29582431847217694</c:v>
                </c:pt>
                <c:pt idx="5">
                  <c:v>6.078154570817737E-2</c:v>
                </c:pt>
                <c:pt idx="6">
                  <c:v>0.20839915015329363</c:v>
                </c:pt>
                <c:pt idx="7">
                  <c:v>0.27139908979247968</c:v>
                </c:pt>
                <c:pt idx="8">
                  <c:v>0.15579173532953125</c:v>
                </c:pt>
                <c:pt idx="9">
                  <c:v>0.35391139208303019</c:v>
                </c:pt>
                <c:pt idx="10">
                  <c:v>0.10380191050729613</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5.0559000000000003</c:v>
                </c:pt>
                <c:pt idx="1">
                  <c:v>2.8782549999999998</c:v>
                </c:pt>
                <c:pt idx="2">
                  <c:v>19.546973000000001</c:v>
                </c:pt>
                <c:pt idx="3">
                  <c:v>31.890236999999999</c:v>
                </c:pt>
                <c:pt idx="4">
                  <c:v>0.86090599999999995</c:v>
                </c:pt>
                <c:pt idx="5">
                  <c:v>0.521096</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2.8716279999999998</c:v>
                </c:pt>
                <c:pt idx="1">
                  <c:v>2.5505979999999999</c:v>
                </c:pt>
                <c:pt idx="2">
                  <c:v>15.870761999999999</c:v>
                </c:pt>
                <c:pt idx="3">
                  <c:v>22.220731000000001</c:v>
                </c:pt>
                <c:pt idx="4">
                  <c:v>0.99015600000000004</c:v>
                </c:pt>
                <c:pt idx="5">
                  <c:v>0.41189300000000001</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0.76063891283968554</c:v>
                </c:pt>
                <c:pt idx="1">
                  <c:v>0.12846281538682297</c:v>
                </c:pt>
                <c:pt idx="2">
                  <c:v>0.23163418366427538</c:v>
                </c:pt>
                <c:pt idx="3">
                  <c:v>0.43515697120855285</c:v>
                </c:pt>
                <c:pt idx="4">
                  <c:v>-0.13053498640618255</c:v>
                </c:pt>
                <c:pt idx="5">
                  <c:v>0.26512468043885185</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2D7-4832-ADCE-6EF54164701F}"/>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553.34001659500098</c:v>
                </c:pt>
                <c:pt idx="1">
                  <c:v>171.844986384001</c:v>
                </c:pt>
                <c:pt idx="2">
                  <c:v>439.27444181600106</c:v>
                </c:pt>
                <c:pt idx="3">
                  <c:v>2149.4426318350002</c:v>
                </c:pt>
                <c:pt idx="4">
                  <c:v>37.626215740000994</c:v>
                </c:pt>
                <c:pt idx="5">
                  <c:v>29.967899889001</c:v>
                </c:pt>
                <c:pt idx="6">
                  <c:v>124.827061913001</c:v>
                </c:pt>
                <c:pt idx="7">
                  <c:v>379.3886</c:v>
                </c:pt>
                <c:pt idx="8">
                  <c:v>826.68589654200002</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4686.3532972560006</c:v>
                </c:pt>
                <c:pt idx="1">
                  <c:v>1201.261075568</c:v>
                </c:pt>
                <c:pt idx="2">
                  <c:v>1400.333485807</c:v>
                </c:pt>
                <c:pt idx="3">
                  <c:v>4913.5876125349996</c:v>
                </c:pt>
                <c:pt idx="4">
                  <c:v>608.50091755900098</c:v>
                </c:pt>
                <c:pt idx="5">
                  <c:v>156.161559823</c:v>
                </c:pt>
                <c:pt idx="6">
                  <c:v>784.55008282200004</c:v>
                </c:pt>
                <c:pt idx="7">
                  <c:v>2247.4931000000001</c:v>
                </c:pt>
                <c:pt idx="8">
                  <c:v>882.95801457799996</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0.10560542067075952</c:v>
                </c:pt>
                <c:pt idx="1">
                  <c:v>0.1251505554783634</c:v>
                </c:pt>
                <c:pt idx="2">
                  <c:v>0.2387869910865178</c:v>
                </c:pt>
                <c:pt idx="3">
                  <c:v>0.30432301115351146</c:v>
                </c:pt>
                <c:pt idx="4">
                  <c:v>5.8233455617145664E-2</c:v>
                </c:pt>
                <c:pt idx="5">
                  <c:v>0.16100567817351683</c:v>
                </c:pt>
                <c:pt idx="6">
                  <c:v>0.13726654846749695</c:v>
                </c:pt>
                <c:pt idx="7">
                  <c:v>0.14442546080396387</c:v>
                </c:pt>
                <c:pt idx="8">
                  <c:v>0.48354273727119712</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CF03-4958-85D1-596E8DB35ADB}"/>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12 2025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12 2025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12 2025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12 2025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Agrardaten und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Solutions GmbH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12 2025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Agrardaten und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refreshError="1"/>
      <sheetData sheetId="1">
        <row r="7">
          <cell r="A7">
            <v>45992</v>
          </cell>
          <cell r="C7">
            <v>0</v>
          </cell>
          <cell r="E7">
            <v>5.0559000000000003</v>
          </cell>
          <cell r="F7">
            <v>0</v>
          </cell>
          <cell r="K7">
            <v>6.2999989999999997</v>
          </cell>
          <cell r="N7">
            <v>6.3435610000000002</v>
          </cell>
          <cell r="P7">
            <v>0</v>
          </cell>
          <cell r="Q7">
            <v>0</v>
          </cell>
          <cell r="R7">
            <v>0</v>
          </cell>
          <cell r="T7">
            <v>0</v>
          </cell>
          <cell r="U7">
            <v>6.4473070000000003</v>
          </cell>
          <cell r="X7">
            <v>0</v>
          </cell>
          <cell r="Y7">
            <v>0</v>
          </cell>
          <cell r="Z7">
            <v>0</v>
          </cell>
          <cell r="AA7">
            <v>22.202182000000001</v>
          </cell>
          <cell r="AC7">
            <v>0</v>
          </cell>
          <cell r="AE7">
            <v>0</v>
          </cell>
          <cell r="AG7">
            <v>0</v>
          </cell>
          <cell r="AH7">
            <v>0</v>
          </cell>
          <cell r="AI7">
            <v>0</v>
          </cell>
          <cell r="AJ7">
            <v>0</v>
          </cell>
          <cell r="AK7">
            <v>3.657823</v>
          </cell>
          <cell r="AL7">
            <v>0</v>
          </cell>
          <cell r="AM7">
            <v>3.8801580000000002</v>
          </cell>
          <cell r="AN7">
            <v>0.521096</v>
          </cell>
          <cell r="AO7">
            <v>0</v>
          </cell>
          <cell r="AP7">
            <v>1.9126989999999999</v>
          </cell>
          <cell r="AQ7">
            <v>2.8782549999999998</v>
          </cell>
          <cell r="AR7">
            <v>0.86090599999999995</v>
          </cell>
          <cell r="AS7">
            <v>3.7048030000000001</v>
          </cell>
          <cell r="AU7">
            <v>3.0999539999999999</v>
          </cell>
          <cell r="AW7">
            <v>2.8716279999999998</v>
          </cell>
          <cell r="AX7">
            <v>2.860255</v>
          </cell>
          <cell r="BC7">
            <v>0</v>
          </cell>
          <cell r="BF7">
            <v>3.6803059999999999</v>
          </cell>
          <cell r="BH7">
            <v>3.544273</v>
          </cell>
          <cell r="BI7">
            <v>3.5875339999999998</v>
          </cell>
          <cell r="BJ7">
            <v>3.4603830000000002</v>
          </cell>
          <cell r="BL7">
            <v>4.2230749999999997</v>
          </cell>
          <cell r="BM7">
            <v>4.9053500000000003</v>
          </cell>
          <cell r="BP7">
            <v>0</v>
          </cell>
          <cell r="BQ7">
            <v>13.480765</v>
          </cell>
          <cell r="BR7">
            <v>11.675223000000001</v>
          </cell>
          <cell r="BS7">
            <v>18.022404999999999</v>
          </cell>
          <cell r="BU7">
            <v>0</v>
          </cell>
          <cell r="BW7">
            <v>0</v>
          </cell>
          <cell r="BY7">
            <v>0</v>
          </cell>
          <cell r="BZ7">
            <v>0</v>
          </cell>
          <cell r="CA7">
            <v>3.8416980000000001</v>
          </cell>
          <cell r="CB7">
            <v>0</v>
          </cell>
          <cell r="CC7">
            <v>1.381837</v>
          </cell>
          <cell r="CD7">
            <v>3.2036349999999998</v>
          </cell>
          <cell r="CE7">
            <v>2.0115980000000002</v>
          </cell>
          <cell r="CF7">
            <v>0.41189300000000001</v>
          </cell>
          <cell r="CG7">
            <v>2.4235959999999999</v>
          </cell>
          <cell r="CH7">
            <v>1.186588</v>
          </cell>
          <cell r="CI7">
            <v>2.5505979999999999</v>
          </cell>
          <cell r="CJ7">
            <v>0.99015600000000004</v>
          </cell>
          <cell r="CK7">
            <v>1.4576260000000001</v>
          </cell>
          <cell r="CN7">
            <v>6761.0578010259997</v>
          </cell>
          <cell r="CO7">
            <v>34421.794002226001</v>
          </cell>
          <cell r="CP7">
            <v>553.34001659500098</v>
          </cell>
          <cell r="CQ7">
            <v>4686.3532972560006</v>
          </cell>
          <cell r="CR7">
            <v>171.844986384001</v>
          </cell>
          <cell r="CS7">
            <v>1201.261075568</v>
          </cell>
          <cell r="CT7">
            <v>0</v>
          </cell>
          <cell r="CU7">
            <v>105.510942736001</v>
          </cell>
          <cell r="CV7">
            <v>37.626215740000994</v>
          </cell>
          <cell r="CW7">
            <v>608.50091755900098</v>
          </cell>
          <cell r="CX7">
            <v>29.967899889001</v>
          </cell>
          <cell r="CY7">
            <v>156.161559823</v>
          </cell>
          <cell r="CZ7">
            <v>4.3819436210000005</v>
          </cell>
          <cell r="DA7">
            <v>1.1961030000000001</v>
          </cell>
          <cell r="DB7">
            <v>1.5605108829999998</v>
          </cell>
          <cell r="DC7">
            <v>4.9480310000000003</v>
          </cell>
          <cell r="DD7">
            <v>7.9360000000000003E-3</v>
          </cell>
          <cell r="DE7">
            <v>15.14479113</v>
          </cell>
          <cell r="DF7">
            <v>2.5106855090010001</v>
          </cell>
          <cell r="DG7">
            <v>2.2287379430000001</v>
          </cell>
          <cell r="DH7">
            <v>0</v>
          </cell>
          <cell r="DI7">
            <v>24.107341331000001</v>
          </cell>
          <cell r="DJ7">
            <v>75.524108817001007</v>
          </cell>
          <cell r="DK7">
            <v>683.567396132</v>
          </cell>
          <cell r="DL7">
            <v>826.39157876800107</v>
          </cell>
          <cell r="DM7">
            <v>3381.0226321129999</v>
          </cell>
          <cell r="DN7">
            <v>22.388974248</v>
          </cell>
          <cell r="DO7">
            <v>345.865741539</v>
          </cell>
          <cell r="DP7">
            <v>938.0726688630009</v>
          </cell>
          <cell r="DQ7">
            <v>8435.0129198480008</v>
          </cell>
          <cell r="DR7">
            <v>826.68589654200002</v>
          </cell>
          <cell r="DS7">
            <v>882.95801457799996</v>
          </cell>
          <cell r="DT7">
            <v>18.893408122001002</v>
          </cell>
          <cell r="DU7">
            <v>936.03834204400096</v>
          </cell>
          <cell r="DV7">
            <v>439.27444181600106</v>
          </cell>
          <cell r="DW7">
            <v>1400.333485807</v>
          </cell>
          <cell r="DX7">
            <v>2149.4426318350002</v>
          </cell>
          <cell r="DY7">
            <v>4913.5876125349996</v>
          </cell>
          <cell r="DZ7">
            <v>124.827061913001</v>
          </cell>
          <cell r="EA7">
            <v>784.55008282200004</v>
          </cell>
          <cell r="EB7">
            <v>9.0486211920000006</v>
          </cell>
          <cell r="EC7">
            <v>931.73561267000105</v>
          </cell>
          <cell r="ED7">
            <v>6.651E-2</v>
          </cell>
          <cell r="EE7">
            <v>0.20305500000099999</v>
          </cell>
        </row>
        <row r="8">
          <cell r="A8">
            <v>45962</v>
          </cell>
          <cell r="C8">
            <v>0</v>
          </cell>
          <cell r="E8">
            <v>4.9472639999999997</v>
          </cell>
          <cell r="F8">
            <v>0</v>
          </cell>
          <cell r="K8">
            <v>6.3</v>
          </cell>
          <cell r="N8">
            <v>6.3015109999999996</v>
          </cell>
          <cell r="P8">
            <v>0</v>
          </cell>
          <cell r="Q8">
            <v>0</v>
          </cell>
          <cell r="R8">
            <v>0</v>
          </cell>
          <cell r="T8">
            <v>0</v>
          </cell>
          <cell r="U8">
            <v>6.4450190000000003</v>
          </cell>
          <cell r="X8">
            <v>0</v>
          </cell>
          <cell r="Y8">
            <v>0</v>
          </cell>
          <cell r="Z8">
            <v>0</v>
          </cell>
          <cell r="AA8">
            <v>28.922789000000002</v>
          </cell>
          <cell r="AC8">
            <v>0</v>
          </cell>
          <cell r="AE8">
            <v>0</v>
          </cell>
          <cell r="AG8">
            <v>0</v>
          </cell>
          <cell r="AH8">
            <v>0</v>
          </cell>
          <cell r="AI8">
            <v>0</v>
          </cell>
          <cell r="AJ8">
            <v>0</v>
          </cell>
          <cell r="AK8">
            <v>4.5748430000000004</v>
          </cell>
          <cell r="AL8">
            <v>0</v>
          </cell>
          <cell r="AM8">
            <v>4.8126480000000003</v>
          </cell>
          <cell r="AN8">
            <v>0.51160600000000001</v>
          </cell>
          <cell r="AO8">
            <v>0</v>
          </cell>
          <cell r="AP8">
            <v>1.9718020000000001</v>
          </cell>
          <cell r="AQ8">
            <v>3.0146350000000002</v>
          </cell>
          <cell r="AR8">
            <v>0.90536799999999995</v>
          </cell>
          <cell r="AS8">
            <v>3.8302209999999999</v>
          </cell>
          <cell r="AU8">
            <v>3.064279</v>
          </cell>
          <cell r="AW8">
            <v>2.9378139999999999</v>
          </cell>
          <cell r="AX8">
            <v>2.859162</v>
          </cell>
          <cell r="BC8">
            <v>0</v>
          </cell>
          <cell r="BF8">
            <v>3.9439709999999999</v>
          </cell>
          <cell r="BH8">
            <v>3.5460829999999999</v>
          </cell>
          <cell r="BI8">
            <v>3.5999989999999999</v>
          </cell>
          <cell r="BJ8">
            <v>3.449805</v>
          </cell>
          <cell r="BL8">
            <v>3.3842650000000001</v>
          </cell>
          <cell r="BM8">
            <v>4.8895770000000001</v>
          </cell>
          <cell r="BP8">
            <v>10.162105</v>
          </cell>
          <cell r="BQ8">
            <v>12.073385</v>
          </cell>
          <cell r="BR8">
            <v>12.525639</v>
          </cell>
          <cell r="BS8">
            <v>20.528701000000002</v>
          </cell>
          <cell r="BU8">
            <v>0</v>
          </cell>
          <cell r="BW8">
            <v>0</v>
          </cell>
          <cell r="BY8">
            <v>0</v>
          </cell>
          <cell r="BZ8">
            <v>3.575488</v>
          </cell>
          <cell r="CA8">
            <v>3.853059</v>
          </cell>
          <cell r="CB8">
            <v>0</v>
          </cell>
          <cell r="CC8">
            <v>1.453452</v>
          </cell>
          <cell r="CD8">
            <v>0</v>
          </cell>
          <cell r="CE8">
            <v>2.1738</v>
          </cell>
          <cell r="CF8">
            <v>0.40637600000000001</v>
          </cell>
          <cell r="CG8">
            <v>2.4199830000000002</v>
          </cell>
          <cell r="CH8">
            <v>1.1807890000000001</v>
          </cell>
          <cell r="CI8">
            <v>2.5450469999999998</v>
          </cell>
          <cell r="CJ8">
            <v>0.93825700000000001</v>
          </cell>
          <cell r="CK8">
            <v>1.2209620000000001</v>
          </cell>
          <cell r="CN8">
            <v>5269.5272400679996</v>
          </cell>
          <cell r="CO8">
            <v>27392.439322905</v>
          </cell>
          <cell r="CP8">
            <v>537.59795565799993</v>
          </cell>
          <cell r="CQ8">
            <v>4295.3024277959994</v>
          </cell>
          <cell r="CR8">
            <v>193.661177009</v>
          </cell>
          <cell r="CS8">
            <v>1062.735335863</v>
          </cell>
          <cell r="CT8">
            <v>2.1537619829999999</v>
          </cell>
          <cell r="CU8">
            <v>98.424215733000011</v>
          </cell>
          <cell r="CV8">
            <v>37.219500476</v>
          </cell>
          <cell r="CW8">
            <v>540.10684583100101</v>
          </cell>
          <cell r="CX8">
            <v>22.104586074000999</v>
          </cell>
          <cell r="CY8">
            <v>120.88946746000001</v>
          </cell>
          <cell r="CZ8">
            <v>0.84764725299999999</v>
          </cell>
          <cell r="DA8">
            <v>6.4954110350000001</v>
          </cell>
          <cell r="DB8">
            <v>0</v>
          </cell>
          <cell r="DC8">
            <v>4.0904053920010002</v>
          </cell>
          <cell r="DD8">
            <v>1.4596808480000001</v>
          </cell>
          <cell r="DE8">
            <v>5.2590962149999996</v>
          </cell>
          <cell r="DF8">
            <v>7.7740000000000005E-3</v>
          </cell>
          <cell r="DG8">
            <v>4.7881188879999996</v>
          </cell>
          <cell r="DH8">
            <v>2.2400000100000002E-4</v>
          </cell>
          <cell r="DI8">
            <v>155.807896376</v>
          </cell>
          <cell r="DJ8">
            <v>247.064761581</v>
          </cell>
          <cell r="DK8">
            <v>1640.843849804</v>
          </cell>
          <cell r="DL8">
            <v>418.24204512800003</v>
          </cell>
          <cell r="DM8">
            <v>2328.034643297</v>
          </cell>
          <cell r="DN8">
            <v>19.061175630000999</v>
          </cell>
          <cell r="DO8">
            <v>268.62596894699999</v>
          </cell>
          <cell r="DP8">
            <v>315.50243476399999</v>
          </cell>
          <cell r="DQ8">
            <v>4719.5913023690018</v>
          </cell>
          <cell r="DR8">
            <v>568.18340452500001</v>
          </cell>
          <cell r="DS8">
            <v>722.42050785499998</v>
          </cell>
          <cell r="DT8">
            <v>5.5236946090009997</v>
          </cell>
          <cell r="DU8">
            <v>425.29855197200101</v>
          </cell>
          <cell r="DV8">
            <v>285.65541540400102</v>
          </cell>
          <cell r="DW8">
            <v>1219.0937364179999</v>
          </cell>
          <cell r="DX8">
            <v>1937.995624253</v>
          </cell>
          <cell r="DY8">
            <v>4207.0774034080005</v>
          </cell>
          <cell r="DZ8">
            <v>90.020910550001005</v>
          </cell>
          <cell r="EA8">
            <v>676.12215909300005</v>
          </cell>
          <cell r="EB8">
            <v>49.189781695999997</v>
          </cell>
          <cell r="EC8">
            <v>815.92275306200099</v>
          </cell>
          <cell r="ED8">
            <v>20.055519014001003</v>
          </cell>
          <cell r="EE8">
            <v>22.531694482999999</v>
          </cell>
        </row>
        <row r="9">
          <cell r="A9">
            <v>45931</v>
          </cell>
          <cell r="C9">
            <v>0</v>
          </cell>
          <cell r="E9">
            <v>4.8564489999999996</v>
          </cell>
          <cell r="F9">
            <v>0</v>
          </cell>
          <cell r="K9">
            <v>0</v>
          </cell>
          <cell r="N9">
            <v>6.1650020000000003</v>
          </cell>
          <cell r="P9">
            <v>0</v>
          </cell>
          <cell r="Q9">
            <v>0</v>
          </cell>
          <cell r="R9">
            <v>0</v>
          </cell>
          <cell r="T9">
            <v>0</v>
          </cell>
          <cell r="U9">
            <v>6.4298489999999999</v>
          </cell>
          <cell r="X9">
            <v>0</v>
          </cell>
          <cell r="Y9">
            <v>0</v>
          </cell>
          <cell r="Z9">
            <v>0</v>
          </cell>
          <cell r="AA9">
            <v>29.097542000000001</v>
          </cell>
          <cell r="AC9">
            <v>0</v>
          </cell>
          <cell r="AE9">
            <v>0</v>
          </cell>
          <cell r="AG9">
            <v>0</v>
          </cell>
          <cell r="AH9">
            <v>0</v>
          </cell>
          <cell r="AI9">
            <v>0</v>
          </cell>
          <cell r="AJ9">
            <v>0</v>
          </cell>
          <cell r="AK9">
            <v>4.9381519999999997</v>
          </cell>
          <cell r="AL9">
            <v>0</v>
          </cell>
          <cell r="AM9">
            <v>4.9450209999999997</v>
          </cell>
          <cell r="AN9">
            <v>0.66457599999999994</v>
          </cell>
          <cell r="AO9">
            <v>0</v>
          </cell>
          <cell r="AP9">
            <v>1.9706630000000001</v>
          </cell>
          <cell r="AQ9">
            <v>2.9446159999999999</v>
          </cell>
          <cell r="AR9">
            <v>0.85198499999999999</v>
          </cell>
          <cell r="AS9">
            <v>3.4262320000000002</v>
          </cell>
          <cell r="AU9">
            <v>3.2951199999999998</v>
          </cell>
          <cell r="AW9">
            <v>2.8996659999999999</v>
          </cell>
          <cell r="AX9">
            <v>2.8557700000000001</v>
          </cell>
          <cell r="BC9">
            <v>0</v>
          </cell>
          <cell r="BF9">
            <v>4.1611779999999996</v>
          </cell>
          <cell r="BH9">
            <v>3.3058689999999999</v>
          </cell>
          <cell r="BI9">
            <v>3.6</v>
          </cell>
          <cell r="BJ9">
            <v>3.5980599999999998</v>
          </cell>
          <cell r="BL9">
            <v>3.6441210000000002</v>
          </cell>
          <cell r="BM9">
            <v>4.9428489999999998</v>
          </cell>
          <cell r="BP9">
            <v>10.146333</v>
          </cell>
          <cell r="BQ9">
            <v>10.368904000000001</v>
          </cell>
          <cell r="BR9">
            <v>14.999101</v>
          </cell>
          <cell r="BS9">
            <v>21.876954000000001</v>
          </cell>
          <cell r="BU9">
            <v>0</v>
          </cell>
          <cell r="BW9">
            <v>0</v>
          </cell>
          <cell r="BY9">
            <v>3.0305469999999999</v>
          </cell>
          <cell r="BZ9">
            <v>3.8399130000000001</v>
          </cell>
          <cell r="CA9">
            <v>3.554608</v>
          </cell>
          <cell r="CB9">
            <v>0</v>
          </cell>
          <cell r="CC9">
            <v>1.7102619999999999</v>
          </cell>
          <cell r="CD9">
            <v>0</v>
          </cell>
          <cell r="CE9">
            <v>2.674229</v>
          </cell>
          <cell r="CF9">
            <v>0.406026</v>
          </cell>
          <cell r="CG9">
            <v>2.4269120000000002</v>
          </cell>
          <cell r="CH9">
            <v>1.1828069999999999</v>
          </cell>
          <cell r="CI9">
            <v>2.5462009999999999</v>
          </cell>
          <cell r="CJ9">
            <v>0.94353200000000004</v>
          </cell>
          <cell r="CK9">
            <v>1.3167789999999999</v>
          </cell>
          <cell r="CN9">
            <v>4404.3461871279997</v>
          </cell>
          <cell r="CO9">
            <v>25175.389728091002</v>
          </cell>
          <cell r="CP9">
            <v>562.923703437001</v>
          </cell>
          <cell r="CQ9">
            <v>4066.1484411860001</v>
          </cell>
          <cell r="CR9">
            <v>167.286345592</v>
          </cell>
          <cell r="CS9">
            <v>999.91682963400103</v>
          </cell>
          <cell r="CT9">
            <v>0.74239287600000003</v>
          </cell>
          <cell r="CU9">
            <v>181.288772932</v>
          </cell>
          <cell r="CV9">
            <v>36.638771223000006</v>
          </cell>
          <cell r="CW9">
            <v>482.53663196300101</v>
          </cell>
          <cell r="CX9">
            <v>12.690407647001001</v>
          </cell>
          <cell r="CY9">
            <v>166.51300014500001</v>
          </cell>
          <cell r="CZ9">
            <v>1.369290164001</v>
          </cell>
          <cell r="DA9">
            <v>3.4652289610009999</v>
          </cell>
          <cell r="DB9">
            <v>4.7000000000000004E-5</v>
          </cell>
          <cell r="DC9">
            <v>4.0487788350010003</v>
          </cell>
          <cell r="DD9">
            <v>3.5078385580010001</v>
          </cell>
          <cell r="DE9">
            <v>153.411672344001</v>
          </cell>
          <cell r="DF9">
            <v>5.7477560580000002</v>
          </cell>
          <cell r="DG9">
            <v>56.820934186999999</v>
          </cell>
          <cell r="DH9">
            <v>1.7086880000010001</v>
          </cell>
          <cell r="DI9">
            <v>481.88220615500001</v>
          </cell>
          <cell r="DJ9">
            <v>340.53110520500002</v>
          </cell>
          <cell r="DK9">
            <v>2748.8920511400001</v>
          </cell>
          <cell r="DL9">
            <v>56.505563083001</v>
          </cell>
          <cell r="DM9">
            <v>1303.641039505</v>
          </cell>
          <cell r="DN9">
            <v>9.2423570000000002</v>
          </cell>
          <cell r="DO9">
            <v>228.56024125499999</v>
          </cell>
          <cell r="DP9">
            <v>65.636459357000007</v>
          </cell>
          <cell r="DQ9">
            <v>2486.1024972850009</v>
          </cell>
          <cell r="DR9">
            <v>398.79698431099996</v>
          </cell>
          <cell r="DS9">
            <v>733.39717138100104</v>
          </cell>
          <cell r="DT9">
            <v>1.9951366330010001</v>
          </cell>
          <cell r="DU9">
            <v>409.01777813499996</v>
          </cell>
          <cell r="DV9">
            <v>266.24806395100001</v>
          </cell>
          <cell r="DW9">
            <v>1095.6832554079999</v>
          </cell>
          <cell r="DX9">
            <v>1841.464095668</v>
          </cell>
          <cell r="DY9">
            <v>3945.1869370980003</v>
          </cell>
          <cell r="DZ9">
            <v>66.634746926000005</v>
          </cell>
          <cell r="EA9">
            <v>619.65710816000001</v>
          </cell>
          <cell r="EB9">
            <v>103.37659332299999</v>
          </cell>
          <cell r="EC9">
            <v>567.23688695600003</v>
          </cell>
          <cell r="ED9">
            <v>0.39600000000000002</v>
          </cell>
          <cell r="EE9">
            <v>131.70121294</v>
          </cell>
        </row>
        <row r="10">
          <cell r="A10">
            <v>45901</v>
          </cell>
          <cell r="C10">
            <v>0</v>
          </cell>
          <cell r="E10">
            <v>5.0857599999999996</v>
          </cell>
          <cell r="F10">
            <v>0</v>
          </cell>
          <cell r="K10">
            <v>0</v>
          </cell>
          <cell r="N10">
            <v>6.2746560000000002</v>
          </cell>
          <cell r="P10">
            <v>0</v>
          </cell>
          <cell r="Q10">
            <v>0</v>
          </cell>
          <cell r="R10">
            <v>0</v>
          </cell>
          <cell r="T10">
            <v>0</v>
          </cell>
          <cell r="U10">
            <v>6.2822690000000003</v>
          </cell>
          <cell r="X10">
            <v>0</v>
          </cell>
          <cell r="Y10">
            <v>0</v>
          </cell>
          <cell r="Z10">
            <v>27.450609</v>
          </cell>
          <cell r="AA10">
            <v>29.961749999999999</v>
          </cell>
          <cell r="AC10">
            <v>0</v>
          </cell>
          <cell r="AE10">
            <v>0</v>
          </cell>
          <cell r="AG10">
            <v>6.775671</v>
          </cell>
          <cell r="AH10">
            <v>9.3211809999999993</v>
          </cell>
          <cell r="AI10">
            <v>0</v>
          </cell>
          <cell r="AJ10">
            <v>0</v>
          </cell>
          <cell r="AK10">
            <v>0</v>
          </cell>
          <cell r="AL10">
            <v>0</v>
          </cell>
          <cell r="AM10">
            <v>0</v>
          </cell>
          <cell r="AN10">
            <v>0.67762100000000003</v>
          </cell>
          <cell r="AO10">
            <v>0</v>
          </cell>
          <cell r="AP10">
            <v>1.8720810000000001</v>
          </cell>
          <cell r="AQ10">
            <v>3.0686819999999999</v>
          </cell>
          <cell r="AR10">
            <v>0.87780599999999998</v>
          </cell>
          <cell r="AS10">
            <v>3.5600360000000002</v>
          </cell>
          <cell r="AU10">
            <v>3.204361</v>
          </cell>
          <cell r="AW10">
            <v>2.7679360000000002</v>
          </cell>
          <cell r="AX10">
            <v>2.8705729999999998</v>
          </cell>
          <cell r="BC10">
            <v>0</v>
          </cell>
          <cell r="BF10">
            <v>4.0732400000000002</v>
          </cell>
          <cell r="BH10">
            <v>3.4995340000000001</v>
          </cell>
          <cell r="BI10">
            <v>3.5603690000000001</v>
          </cell>
          <cell r="BJ10">
            <v>0</v>
          </cell>
          <cell r="BL10">
            <v>3.5182410000000002</v>
          </cell>
          <cell r="BM10">
            <v>4.4153349999999998</v>
          </cell>
          <cell r="BP10">
            <v>9.7990200000000005</v>
          </cell>
          <cell r="BQ10">
            <v>9.4263580000000005</v>
          </cell>
          <cell r="BR10">
            <v>15.485234</v>
          </cell>
          <cell r="BS10">
            <v>20.921163</v>
          </cell>
          <cell r="BU10">
            <v>7.3048140000000004</v>
          </cell>
          <cell r="BW10">
            <v>0</v>
          </cell>
          <cell r="BY10">
            <v>3.1271070000000001</v>
          </cell>
          <cell r="BZ10">
            <v>4.5123939999999996</v>
          </cell>
          <cell r="CA10">
            <v>3.9015499999999999</v>
          </cell>
          <cell r="CB10">
            <v>1.3501650000000001</v>
          </cell>
          <cell r="CC10">
            <v>1.805833</v>
          </cell>
          <cell r="CD10">
            <v>0</v>
          </cell>
          <cell r="CE10">
            <v>2.574646</v>
          </cell>
          <cell r="CF10">
            <v>0.43390699999999999</v>
          </cell>
          <cell r="CG10">
            <v>2.4269120000000002</v>
          </cell>
          <cell r="CH10">
            <v>1.2513030000000001</v>
          </cell>
          <cell r="CI10">
            <v>2.5463100000000001</v>
          </cell>
          <cell r="CJ10">
            <v>0.99224299999999999</v>
          </cell>
          <cell r="CK10">
            <v>1.5319309999999999</v>
          </cell>
          <cell r="CN10">
            <v>5747.3830477239999</v>
          </cell>
          <cell r="CO10">
            <v>34265.283992455996</v>
          </cell>
          <cell r="CP10">
            <v>576.12032913800101</v>
          </cell>
          <cell r="CQ10">
            <v>4562.6624652460005</v>
          </cell>
          <cell r="CR10">
            <v>159.10257184900001</v>
          </cell>
          <cell r="CS10">
            <v>891.82751077600005</v>
          </cell>
          <cell r="CT10">
            <v>1.915450696001</v>
          </cell>
          <cell r="CU10">
            <v>561.736896809001</v>
          </cell>
          <cell r="CV10">
            <v>74.706148635000005</v>
          </cell>
          <cell r="CW10">
            <v>669.03828720100103</v>
          </cell>
          <cell r="CX10">
            <v>14.50855387</v>
          </cell>
          <cell r="CY10">
            <v>285.40403173200002</v>
          </cell>
          <cell r="CZ10">
            <v>19.850241575001</v>
          </cell>
          <cell r="DA10">
            <v>177.183802429</v>
          </cell>
          <cell r="DB10">
            <v>2.7933843990009999</v>
          </cell>
          <cell r="DC10">
            <v>8.3483599710000007</v>
          </cell>
          <cell r="DD10">
            <v>72.154721543001003</v>
          </cell>
          <cell r="DE10">
            <v>2669.7208574470001</v>
          </cell>
          <cell r="DF10">
            <v>64.316403054000006</v>
          </cell>
          <cell r="DG10">
            <v>1274.2181235829999</v>
          </cell>
          <cell r="DH10">
            <v>90.871831000000014</v>
          </cell>
          <cell r="DI10">
            <v>1538.052071368</v>
          </cell>
          <cell r="DJ10">
            <v>424.403117234001</v>
          </cell>
          <cell r="DK10">
            <v>3105.7708060249997</v>
          </cell>
          <cell r="DL10">
            <v>47.907715072000002</v>
          </cell>
          <cell r="DM10">
            <v>1225.973057956</v>
          </cell>
          <cell r="DN10">
            <v>12.370067135999999</v>
          </cell>
          <cell r="DO10">
            <v>230.58287230900001</v>
          </cell>
          <cell r="DP10">
            <v>6.7907892390019997</v>
          </cell>
          <cell r="DQ10">
            <v>811.52801448200205</v>
          </cell>
          <cell r="DR10">
            <v>351.67254085000098</v>
          </cell>
          <cell r="DS10">
            <v>986.48795503199995</v>
          </cell>
          <cell r="DT10">
            <v>6.1643760009999999</v>
          </cell>
          <cell r="DU10">
            <v>413.69493495899997</v>
          </cell>
          <cell r="DV10">
            <v>407.39303281000002</v>
          </cell>
          <cell r="DW10">
            <v>1446.1799289410001</v>
          </cell>
          <cell r="DX10">
            <v>2312.286607174</v>
          </cell>
          <cell r="DY10">
            <v>4980.4062732480006</v>
          </cell>
          <cell r="DZ10">
            <v>74.773416310999991</v>
          </cell>
          <cell r="EA10">
            <v>741.74949365200109</v>
          </cell>
          <cell r="EB10">
            <v>87.196015883999991</v>
          </cell>
          <cell r="EC10">
            <v>777.39295538299996</v>
          </cell>
          <cell r="ED10">
            <v>271.61598147799998</v>
          </cell>
          <cell r="EE10">
            <v>2061.692812965</v>
          </cell>
        </row>
        <row r="11">
          <cell r="A11">
            <v>45870</v>
          </cell>
          <cell r="C11">
            <v>0</v>
          </cell>
          <cell r="E11">
            <v>5.1715030000000004</v>
          </cell>
          <cell r="F11">
            <v>0</v>
          </cell>
          <cell r="K11">
            <v>0</v>
          </cell>
          <cell r="N11">
            <v>6.2405749999999998</v>
          </cell>
          <cell r="P11">
            <v>0</v>
          </cell>
          <cell r="Q11">
            <v>0</v>
          </cell>
          <cell r="R11">
            <v>0</v>
          </cell>
          <cell r="T11">
            <v>0</v>
          </cell>
          <cell r="U11">
            <v>6.3976189999999997</v>
          </cell>
          <cell r="X11">
            <v>0</v>
          </cell>
          <cell r="Y11">
            <v>0</v>
          </cell>
          <cell r="Z11">
            <v>27.746258000000001</v>
          </cell>
          <cell r="AA11">
            <v>31</v>
          </cell>
          <cell r="AC11">
            <v>11.9</v>
          </cell>
          <cell r="AE11">
            <v>0</v>
          </cell>
          <cell r="AG11">
            <v>6.487393</v>
          </cell>
          <cell r="AH11">
            <v>9.7127470000000002</v>
          </cell>
          <cell r="AI11">
            <v>0</v>
          </cell>
          <cell r="AJ11">
            <v>0</v>
          </cell>
          <cell r="AK11">
            <v>0</v>
          </cell>
          <cell r="AL11">
            <v>0</v>
          </cell>
          <cell r="AM11">
            <v>0</v>
          </cell>
          <cell r="AN11">
            <v>0.66219899999999998</v>
          </cell>
          <cell r="AO11">
            <v>0</v>
          </cell>
          <cell r="AP11">
            <v>1.9083600000000001</v>
          </cell>
          <cell r="AQ11">
            <v>3.0685069999999999</v>
          </cell>
          <cell r="AR11">
            <v>0.92728500000000003</v>
          </cell>
          <cell r="AS11">
            <v>3.6990059999999998</v>
          </cell>
          <cell r="AU11">
            <v>3.2697430000000001</v>
          </cell>
          <cell r="AW11">
            <v>2.8483450000000001</v>
          </cell>
          <cell r="AX11">
            <v>2.9030849999999999</v>
          </cell>
          <cell r="BC11">
            <v>0</v>
          </cell>
          <cell r="BF11">
            <v>4.1712350000000002</v>
          </cell>
          <cell r="BH11">
            <v>2.6458219999999999</v>
          </cell>
          <cell r="BI11">
            <v>0</v>
          </cell>
          <cell r="BJ11">
            <v>2.4055019999999998</v>
          </cell>
          <cell r="BL11">
            <v>3.4000810000000001</v>
          </cell>
          <cell r="BM11">
            <v>3.5973830000000002</v>
          </cell>
          <cell r="BP11">
            <v>9.5738350000000008</v>
          </cell>
          <cell r="BQ11">
            <v>8.813072</v>
          </cell>
          <cell r="BR11">
            <v>18.08811</v>
          </cell>
          <cell r="BS11">
            <v>20.279229999999998</v>
          </cell>
          <cell r="BU11">
            <v>7.8091889999999999</v>
          </cell>
          <cell r="BW11">
            <v>12.013392</v>
          </cell>
          <cell r="BY11">
            <v>3.3865370000000001</v>
          </cell>
          <cell r="BZ11">
            <v>4.9792439999999996</v>
          </cell>
          <cell r="CA11">
            <v>4.1850639999999997</v>
          </cell>
          <cell r="CB11">
            <v>1.4026149999999999</v>
          </cell>
          <cell r="CC11">
            <v>1.8290869999999999</v>
          </cell>
          <cell r="CD11">
            <v>0</v>
          </cell>
          <cell r="CE11">
            <v>0</v>
          </cell>
          <cell r="CF11">
            <v>0.44279000000000002</v>
          </cell>
          <cell r="CG11">
            <v>2.3846039999999999</v>
          </cell>
          <cell r="CH11">
            <v>1.0991310000000001</v>
          </cell>
          <cell r="CI11">
            <v>2.54636</v>
          </cell>
          <cell r="CJ11">
            <v>1.023077</v>
          </cell>
          <cell r="CK11">
            <v>1.473177</v>
          </cell>
          <cell r="CN11">
            <v>5355.3790958569998</v>
          </cell>
          <cell r="CO11">
            <v>33764.834362447997</v>
          </cell>
          <cell r="CP11">
            <v>426.54115558199999</v>
          </cell>
          <cell r="CQ11">
            <v>2944.9769588280001</v>
          </cell>
          <cell r="CR11">
            <v>62.605744171001007</v>
          </cell>
          <cell r="CS11">
            <v>351.89242399199998</v>
          </cell>
          <cell r="CT11">
            <v>4.3341980680000001</v>
          </cell>
          <cell r="CU11">
            <v>809.90872598500005</v>
          </cell>
          <cell r="CV11">
            <v>110.396707255001</v>
          </cell>
          <cell r="CW11">
            <v>751.44053600400105</v>
          </cell>
          <cell r="CX11">
            <v>15.006710283</v>
          </cell>
          <cell r="CY11">
            <v>327.29439982599996</v>
          </cell>
          <cell r="CZ11">
            <v>140.68684187900001</v>
          </cell>
          <cell r="DA11">
            <v>1212.0196311469999</v>
          </cell>
          <cell r="DB11">
            <v>8.0424654590000006</v>
          </cell>
          <cell r="DC11">
            <v>273.61485563499997</v>
          </cell>
          <cell r="DD11">
            <v>227.88056930500002</v>
          </cell>
          <cell r="DE11">
            <v>3138.6289133350001</v>
          </cell>
          <cell r="DF11">
            <v>97.067432423000014</v>
          </cell>
          <cell r="DG11">
            <v>1728.965873229</v>
          </cell>
          <cell r="DH11">
            <v>64.522366700000006</v>
          </cell>
          <cell r="DI11">
            <v>849.84247054699995</v>
          </cell>
          <cell r="DJ11">
            <v>189.47261387400098</v>
          </cell>
          <cell r="DK11">
            <v>1830.0457488820002</v>
          </cell>
          <cell r="DL11">
            <v>18.403983351000999</v>
          </cell>
          <cell r="DM11">
            <v>831.39575576400102</v>
          </cell>
          <cell r="DN11">
            <v>11.210636155</v>
          </cell>
          <cell r="DO11">
            <v>166.75148411500001</v>
          </cell>
          <cell r="DP11">
            <v>3.2648100630009997</v>
          </cell>
          <cell r="DQ11">
            <v>127.743439815001</v>
          </cell>
          <cell r="DR11">
            <v>402.406178775</v>
          </cell>
          <cell r="DS11">
            <v>816.74994214100104</v>
          </cell>
          <cell r="DT11">
            <v>2.043585683001</v>
          </cell>
          <cell r="DU11">
            <v>360.21516709399998</v>
          </cell>
          <cell r="DV11">
            <v>357.09276363800097</v>
          </cell>
          <cell r="DW11">
            <v>1258.7556539710001</v>
          </cell>
          <cell r="DX11">
            <v>1651.6407526390001</v>
          </cell>
          <cell r="DY11">
            <v>3680.4169444510003</v>
          </cell>
          <cell r="DZ11">
            <v>57.252421305000006</v>
          </cell>
          <cell r="EA11">
            <v>491.41064585500004</v>
          </cell>
          <cell r="EB11">
            <v>16.427830766</v>
          </cell>
          <cell r="EC11">
            <v>662.09378284900106</v>
          </cell>
          <cell r="ED11">
            <v>898.12350992900008</v>
          </cell>
          <cell r="EE11">
            <v>6003.931394061</v>
          </cell>
        </row>
        <row r="12">
          <cell r="A12">
            <v>45839</v>
          </cell>
          <cell r="C12">
            <v>0</v>
          </cell>
          <cell r="E12">
            <v>5.1359669999999999</v>
          </cell>
          <cell r="F12">
            <v>0</v>
          </cell>
          <cell r="K12">
            <v>0</v>
          </cell>
          <cell r="N12">
            <v>6.3024110000000002</v>
          </cell>
          <cell r="P12">
            <v>0</v>
          </cell>
          <cell r="Q12">
            <v>0</v>
          </cell>
          <cell r="R12">
            <v>0</v>
          </cell>
          <cell r="T12">
            <v>0</v>
          </cell>
          <cell r="U12">
            <v>6.6201689999999997</v>
          </cell>
          <cell r="X12">
            <v>0</v>
          </cell>
          <cell r="Y12">
            <v>0</v>
          </cell>
          <cell r="Z12">
            <v>26.477419999999999</v>
          </cell>
          <cell r="AA12">
            <v>31</v>
          </cell>
          <cell r="AC12">
            <v>12.188606</v>
          </cell>
          <cell r="AE12">
            <v>15.958205</v>
          </cell>
          <cell r="AG12">
            <v>6.8729180000000003</v>
          </cell>
          <cell r="AH12">
            <v>9.7948819999999994</v>
          </cell>
          <cell r="AI12">
            <v>0</v>
          </cell>
          <cell r="AJ12">
            <v>0</v>
          </cell>
          <cell r="AK12">
            <v>2.3285279999999999</v>
          </cell>
          <cell r="AL12">
            <v>0</v>
          </cell>
          <cell r="AM12">
            <v>0</v>
          </cell>
          <cell r="AN12">
            <v>0.51926099999999997</v>
          </cell>
          <cell r="AO12">
            <v>0</v>
          </cell>
          <cell r="AP12">
            <v>1.8563130000000001</v>
          </cell>
          <cell r="AQ12">
            <v>3.067272</v>
          </cell>
          <cell r="AR12">
            <v>0.95591099999999996</v>
          </cell>
          <cell r="AS12">
            <v>0</v>
          </cell>
          <cell r="AU12">
            <v>3.115558</v>
          </cell>
          <cell r="AW12">
            <v>2.9454859999999998</v>
          </cell>
          <cell r="AX12">
            <v>2.9761669999999998</v>
          </cell>
          <cell r="BC12">
            <v>0</v>
          </cell>
          <cell r="BF12">
            <v>4.2608769999999998</v>
          </cell>
          <cell r="BH12">
            <v>2.713552</v>
          </cell>
          <cell r="BI12">
            <v>0</v>
          </cell>
          <cell r="BJ12">
            <v>2.618471</v>
          </cell>
          <cell r="BL12">
            <v>3.692488</v>
          </cell>
          <cell r="BM12">
            <v>4.1961029999999999</v>
          </cell>
          <cell r="BP12">
            <v>9.2279529999999994</v>
          </cell>
          <cell r="BQ12">
            <v>8.8185380000000002</v>
          </cell>
          <cell r="BR12">
            <v>18.467760999999999</v>
          </cell>
          <cell r="BS12">
            <v>19.507421999999998</v>
          </cell>
          <cell r="BU12">
            <v>7.9681930000000003</v>
          </cell>
          <cell r="BW12">
            <v>11.061030000000001</v>
          </cell>
          <cell r="BY12">
            <v>3.7475990000000001</v>
          </cell>
          <cell r="BZ12">
            <v>5.4189379999999998</v>
          </cell>
          <cell r="CA12">
            <v>5.5552700000000002</v>
          </cell>
          <cell r="CB12">
            <v>2.473274</v>
          </cell>
          <cell r="CC12">
            <v>1.65764</v>
          </cell>
          <cell r="CD12">
            <v>0</v>
          </cell>
          <cell r="CE12">
            <v>0</v>
          </cell>
          <cell r="CF12">
            <v>0.429199</v>
          </cell>
          <cell r="CG12">
            <v>2.4173239999999998</v>
          </cell>
          <cell r="CH12">
            <v>1.196631</v>
          </cell>
          <cell r="CI12">
            <v>2.54636</v>
          </cell>
          <cell r="CJ12">
            <v>0.86699400000000004</v>
          </cell>
          <cell r="CK12">
            <v>1.55498</v>
          </cell>
          <cell r="CN12">
            <v>5749.9689227219997</v>
          </cell>
          <cell r="CO12">
            <v>35774.242203406997</v>
          </cell>
          <cell r="CP12">
            <v>361.79945615400101</v>
          </cell>
          <cell r="CQ12">
            <v>2654.1530874790001</v>
          </cell>
          <cell r="CR12">
            <v>23.422314930000002</v>
          </cell>
          <cell r="CS12">
            <v>438.55547941099996</v>
          </cell>
          <cell r="CT12">
            <v>15.352306134000001</v>
          </cell>
          <cell r="CU12">
            <v>1287.094794695</v>
          </cell>
          <cell r="CV12">
            <v>130.254170122001</v>
          </cell>
          <cell r="CW12">
            <v>643.32787907599993</v>
          </cell>
          <cell r="CX12">
            <v>15.728617987</v>
          </cell>
          <cell r="CY12">
            <v>413.18144461200103</v>
          </cell>
          <cell r="CZ12">
            <v>247.48706850800099</v>
          </cell>
          <cell r="DA12">
            <v>2140.1102563499999</v>
          </cell>
          <cell r="DB12">
            <v>145.679445972</v>
          </cell>
          <cell r="DC12">
            <v>1181.2357447070001</v>
          </cell>
          <cell r="DD12">
            <v>230.96961376900001</v>
          </cell>
          <cell r="DE12">
            <v>2874.7227552240001</v>
          </cell>
          <cell r="DF12">
            <v>120.798541666001</v>
          </cell>
          <cell r="DG12">
            <v>1646.5222718380001</v>
          </cell>
          <cell r="DH12">
            <v>4.0134002999999998</v>
          </cell>
          <cell r="DI12">
            <v>30.667296783999998</v>
          </cell>
          <cell r="DJ12">
            <v>105.231651224</v>
          </cell>
          <cell r="DK12">
            <v>1118.5891883910001</v>
          </cell>
          <cell r="DL12">
            <v>61.816604907001</v>
          </cell>
          <cell r="DM12">
            <v>828.87304352299998</v>
          </cell>
          <cell r="DN12">
            <v>11.944409059</v>
          </cell>
          <cell r="DO12">
            <v>184.093506001001</v>
          </cell>
          <cell r="DP12">
            <v>1.7546811099999999</v>
          </cell>
          <cell r="DQ12">
            <v>21.026140234</v>
          </cell>
          <cell r="DR12">
            <v>520.47236342300107</v>
          </cell>
          <cell r="DS12">
            <v>749.86904687000003</v>
          </cell>
          <cell r="DT12">
            <v>7.063956641001</v>
          </cell>
          <cell r="DU12">
            <v>435.266216323001</v>
          </cell>
          <cell r="DV12">
            <v>323.19577650100001</v>
          </cell>
          <cell r="DW12">
            <v>1076.173621959</v>
          </cell>
          <cell r="DX12">
            <v>1600.6090760520001</v>
          </cell>
          <cell r="DY12">
            <v>3477.8312890699999</v>
          </cell>
          <cell r="DZ12">
            <v>48.995814995000998</v>
          </cell>
          <cell r="EA12">
            <v>427.18697099399998</v>
          </cell>
          <cell r="EB12">
            <v>11.495005685001001</v>
          </cell>
          <cell r="EC12">
            <v>526.36908477600105</v>
          </cell>
          <cell r="ED12">
            <v>1234.5068655369998</v>
          </cell>
          <cell r="EE12">
            <v>9069.8719291329999</v>
          </cell>
        </row>
        <row r="13">
          <cell r="A13">
            <v>45809</v>
          </cell>
          <cell r="C13">
            <v>0</v>
          </cell>
          <cell r="E13">
            <v>5.1487309999999997</v>
          </cell>
          <cell r="F13">
            <v>0</v>
          </cell>
          <cell r="K13">
            <v>0</v>
          </cell>
          <cell r="N13">
            <v>6.3232489999999997</v>
          </cell>
          <cell r="P13">
            <v>0</v>
          </cell>
          <cell r="Q13">
            <v>0</v>
          </cell>
          <cell r="R13">
            <v>0</v>
          </cell>
          <cell r="T13">
            <v>0</v>
          </cell>
          <cell r="U13">
            <v>6.8961560000000004</v>
          </cell>
          <cell r="X13">
            <v>17.170223</v>
          </cell>
          <cell r="Y13">
            <v>0</v>
          </cell>
          <cell r="Z13">
            <v>25.559315000000002</v>
          </cell>
          <cell r="AA13">
            <v>25.924779999999998</v>
          </cell>
          <cell r="AC13">
            <v>10.78693</v>
          </cell>
          <cell r="AE13">
            <v>16.243932999999998</v>
          </cell>
          <cell r="AG13">
            <v>8.2760069999999999</v>
          </cell>
          <cell r="AH13">
            <v>0</v>
          </cell>
          <cell r="AI13">
            <v>0</v>
          </cell>
          <cell r="AJ13">
            <v>0</v>
          </cell>
          <cell r="AK13">
            <v>2.3567019999999999</v>
          </cell>
          <cell r="AL13">
            <v>0</v>
          </cell>
          <cell r="AM13">
            <v>0</v>
          </cell>
          <cell r="AN13">
            <v>0.495251</v>
          </cell>
          <cell r="AO13">
            <v>0</v>
          </cell>
          <cell r="AP13">
            <v>1.794295</v>
          </cell>
          <cell r="AQ13">
            <v>3.0686819999999999</v>
          </cell>
          <cell r="AR13">
            <v>0.79103900000000005</v>
          </cell>
          <cell r="AS13">
            <v>3.4676070000000001</v>
          </cell>
          <cell r="AU13">
            <v>3.0671430000000002</v>
          </cell>
          <cell r="AW13">
            <v>2.9358879999999998</v>
          </cell>
          <cell r="AX13">
            <v>3.0164170000000001</v>
          </cell>
          <cell r="BC13">
            <v>0</v>
          </cell>
          <cell r="BF13">
            <v>4.3560410000000003</v>
          </cell>
          <cell r="BH13">
            <v>2.7347290000000002</v>
          </cell>
          <cell r="BI13">
            <v>0</v>
          </cell>
          <cell r="BJ13">
            <v>2.9052509999999998</v>
          </cell>
          <cell r="BL13">
            <v>3.5642119999999999</v>
          </cell>
          <cell r="BM13">
            <v>4.4910040000000002</v>
          </cell>
          <cell r="BP13">
            <v>9.3724919999999994</v>
          </cell>
          <cell r="BQ13">
            <v>9.2289290000000008</v>
          </cell>
          <cell r="BR13">
            <v>12.431627000000001</v>
          </cell>
          <cell r="BS13">
            <v>19.087536</v>
          </cell>
          <cell r="BU13">
            <v>7.1722460000000003</v>
          </cell>
          <cell r="BW13">
            <v>10.304774</v>
          </cell>
          <cell r="BY13">
            <v>4.4824339999999996</v>
          </cell>
          <cell r="BZ13">
            <v>0</v>
          </cell>
          <cell r="CA13">
            <v>3.932763</v>
          </cell>
          <cell r="CB13">
            <v>2.6086740000000002</v>
          </cell>
          <cell r="CC13">
            <v>1.6756930000000001</v>
          </cell>
          <cell r="CD13">
            <v>0</v>
          </cell>
          <cell r="CE13">
            <v>0</v>
          </cell>
          <cell r="CF13">
            <v>0.40325499999999997</v>
          </cell>
          <cell r="CG13">
            <v>2.4269120000000002</v>
          </cell>
          <cell r="CH13">
            <v>1.2668509999999999</v>
          </cell>
          <cell r="CI13">
            <v>2.5474070000000002</v>
          </cell>
          <cell r="CJ13">
            <v>1.026141</v>
          </cell>
          <cell r="CK13">
            <v>1.546505</v>
          </cell>
          <cell r="CN13">
            <v>8470.7875634920001</v>
          </cell>
          <cell r="CO13">
            <v>45311.881916392995</v>
          </cell>
          <cell r="CP13">
            <v>605.10007051500008</v>
          </cell>
          <cell r="CQ13">
            <v>4334.0685528250006</v>
          </cell>
          <cell r="CR13">
            <v>55.506701492000005</v>
          </cell>
          <cell r="CS13">
            <v>861.72623234900004</v>
          </cell>
          <cell r="CT13">
            <v>241.88977900500001</v>
          </cell>
          <cell r="CU13">
            <v>3148.777933583</v>
          </cell>
          <cell r="CV13">
            <v>212.553110874</v>
          </cell>
          <cell r="CW13">
            <v>967.11500078799997</v>
          </cell>
          <cell r="CX13">
            <v>81.167573881999999</v>
          </cell>
          <cell r="CY13">
            <v>381.68757190500003</v>
          </cell>
          <cell r="CZ13">
            <v>347.93205138999997</v>
          </cell>
          <cell r="DA13">
            <v>2336.460797659</v>
          </cell>
          <cell r="DB13">
            <v>164.41416590900002</v>
          </cell>
          <cell r="DC13">
            <v>1357.525396794</v>
          </cell>
          <cell r="DD13">
            <v>288.22563484000102</v>
          </cell>
          <cell r="DE13">
            <v>2775.3685869740002</v>
          </cell>
          <cell r="DF13">
            <v>181.06571018400098</v>
          </cell>
          <cell r="DG13">
            <v>2009.216316583</v>
          </cell>
          <cell r="DH13">
            <v>1.8160000000000001E-3</v>
          </cell>
          <cell r="DI13">
            <v>0.33299600000100005</v>
          </cell>
          <cell r="DJ13">
            <v>25.012758774999998</v>
          </cell>
          <cell r="DK13">
            <v>872.77293962400006</v>
          </cell>
          <cell r="DL13">
            <v>227.161327712</v>
          </cell>
          <cell r="DM13">
            <v>1433.939992029</v>
          </cell>
          <cell r="DN13">
            <v>14.458648695000001</v>
          </cell>
          <cell r="DO13">
            <v>218.76817391500001</v>
          </cell>
          <cell r="DP13">
            <v>7.720000000100001E-2</v>
          </cell>
          <cell r="DQ13">
            <v>17.980781150000002</v>
          </cell>
          <cell r="DR13">
            <v>913.0479722880001</v>
          </cell>
          <cell r="DS13">
            <v>856.10778372900006</v>
          </cell>
          <cell r="DT13">
            <v>13.044718838001</v>
          </cell>
          <cell r="DU13">
            <v>578.52273382500005</v>
          </cell>
          <cell r="DV13">
            <v>464.67714681300004</v>
          </cell>
          <cell r="DW13">
            <v>1503.4590964879999</v>
          </cell>
          <cell r="DX13">
            <v>2470.7159674030004</v>
          </cell>
          <cell r="DY13">
            <v>4991.4657814399998</v>
          </cell>
          <cell r="DZ13">
            <v>57.133253345</v>
          </cell>
          <cell r="EA13">
            <v>662.86096836500099</v>
          </cell>
          <cell r="EB13">
            <v>35.237728668001004</v>
          </cell>
          <cell r="EC13">
            <v>983.90177840399997</v>
          </cell>
          <cell r="ED13">
            <v>1426.8086201619999</v>
          </cell>
          <cell r="EE13">
            <v>9806.7221015620016</v>
          </cell>
        </row>
        <row r="14">
          <cell r="A14">
            <v>45778</v>
          </cell>
          <cell r="C14">
            <v>0</v>
          </cell>
          <cell r="E14">
            <v>5.1463510000000001</v>
          </cell>
          <cell r="F14">
            <v>0</v>
          </cell>
          <cell r="K14">
            <v>6.3</v>
          </cell>
          <cell r="N14">
            <v>6.1371219999999997</v>
          </cell>
          <cell r="P14">
            <v>0</v>
          </cell>
          <cell r="Q14">
            <v>0</v>
          </cell>
          <cell r="R14">
            <v>0</v>
          </cell>
          <cell r="T14">
            <v>0</v>
          </cell>
          <cell r="U14">
            <v>7.0915939999999997</v>
          </cell>
          <cell r="X14">
            <v>0</v>
          </cell>
          <cell r="Y14">
            <v>13.924226000000001</v>
          </cell>
          <cell r="Z14">
            <v>24.536691000000001</v>
          </cell>
          <cell r="AA14">
            <v>19.630652999999999</v>
          </cell>
          <cell r="AC14">
            <v>11.518115999999999</v>
          </cell>
          <cell r="AE14">
            <v>15.457248</v>
          </cell>
          <cell r="AG14">
            <v>9.5099429999999998</v>
          </cell>
          <cell r="AH14">
            <v>0</v>
          </cell>
          <cell r="AI14">
            <v>0</v>
          </cell>
          <cell r="AJ14">
            <v>0</v>
          </cell>
          <cell r="AK14">
            <v>2.3477899999999998</v>
          </cell>
          <cell r="AL14">
            <v>0</v>
          </cell>
          <cell r="AM14">
            <v>0</v>
          </cell>
          <cell r="AN14">
            <v>0.49941000000000002</v>
          </cell>
          <cell r="AO14">
            <v>0</v>
          </cell>
          <cell r="AP14">
            <v>1.927484</v>
          </cell>
          <cell r="AQ14">
            <v>3.0667049999999998</v>
          </cell>
          <cell r="AR14">
            <v>0.91473899999999997</v>
          </cell>
          <cell r="AS14">
            <v>3.3725010000000002</v>
          </cell>
          <cell r="AU14">
            <v>3.2254489999999998</v>
          </cell>
          <cell r="AW14">
            <v>2.859121</v>
          </cell>
          <cell r="AX14">
            <v>3.0159940000000001</v>
          </cell>
          <cell r="BC14">
            <v>0</v>
          </cell>
          <cell r="BF14">
            <v>4.1055910000000004</v>
          </cell>
          <cell r="BH14">
            <v>2.7342689999999998</v>
          </cell>
          <cell r="BI14">
            <v>0</v>
          </cell>
          <cell r="BJ14">
            <v>3.0433569999999999</v>
          </cell>
          <cell r="BL14">
            <v>3.5583670000000001</v>
          </cell>
          <cell r="BM14">
            <v>4.3890909999999996</v>
          </cell>
          <cell r="BP14">
            <v>10.422631000000001</v>
          </cell>
          <cell r="BQ14">
            <v>7.795795</v>
          </cell>
          <cell r="BR14">
            <v>10.729960999999999</v>
          </cell>
          <cell r="BS14">
            <v>14.754979000000001</v>
          </cell>
          <cell r="BU14">
            <v>7.3241290000000001</v>
          </cell>
          <cell r="BW14">
            <v>12.811135</v>
          </cell>
          <cell r="BY14">
            <v>5.4837119999999997</v>
          </cell>
          <cell r="BZ14">
            <v>0</v>
          </cell>
          <cell r="CA14">
            <v>4.1081849999999998</v>
          </cell>
          <cell r="CB14">
            <v>2.6830970000000001</v>
          </cell>
          <cell r="CC14">
            <v>1.702893</v>
          </cell>
          <cell r="CD14">
            <v>0</v>
          </cell>
          <cell r="CE14">
            <v>3.300268</v>
          </cell>
          <cell r="CF14">
            <v>0.403698</v>
          </cell>
          <cell r="CG14">
            <v>2.4309799999999999</v>
          </cell>
          <cell r="CH14">
            <v>1.247657</v>
          </cell>
          <cell r="CI14">
            <v>2.5383179999999999</v>
          </cell>
          <cell r="CJ14">
            <v>1.095092</v>
          </cell>
          <cell r="CK14">
            <v>1.5260039999999999</v>
          </cell>
          <cell r="CN14">
            <v>6085.4989731170008</v>
          </cell>
          <cell r="CO14">
            <v>29545.703124323001</v>
          </cell>
          <cell r="CP14">
            <v>574.61472450700001</v>
          </cell>
          <cell r="CQ14">
            <v>4343.0232176689997</v>
          </cell>
          <cell r="CR14">
            <v>74.400481576999994</v>
          </cell>
          <cell r="CS14">
            <v>1150.578749347</v>
          </cell>
          <cell r="CT14">
            <v>195.24034628999999</v>
          </cell>
          <cell r="CU14">
            <v>2666.0432916</v>
          </cell>
          <cell r="CV14">
            <v>156.05732729799999</v>
          </cell>
          <cell r="CW14">
            <v>959.15028425000094</v>
          </cell>
          <cell r="CX14">
            <v>121.823605298</v>
          </cell>
          <cell r="CY14">
            <v>453.10001118299999</v>
          </cell>
          <cell r="CZ14">
            <v>77.362346145999993</v>
          </cell>
          <cell r="DA14">
            <v>836.22889037900109</v>
          </cell>
          <cell r="DB14">
            <v>19.709708963000001</v>
          </cell>
          <cell r="DC14">
            <v>302.19732622400102</v>
          </cell>
          <cell r="DD14">
            <v>46.181354423001004</v>
          </cell>
          <cell r="DE14">
            <v>881.162022817001</v>
          </cell>
          <cell r="DF14">
            <v>26.62587027</v>
          </cell>
          <cell r="DG14">
            <v>323.63691910300099</v>
          </cell>
          <cell r="DH14">
            <v>0</v>
          </cell>
          <cell r="DI14">
            <v>0.128609</v>
          </cell>
          <cell r="DJ14">
            <v>1.5170000010000001E-3</v>
          </cell>
          <cell r="DK14">
            <v>511.30018492600004</v>
          </cell>
          <cell r="DL14">
            <v>337.09956898200102</v>
          </cell>
          <cell r="DM14">
            <v>1662.2546396580001</v>
          </cell>
          <cell r="DN14">
            <v>17.748491092000002</v>
          </cell>
          <cell r="DO14">
            <v>239.25437942000102</v>
          </cell>
          <cell r="DP14">
            <v>0.29327700000000001</v>
          </cell>
          <cell r="DQ14">
            <v>212.51702081300002</v>
          </cell>
          <cell r="DR14">
            <v>714.46773237900004</v>
          </cell>
          <cell r="DS14">
            <v>610.85149883000099</v>
          </cell>
          <cell r="DT14">
            <v>12.108364578001</v>
          </cell>
          <cell r="DU14">
            <v>572.917382331</v>
          </cell>
          <cell r="DV14">
            <v>382.896535924001</v>
          </cell>
          <cell r="DW14">
            <v>1213.4885661630001</v>
          </cell>
          <cell r="DX14">
            <v>2234.798357571</v>
          </cell>
          <cell r="DY14">
            <v>4405.2084164100006</v>
          </cell>
          <cell r="DZ14">
            <v>89.535893372000004</v>
          </cell>
          <cell r="EA14">
            <v>614.37475338100091</v>
          </cell>
          <cell r="EB14">
            <v>40.699629384001</v>
          </cell>
          <cell r="EC14">
            <v>920.14504597200005</v>
          </cell>
          <cell r="ED14">
            <v>631.34996723099994</v>
          </cell>
          <cell r="EE14">
            <v>3733.8968093209996</v>
          </cell>
        </row>
        <row r="15">
          <cell r="A15">
            <v>45748</v>
          </cell>
          <cell r="C15">
            <v>0</v>
          </cell>
          <cell r="E15">
            <v>5.1860869999999997</v>
          </cell>
          <cell r="F15">
            <v>0</v>
          </cell>
          <cell r="K15">
            <v>5.9816330000000004</v>
          </cell>
          <cell r="N15">
            <v>6.1274179999999996</v>
          </cell>
          <cell r="P15">
            <v>0</v>
          </cell>
          <cell r="Q15">
            <v>0</v>
          </cell>
          <cell r="R15">
            <v>0</v>
          </cell>
          <cell r="T15">
            <v>0</v>
          </cell>
          <cell r="U15">
            <v>6.5458100000000004</v>
          </cell>
          <cell r="X15">
            <v>0</v>
          </cell>
          <cell r="Y15">
            <v>10.988712</v>
          </cell>
          <cell r="Z15">
            <v>24.805040999999999</v>
          </cell>
          <cell r="AA15">
            <v>19.154143999999999</v>
          </cell>
          <cell r="AC15">
            <v>0</v>
          </cell>
          <cell r="AE15">
            <v>0</v>
          </cell>
          <cell r="AG15">
            <v>0</v>
          </cell>
          <cell r="AH15">
            <v>0</v>
          </cell>
          <cell r="AI15">
            <v>0</v>
          </cell>
          <cell r="AJ15">
            <v>0</v>
          </cell>
          <cell r="AK15">
            <v>2.372052</v>
          </cell>
          <cell r="AL15">
            <v>0</v>
          </cell>
          <cell r="AM15">
            <v>4.4988979999999996</v>
          </cell>
          <cell r="AN15">
            <v>0.47543999999999997</v>
          </cell>
          <cell r="AO15">
            <v>0</v>
          </cell>
          <cell r="AP15">
            <v>1.8533059999999999</v>
          </cell>
          <cell r="AQ15">
            <v>3.06664</v>
          </cell>
          <cell r="AR15">
            <v>0.89746099999999995</v>
          </cell>
          <cell r="AS15">
            <v>3.1536550000000001</v>
          </cell>
          <cell r="AU15">
            <v>3.1642700000000001</v>
          </cell>
          <cell r="AW15">
            <v>2.9300220000000001</v>
          </cell>
          <cell r="AX15">
            <v>3.0187020000000002</v>
          </cell>
          <cell r="BC15">
            <v>0</v>
          </cell>
          <cell r="BF15">
            <v>4.2320070000000003</v>
          </cell>
          <cell r="BH15">
            <v>2.8702109999999998</v>
          </cell>
          <cell r="BI15">
            <v>3.363445</v>
          </cell>
          <cell r="BJ15">
            <v>3.035622</v>
          </cell>
          <cell r="BL15">
            <v>3.4768089999999998</v>
          </cell>
          <cell r="BM15">
            <v>4.9314429999999998</v>
          </cell>
          <cell r="BP15">
            <v>0</v>
          </cell>
          <cell r="BQ15">
            <v>7.0767150000000001</v>
          </cell>
          <cell r="BR15">
            <v>10.902208999999999</v>
          </cell>
          <cell r="BS15">
            <v>14.859952</v>
          </cell>
          <cell r="BU15">
            <v>9.7461780000000005</v>
          </cell>
          <cell r="BW15">
            <v>0</v>
          </cell>
          <cell r="BY15">
            <v>6.171055</v>
          </cell>
          <cell r="BZ15">
            <v>0</v>
          </cell>
          <cell r="CA15">
            <v>4.2284199999999998</v>
          </cell>
          <cell r="CB15">
            <v>2.6935060000000002</v>
          </cell>
          <cell r="CC15">
            <v>1.6716279999999999</v>
          </cell>
          <cell r="CD15">
            <v>2.1975259999999999</v>
          </cell>
          <cell r="CE15">
            <v>2.416598</v>
          </cell>
          <cell r="CF15">
            <v>0.40780100000000002</v>
          </cell>
          <cell r="CG15">
            <v>2.4345210000000002</v>
          </cell>
          <cell r="CH15">
            <v>1.2838000000000001</v>
          </cell>
          <cell r="CI15">
            <v>2.5512489999999999</v>
          </cell>
          <cell r="CJ15">
            <v>1.0932539999999999</v>
          </cell>
          <cell r="CK15">
            <v>1.5372889999999999</v>
          </cell>
          <cell r="CN15">
            <v>5846.8959593580003</v>
          </cell>
          <cell r="CO15">
            <v>25977.359546152002</v>
          </cell>
          <cell r="CP15">
            <v>615.26859687200101</v>
          </cell>
          <cell r="CQ15">
            <v>4547.1967544899999</v>
          </cell>
          <cell r="CR15">
            <v>123.375728705</v>
          </cell>
          <cell r="CS15">
            <v>1088.4636789660001</v>
          </cell>
          <cell r="CT15">
            <v>213.45199088200101</v>
          </cell>
          <cell r="CU15">
            <v>2970.5788932210003</v>
          </cell>
          <cell r="CV15">
            <v>170.55131377999999</v>
          </cell>
          <cell r="CW15">
            <v>707.11197875799996</v>
          </cell>
          <cell r="CX15">
            <v>130.79324898900001</v>
          </cell>
          <cell r="CY15">
            <v>417.07305849600004</v>
          </cell>
          <cell r="CZ15">
            <v>7.8800000000000007E-4</v>
          </cell>
          <cell r="DA15">
            <v>0.76518320800000006</v>
          </cell>
          <cell r="DB15">
            <v>1.6100671070000001</v>
          </cell>
          <cell r="DC15">
            <v>3.0144388200009997</v>
          </cell>
          <cell r="DD15">
            <v>4.8591709810010002</v>
          </cell>
          <cell r="DE15">
            <v>95.273988117999991</v>
          </cell>
          <cell r="DF15">
            <v>6.7580000000000001E-3</v>
          </cell>
          <cell r="DG15">
            <v>3.0264353440000002</v>
          </cell>
          <cell r="DH15">
            <v>1.4199999999999998E-4</v>
          </cell>
          <cell r="DI15">
            <v>0.113297000001</v>
          </cell>
          <cell r="DJ15">
            <v>1.5760000009999999E-3</v>
          </cell>
          <cell r="DK15">
            <v>484.16578755100102</v>
          </cell>
          <cell r="DL15">
            <v>471.447470127001</v>
          </cell>
          <cell r="DM15">
            <v>1914.2020288589999</v>
          </cell>
          <cell r="DN15">
            <v>25.915734623000002</v>
          </cell>
          <cell r="DO15">
            <v>304.03527227400002</v>
          </cell>
          <cell r="DP15">
            <v>13.272048324001</v>
          </cell>
          <cell r="DQ15">
            <v>896.84761561300104</v>
          </cell>
          <cell r="DR15">
            <v>858.73441366099996</v>
          </cell>
          <cell r="DS15">
            <v>613.03353426000103</v>
          </cell>
          <cell r="DT15">
            <v>18.643837082000999</v>
          </cell>
          <cell r="DU15">
            <v>600.20523874000105</v>
          </cell>
          <cell r="DV15">
            <v>480.56164993400097</v>
          </cell>
          <cell r="DW15">
            <v>1245.7005174380001</v>
          </cell>
          <cell r="DX15">
            <v>2303.8919972890003</v>
          </cell>
          <cell r="DY15">
            <v>4258.0746942039996</v>
          </cell>
          <cell r="DZ15">
            <v>106.344374918</v>
          </cell>
          <cell r="EA15">
            <v>442.33970819199999</v>
          </cell>
          <cell r="EB15">
            <v>32.683301165000003</v>
          </cell>
          <cell r="EC15">
            <v>1063.832813038</v>
          </cell>
          <cell r="ED15">
            <v>80.356804703999998</v>
          </cell>
          <cell r="EE15">
            <v>1226.731012839</v>
          </cell>
        </row>
        <row r="16">
          <cell r="A16">
            <v>45717</v>
          </cell>
          <cell r="C16">
            <v>0</v>
          </cell>
          <cell r="E16">
            <v>5.2214200000000002</v>
          </cell>
          <cell r="F16">
            <v>0</v>
          </cell>
          <cell r="K16">
            <v>6.2087779999999997</v>
          </cell>
          <cell r="N16">
            <v>6.0794810000000004</v>
          </cell>
          <cell r="P16">
            <v>0</v>
          </cell>
          <cell r="Q16">
            <v>0</v>
          </cell>
          <cell r="R16">
            <v>0</v>
          </cell>
          <cell r="T16">
            <v>0</v>
          </cell>
          <cell r="U16">
            <v>6.5141619999999998</v>
          </cell>
          <cell r="X16">
            <v>0</v>
          </cell>
          <cell r="Y16">
            <v>10.208828</v>
          </cell>
          <cell r="Z16">
            <v>26.125627000000001</v>
          </cell>
          <cell r="AA16">
            <v>21.800204000000001</v>
          </cell>
          <cell r="AC16">
            <v>0</v>
          </cell>
          <cell r="AE16">
            <v>0</v>
          </cell>
          <cell r="AG16">
            <v>0</v>
          </cell>
          <cell r="AH16">
            <v>0</v>
          </cell>
          <cell r="AI16">
            <v>0</v>
          </cell>
          <cell r="AJ16">
            <v>0</v>
          </cell>
          <cell r="AK16">
            <v>2.292678</v>
          </cell>
          <cell r="AL16">
            <v>0</v>
          </cell>
          <cell r="AM16">
            <v>4.0091260000000002</v>
          </cell>
          <cell r="AN16">
            <v>0.47275099999999998</v>
          </cell>
          <cell r="AO16">
            <v>0</v>
          </cell>
          <cell r="AP16">
            <v>1.7456769999999999</v>
          </cell>
          <cell r="AQ16">
            <v>2.9533200000000002</v>
          </cell>
          <cell r="AR16">
            <v>0.91764599999999996</v>
          </cell>
          <cell r="AS16">
            <v>3.1240760000000001</v>
          </cell>
          <cell r="AU16">
            <v>3.0819399999999999</v>
          </cell>
          <cell r="AW16">
            <v>2.646604</v>
          </cell>
          <cell r="AX16">
            <v>2.9895939999999999</v>
          </cell>
          <cell r="BC16">
            <v>0</v>
          </cell>
          <cell r="BF16">
            <v>4.1553139999999997</v>
          </cell>
          <cell r="BH16">
            <v>3.3258299999999998</v>
          </cell>
          <cell r="BI16">
            <v>3.4542700000000002</v>
          </cell>
          <cell r="BJ16">
            <v>3.0378780000000001</v>
          </cell>
          <cell r="BL16">
            <v>0</v>
          </cell>
          <cell r="BM16">
            <v>5.1679320000000004</v>
          </cell>
          <cell r="BP16">
            <v>0</v>
          </cell>
          <cell r="BQ16">
            <v>8.920121</v>
          </cell>
          <cell r="BR16">
            <v>11.850526</v>
          </cell>
          <cell r="BS16">
            <v>15.548657</v>
          </cell>
          <cell r="BU16">
            <v>0</v>
          </cell>
          <cell r="BW16">
            <v>0</v>
          </cell>
          <cell r="BY16">
            <v>4.4746069999999998</v>
          </cell>
          <cell r="BZ16">
            <v>0</v>
          </cell>
          <cell r="CA16">
            <v>4.1502420000000004</v>
          </cell>
          <cell r="CB16">
            <v>3.0238209999999999</v>
          </cell>
          <cell r="CC16">
            <v>1.593877</v>
          </cell>
          <cell r="CD16">
            <v>2.188707</v>
          </cell>
          <cell r="CE16">
            <v>2.169972</v>
          </cell>
          <cell r="CF16">
            <v>0.40284599999999998</v>
          </cell>
          <cell r="CG16">
            <v>2.431292</v>
          </cell>
          <cell r="CH16">
            <v>1.3033840000000001</v>
          </cell>
          <cell r="CI16">
            <v>2.5502980000000002</v>
          </cell>
          <cell r="CJ16">
            <v>1.0549189999999999</v>
          </cell>
          <cell r="CK16">
            <v>1.556424</v>
          </cell>
          <cell r="CN16">
            <v>7725.8308077520005</v>
          </cell>
          <cell r="CO16">
            <v>34406.065679692001</v>
          </cell>
          <cell r="CP16">
            <v>793.80688002300099</v>
          </cell>
          <cell r="CQ16">
            <v>6323.9321585429998</v>
          </cell>
          <cell r="CR16">
            <v>178.18969778700099</v>
          </cell>
          <cell r="CS16">
            <v>1475.2119620409999</v>
          </cell>
          <cell r="CT16">
            <v>186.834025367001</v>
          </cell>
          <cell r="CU16">
            <v>2287.7376249449999</v>
          </cell>
          <cell r="CV16">
            <v>114.21102105400101</v>
          </cell>
          <cell r="CW16">
            <v>768.22753875299998</v>
          </cell>
          <cell r="CX16">
            <v>93.974370039999997</v>
          </cell>
          <cell r="CY16">
            <v>257.988499641001</v>
          </cell>
          <cell r="CZ16">
            <v>5.3999999999999998E-5</v>
          </cell>
          <cell r="DA16">
            <v>1.822056087</v>
          </cell>
          <cell r="DB16">
            <v>2.8300000099999999E-4</v>
          </cell>
          <cell r="DC16">
            <v>3.4155694990000001</v>
          </cell>
          <cell r="DD16">
            <v>6.5075242550000008</v>
          </cell>
          <cell r="DE16">
            <v>171.17069025700101</v>
          </cell>
          <cell r="DF16">
            <v>0.48779955300100003</v>
          </cell>
          <cell r="DG16">
            <v>2.3474549630010002</v>
          </cell>
          <cell r="DH16">
            <v>0</v>
          </cell>
          <cell r="DI16">
            <v>0.24216599999999999</v>
          </cell>
          <cell r="DJ16">
            <v>0.73705600000100002</v>
          </cell>
          <cell r="DK16">
            <v>627.66003121100005</v>
          </cell>
          <cell r="DL16">
            <v>724.141653918001</v>
          </cell>
          <cell r="DM16">
            <v>3193.2402488420003</v>
          </cell>
          <cell r="DN16">
            <v>34.867067782999996</v>
          </cell>
          <cell r="DO16">
            <v>661.30069464400003</v>
          </cell>
          <cell r="DP16">
            <v>172.40300296400201</v>
          </cell>
          <cell r="DQ16">
            <v>2662.0130524639999</v>
          </cell>
          <cell r="DR16">
            <v>844.61662727000009</v>
          </cell>
          <cell r="DS16">
            <v>789.09496209299994</v>
          </cell>
          <cell r="DT16">
            <v>20.045110855000001</v>
          </cell>
          <cell r="DU16">
            <v>697.31201851800097</v>
          </cell>
          <cell r="DV16">
            <v>588.224578114</v>
          </cell>
          <cell r="DW16">
            <v>1738.8529530809999</v>
          </cell>
          <cell r="DX16">
            <v>3158.2279506540003</v>
          </cell>
          <cell r="DY16">
            <v>5520.097417938</v>
          </cell>
          <cell r="DZ16">
            <v>170.65611158200002</v>
          </cell>
          <cell r="EA16">
            <v>746.28827017600099</v>
          </cell>
          <cell r="EB16">
            <v>35.723995404</v>
          </cell>
          <cell r="EC16">
            <v>1349.995427433</v>
          </cell>
          <cell r="ED16">
            <v>86.520235534999998</v>
          </cell>
          <cell r="EE16">
            <v>660.91343790600104</v>
          </cell>
        </row>
        <row r="17">
          <cell r="A17">
            <v>45689</v>
          </cell>
          <cell r="C17">
            <v>0</v>
          </cell>
          <cell r="E17">
            <v>5.1018160000000004</v>
          </cell>
          <cell r="F17">
            <v>0</v>
          </cell>
          <cell r="K17">
            <v>6.3472379999999999</v>
          </cell>
          <cell r="N17">
            <v>6.2081770000000001</v>
          </cell>
          <cell r="P17">
            <v>0</v>
          </cell>
          <cell r="Q17">
            <v>0</v>
          </cell>
          <cell r="R17">
            <v>0</v>
          </cell>
          <cell r="T17">
            <v>0</v>
          </cell>
          <cell r="U17">
            <v>6.4338889999999997</v>
          </cell>
          <cell r="X17">
            <v>0</v>
          </cell>
          <cell r="Y17">
            <v>14.465947</v>
          </cell>
          <cell r="Z17">
            <v>26.178225000000001</v>
          </cell>
          <cell r="AA17">
            <v>23.743113999999998</v>
          </cell>
          <cell r="AC17">
            <v>0</v>
          </cell>
          <cell r="AE17">
            <v>0</v>
          </cell>
          <cell r="AG17">
            <v>0</v>
          </cell>
          <cell r="AH17">
            <v>0</v>
          </cell>
          <cell r="AI17">
            <v>0</v>
          </cell>
          <cell r="AJ17">
            <v>0</v>
          </cell>
          <cell r="AK17">
            <v>2.3231739999999999</v>
          </cell>
          <cell r="AL17">
            <v>0</v>
          </cell>
          <cell r="AM17">
            <v>3.9916689999999999</v>
          </cell>
          <cell r="AN17">
            <v>0.47133900000000001</v>
          </cell>
          <cell r="AO17">
            <v>0</v>
          </cell>
          <cell r="AP17">
            <v>1.7589429999999999</v>
          </cell>
          <cell r="AQ17">
            <v>2.9626700000000001</v>
          </cell>
          <cell r="AR17">
            <v>0.87809800000000005</v>
          </cell>
          <cell r="AS17">
            <v>3.119675</v>
          </cell>
          <cell r="AU17">
            <v>3.14547</v>
          </cell>
          <cell r="AW17">
            <v>2.925805</v>
          </cell>
          <cell r="AX17">
            <v>2.9413299999999998</v>
          </cell>
          <cell r="BC17">
            <v>0</v>
          </cell>
          <cell r="BF17">
            <v>4.4063080000000001</v>
          </cell>
          <cell r="BH17">
            <v>3.3000479999999999</v>
          </cell>
          <cell r="BI17">
            <v>3.4757419999999999</v>
          </cell>
          <cell r="BJ17">
            <v>3.043088</v>
          </cell>
          <cell r="BL17">
            <v>3.6954889999999998</v>
          </cell>
          <cell r="BM17">
            <v>5.0152539999999997</v>
          </cell>
          <cell r="BP17">
            <v>0</v>
          </cell>
          <cell r="BQ17">
            <v>8.9382020000000004</v>
          </cell>
          <cell r="BR17">
            <v>12.080539</v>
          </cell>
          <cell r="BS17">
            <v>16.203976000000001</v>
          </cell>
          <cell r="BU17">
            <v>0</v>
          </cell>
          <cell r="BW17">
            <v>0</v>
          </cell>
          <cell r="BY17">
            <v>4.9371710000000002</v>
          </cell>
          <cell r="BZ17">
            <v>0</v>
          </cell>
          <cell r="CA17">
            <v>4.3866810000000003</v>
          </cell>
          <cell r="CB17">
            <v>3.0080809999999998</v>
          </cell>
          <cell r="CC17">
            <v>1.654995</v>
          </cell>
          <cell r="CD17">
            <v>2.126341</v>
          </cell>
          <cell r="CE17">
            <v>2.1933569999999998</v>
          </cell>
          <cell r="CF17">
            <v>0.40269199999999999</v>
          </cell>
          <cell r="CG17">
            <v>2.4319060000000001</v>
          </cell>
          <cell r="CH17">
            <v>1.52362</v>
          </cell>
          <cell r="CI17">
            <v>2.528772</v>
          </cell>
          <cell r="CJ17">
            <v>1.0460750000000001</v>
          </cell>
          <cell r="CK17">
            <v>1.468518</v>
          </cell>
          <cell r="CN17">
            <v>6060.610605498</v>
          </cell>
          <cell r="CO17">
            <v>27489.157049303001</v>
          </cell>
          <cell r="CP17">
            <v>608.78546938300008</v>
          </cell>
          <cell r="CQ17">
            <v>4988.8801382080001</v>
          </cell>
          <cell r="CR17">
            <v>160.67208668000001</v>
          </cell>
          <cell r="CS17">
            <v>1251.355647607</v>
          </cell>
          <cell r="CT17">
            <v>29.876894358000001</v>
          </cell>
          <cell r="CU17">
            <v>683.15907336399994</v>
          </cell>
          <cell r="CV17">
            <v>53.279134579999997</v>
          </cell>
          <cell r="CW17">
            <v>510.35445920199999</v>
          </cell>
          <cell r="CX17">
            <v>24.729404300999999</v>
          </cell>
          <cell r="CY17">
            <v>196.47884246800101</v>
          </cell>
          <cell r="CZ17">
            <v>1.0282000001E-2</v>
          </cell>
          <cell r="DA17">
            <v>0.892424</v>
          </cell>
          <cell r="DB17">
            <v>3.1700000000000001E-4</v>
          </cell>
          <cell r="DC17">
            <v>1.9400990000009999</v>
          </cell>
          <cell r="DD17">
            <v>2.0954709409999999</v>
          </cell>
          <cell r="DE17">
            <v>57.015573378001001</v>
          </cell>
          <cell r="DF17">
            <v>4.3330000010000005E-3</v>
          </cell>
          <cell r="DG17">
            <v>1.311984552</v>
          </cell>
          <cell r="DH17">
            <v>1.9070000000000001E-3</v>
          </cell>
          <cell r="DI17">
            <v>0.17593300000000001</v>
          </cell>
          <cell r="DJ17">
            <v>5.4694196920009999</v>
          </cell>
          <cell r="DK17">
            <v>447.86238628900099</v>
          </cell>
          <cell r="DL17">
            <v>715.47158730100102</v>
          </cell>
          <cell r="DM17">
            <v>2473.5003741350001</v>
          </cell>
          <cell r="DN17">
            <v>29.815555914000001</v>
          </cell>
          <cell r="DO17">
            <v>352.22655786399997</v>
          </cell>
          <cell r="DP17">
            <v>267.83271406000199</v>
          </cell>
          <cell r="DQ17">
            <v>3371.0677004650001</v>
          </cell>
          <cell r="DR17">
            <v>640.30415826700107</v>
          </cell>
          <cell r="DS17">
            <v>606.34536809100007</v>
          </cell>
          <cell r="DT17">
            <v>10.644490297000001</v>
          </cell>
          <cell r="DU17">
            <v>566.47658076300002</v>
          </cell>
          <cell r="DV17">
            <v>527.96822679299999</v>
          </cell>
          <cell r="DW17">
            <v>1283.774209527</v>
          </cell>
          <cell r="DX17">
            <v>2238.0424967389999</v>
          </cell>
          <cell r="DY17">
            <v>4533.9771505130002</v>
          </cell>
          <cell r="DZ17">
            <v>164.44400817300001</v>
          </cell>
          <cell r="EA17">
            <v>641.35362271899999</v>
          </cell>
          <cell r="EB17">
            <v>40.258160920000996</v>
          </cell>
          <cell r="EC17">
            <v>997.60360060000005</v>
          </cell>
          <cell r="ED17">
            <v>43.080675651999996</v>
          </cell>
          <cell r="EE17">
            <v>48.796319495999995</v>
          </cell>
        </row>
        <row r="18">
          <cell r="A18">
            <v>45658</v>
          </cell>
          <cell r="C18">
            <v>0</v>
          </cell>
          <cell r="E18">
            <v>5.6266449999999999</v>
          </cell>
          <cell r="F18">
            <v>0</v>
          </cell>
          <cell r="K18">
            <v>6.3691810000000002</v>
          </cell>
          <cell r="N18">
            <v>6.2399589999999998</v>
          </cell>
          <cell r="P18">
            <v>0</v>
          </cell>
          <cell r="Q18">
            <v>0</v>
          </cell>
          <cell r="R18">
            <v>0</v>
          </cell>
          <cell r="T18">
            <v>0</v>
          </cell>
          <cell r="U18">
            <v>6.2155079999999998</v>
          </cell>
          <cell r="X18">
            <v>0</v>
          </cell>
          <cell r="Y18">
            <v>17.379622000000001</v>
          </cell>
          <cell r="Z18">
            <v>26.094069000000001</v>
          </cell>
          <cell r="AA18">
            <v>23.218686000000002</v>
          </cell>
          <cell r="AC18">
            <v>0</v>
          </cell>
          <cell r="AE18">
            <v>0</v>
          </cell>
          <cell r="AG18">
            <v>0</v>
          </cell>
          <cell r="AH18">
            <v>0</v>
          </cell>
          <cell r="AI18">
            <v>0</v>
          </cell>
          <cell r="AJ18">
            <v>0</v>
          </cell>
          <cell r="AK18">
            <v>2.2961809999999998</v>
          </cell>
          <cell r="AL18">
            <v>0</v>
          </cell>
          <cell r="AM18">
            <v>3.7602340000000001</v>
          </cell>
          <cell r="AN18">
            <v>0.50647299999999995</v>
          </cell>
          <cell r="AO18">
            <v>0</v>
          </cell>
          <cell r="AP18">
            <v>1.7526170000000001</v>
          </cell>
          <cell r="AQ18">
            <v>2.9910199999999998</v>
          </cell>
          <cell r="AR18">
            <v>1.1026860000000001</v>
          </cell>
          <cell r="AS18">
            <v>3.1574719999999998</v>
          </cell>
          <cell r="AU18">
            <v>3.1433580000000001</v>
          </cell>
          <cell r="AW18">
            <v>2.8651599999999999</v>
          </cell>
          <cell r="AX18">
            <v>2.936407</v>
          </cell>
          <cell r="BC18">
            <v>0</v>
          </cell>
          <cell r="BF18">
            <v>4.0725319999999998</v>
          </cell>
          <cell r="BH18">
            <v>3.3398180000000002</v>
          </cell>
          <cell r="BI18">
            <v>3.3907980000000002</v>
          </cell>
          <cell r="BJ18">
            <v>2.8823979999999998</v>
          </cell>
          <cell r="BL18">
            <v>3.6225869999999998</v>
          </cell>
          <cell r="BM18">
            <v>4.9913239999999996</v>
          </cell>
          <cell r="BP18">
            <v>0</v>
          </cell>
          <cell r="BQ18">
            <v>14.354953</v>
          </cell>
          <cell r="BR18">
            <v>11.554781</v>
          </cell>
          <cell r="BS18">
            <v>16.437186000000001</v>
          </cell>
          <cell r="BU18">
            <v>0</v>
          </cell>
          <cell r="BW18">
            <v>0</v>
          </cell>
          <cell r="BY18">
            <v>6.9018800000000002</v>
          </cell>
          <cell r="BZ18">
            <v>0</v>
          </cell>
          <cell r="CA18">
            <v>4.4203049999999999</v>
          </cell>
          <cell r="CB18">
            <v>3.118773</v>
          </cell>
          <cell r="CC18">
            <v>1.653159</v>
          </cell>
          <cell r="CD18">
            <v>1.9273560000000001</v>
          </cell>
          <cell r="CE18">
            <v>2.3331979999999999</v>
          </cell>
          <cell r="CF18">
            <v>0.40284599999999998</v>
          </cell>
          <cell r="CG18">
            <v>2.4242159999999999</v>
          </cell>
          <cell r="CH18">
            <v>1.387508</v>
          </cell>
          <cell r="CI18">
            <v>2.5471910000000002</v>
          </cell>
          <cell r="CJ18">
            <v>0.81556799999999996</v>
          </cell>
          <cell r="CK18">
            <v>1.566176</v>
          </cell>
          <cell r="CN18">
            <v>5911.5721005770001</v>
          </cell>
          <cell r="CO18">
            <v>28174.021698934001</v>
          </cell>
          <cell r="CP18">
            <v>583.19406531100003</v>
          </cell>
          <cell r="CQ18">
            <v>4670.0916032080004</v>
          </cell>
          <cell r="CR18">
            <v>168.63372208300001</v>
          </cell>
          <cell r="CS18">
            <v>1143.9975154629999</v>
          </cell>
          <cell r="CT18">
            <v>14.787371142001001</v>
          </cell>
          <cell r="CU18">
            <v>181.44261903199998</v>
          </cell>
          <cell r="CV18">
            <v>39.566550534001003</v>
          </cell>
          <cell r="CW18">
            <v>537.34546075300102</v>
          </cell>
          <cell r="CX18">
            <v>17.408025000001</v>
          </cell>
          <cell r="CY18">
            <v>170.31316377900103</v>
          </cell>
          <cell r="CZ18">
            <v>5.5510000009999999E-3</v>
          </cell>
          <cell r="DA18">
            <v>0.51839876600000001</v>
          </cell>
          <cell r="DB18">
            <v>0</v>
          </cell>
          <cell r="DC18">
            <v>4.0993150100000006</v>
          </cell>
          <cell r="DD18">
            <v>2.9424848820010001</v>
          </cell>
          <cell r="DE18">
            <v>12.992734090001001</v>
          </cell>
          <cell r="DF18">
            <v>1.1143000001000001E-2</v>
          </cell>
          <cell r="DG18">
            <v>0.94431375000000006</v>
          </cell>
          <cell r="DH18">
            <v>0</v>
          </cell>
          <cell r="DI18">
            <v>0.14605299999999999</v>
          </cell>
          <cell r="DJ18">
            <v>5.2459958540000002</v>
          </cell>
          <cell r="DK18">
            <v>458.41664848600004</v>
          </cell>
          <cell r="DL18">
            <v>803.36839768200002</v>
          </cell>
          <cell r="DM18">
            <v>2697.8055478800002</v>
          </cell>
          <cell r="DN18">
            <v>20.542563871999999</v>
          </cell>
          <cell r="DO18">
            <v>473.29219910000103</v>
          </cell>
          <cell r="DP18">
            <v>536.86830642900202</v>
          </cell>
          <cell r="DQ18">
            <v>4651.9373703080009</v>
          </cell>
          <cell r="DR18">
            <v>580.96104521899997</v>
          </cell>
          <cell r="DS18">
            <v>648.13947244500002</v>
          </cell>
          <cell r="DT18">
            <v>13.549905035</v>
          </cell>
          <cell r="DU18">
            <v>666.77432356600104</v>
          </cell>
          <cell r="DV18">
            <v>372.60538997900102</v>
          </cell>
          <cell r="DW18">
            <v>1264.403081145</v>
          </cell>
          <cell r="DX18">
            <v>2062.3771926529998</v>
          </cell>
          <cell r="DY18">
            <v>4222.8332736350003</v>
          </cell>
          <cell r="DZ18">
            <v>138.60124309700001</v>
          </cell>
          <cell r="EA18">
            <v>724.59931515699998</v>
          </cell>
          <cell r="EB18">
            <v>37.729657359001003</v>
          </cell>
          <cell r="EC18">
            <v>802.91188212600002</v>
          </cell>
          <cell r="ED18">
            <v>2.8000000000999999E-2</v>
          </cell>
          <cell r="EE18">
            <v>1.9109651439999999</v>
          </cell>
        </row>
        <row r="19">
          <cell r="A19">
            <v>45627</v>
          </cell>
          <cell r="C19">
            <v>0</v>
          </cell>
          <cell r="E19">
            <v>5.7400919999999998</v>
          </cell>
          <cell r="F19">
            <v>0</v>
          </cell>
          <cell r="K19">
            <v>6.317672</v>
          </cell>
          <cell r="N19">
            <v>6.2804669999999998</v>
          </cell>
          <cell r="P19">
            <v>0</v>
          </cell>
          <cell r="Q19">
            <v>0</v>
          </cell>
          <cell r="R19">
            <v>0</v>
          </cell>
          <cell r="T19">
            <v>0</v>
          </cell>
          <cell r="U19">
            <v>6.4324890000000003</v>
          </cell>
          <cell r="X19">
            <v>0</v>
          </cell>
          <cell r="Y19">
            <v>17.389748000000001</v>
          </cell>
          <cell r="Z19">
            <v>25.403537</v>
          </cell>
          <cell r="AA19">
            <v>23.745657000000001</v>
          </cell>
          <cell r="AC19">
            <v>0</v>
          </cell>
          <cell r="AE19">
            <v>0</v>
          </cell>
          <cell r="AG19">
            <v>0</v>
          </cell>
          <cell r="AH19">
            <v>0</v>
          </cell>
          <cell r="AI19">
            <v>0</v>
          </cell>
          <cell r="AJ19">
            <v>0</v>
          </cell>
          <cell r="AK19">
            <v>2.605299</v>
          </cell>
          <cell r="AL19">
            <v>0</v>
          </cell>
          <cell r="AM19">
            <v>3.604168</v>
          </cell>
          <cell r="AN19">
            <v>0.495502</v>
          </cell>
          <cell r="AO19">
            <v>0</v>
          </cell>
          <cell r="AP19">
            <v>1.8330770000000001</v>
          </cell>
          <cell r="AQ19">
            <v>2.982561</v>
          </cell>
          <cell r="AR19">
            <v>0.90629099999999996</v>
          </cell>
          <cell r="AS19">
            <v>3.0832700000000002</v>
          </cell>
          <cell r="AU19">
            <v>3.070033</v>
          </cell>
          <cell r="AW19">
            <v>2.900998</v>
          </cell>
          <cell r="AX19">
            <v>2.9414639999999999</v>
          </cell>
          <cell r="BC19">
            <v>0</v>
          </cell>
          <cell r="BF19">
            <v>4.0086880000000003</v>
          </cell>
          <cell r="BH19">
            <v>3.3386019999999998</v>
          </cell>
          <cell r="BI19">
            <v>3.1502500000000002</v>
          </cell>
          <cell r="BJ19">
            <v>2.8382770000000002</v>
          </cell>
          <cell r="BL19">
            <v>3.577175</v>
          </cell>
          <cell r="BM19">
            <v>4.8638669999999999</v>
          </cell>
          <cell r="BP19">
            <v>0</v>
          </cell>
          <cell r="BQ19">
            <v>16.882480999999999</v>
          </cell>
          <cell r="BR19">
            <v>14.684761999999999</v>
          </cell>
          <cell r="BS19">
            <v>16.592258000000001</v>
          </cell>
          <cell r="BU19">
            <v>0</v>
          </cell>
          <cell r="BW19">
            <v>0</v>
          </cell>
          <cell r="BY19">
            <v>0</v>
          </cell>
          <cell r="BZ19">
            <v>0</v>
          </cell>
          <cell r="CA19">
            <v>4.1360789999999996</v>
          </cell>
          <cell r="CB19">
            <v>3.0406559999999998</v>
          </cell>
          <cell r="CC19">
            <v>1.5645070000000001</v>
          </cell>
          <cell r="CD19">
            <v>2.21136</v>
          </cell>
          <cell r="CE19">
            <v>2.0155449999999999</v>
          </cell>
          <cell r="CF19">
            <v>0.403331</v>
          </cell>
          <cell r="CG19">
            <v>2.4210449999999999</v>
          </cell>
          <cell r="CH19">
            <v>1.3701639999999999</v>
          </cell>
          <cell r="CI19">
            <v>2.5349910000000002</v>
          </cell>
          <cell r="CJ19">
            <v>0.97789899999999996</v>
          </cell>
          <cell r="CK19">
            <v>1.4929030000000001</v>
          </cell>
          <cell r="CN19">
            <v>6891.458276583</v>
          </cell>
          <cell r="CO19">
            <v>33654.967405754003</v>
          </cell>
          <cell r="CP19">
            <v>567.75638423500004</v>
          </cell>
          <cell r="CQ19">
            <v>4824.5881893490005</v>
          </cell>
          <cell r="CR19">
            <v>178.109727020001</v>
          </cell>
          <cell r="CS19">
            <v>1239.1892017759999</v>
          </cell>
          <cell r="CT19">
            <v>0.45587721000100001</v>
          </cell>
          <cell r="CU19">
            <v>65.006245388001005</v>
          </cell>
          <cell r="CV19">
            <v>36.410001498001002</v>
          </cell>
          <cell r="CW19">
            <v>476.35711238200105</v>
          </cell>
          <cell r="CX19">
            <v>23.204331175</v>
          </cell>
          <cell r="CY19">
            <v>184.76456985599998</v>
          </cell>
          <cell r="CZ19">
            <v>6.6100000010000009E-3</v>
          </cell>
          <cell r="DA19">
            <v>0.73871100000000001</v>
          </cell>
          <cell r="DB19">
            <v>0.12303454000000001</v>
          </cell>
          <cell r="DC19">
            <v>3.9945255860000004</v>
          </cell>
          <cell r="DD19">
            <v>1.2899266650000001</v>
          </cell>
          <cell r="DE19">
            <v>10.595861934000999</v>
          </cell>
          <cell r="DF19">
            <v>0.35986248799999998</v>
          </cell>
          <cell r="DG19">
            <v>0.39946399999999999</v>
          </cell>
          <cell r="DH19">
            <v>5.6299999999999992E-4</v>
          </cell>
          <cell r="DI19">
            <v>0.182896</v>
          </cell>
          <cell r="DJ19">
            <v>55.027262668000006</v>
          </cell>
          <cell r="DK19">
            <v>559.33801429900006</v>
          </cell>
          <cell r="DL19">
            <v>939.87616118199992</v>
          </cell>
          <cell r="DM19">
            <v>3580.6353740680001</v>
          </cell>
          <cell r="DN19">
            <v>20.153895221999999</v>
          </cell>
          <cell r="DO19">
            <v>361.69364430000002</v>
          </cell>
          <cell r="DP19">
            <v>820.23575930199991</v>
          </cell>
          <cell r="DQ19">
            <v>8026.5816827470007</v>
          </cell>
          <cell r="DR19">
            <v>863.06774277900001</v>
          </cell>
          <cell r="DS19">
            <v>848.50580948000004</v>
          </cell>
          <cell r="DT19">
            <v>24.477750636001002</v>
          </cell>
          <cell r="DU19">
            <v>942.77255811400096</v>
          </cell>
          <cell r="DV19">
            <v>405.64681911899999</v>
          </cell>
          <cell r="DW19">
            <v>1332.363586145</v>
          </cell>
          <cell r="DX19">
            <v>2245.0640471229999</v>
          </cell>
          <cell r="DY19">
            <v>4628.9747799939996</v>
          </cell>
          <cell r="DZ19">
            <v>143.69489189500001</v>
          </cell>
          <cell r="EA19">
            <v>752.24329937300104</v>
          </cell>
          <cell r="EB19">
            <v>22.003721033001</v>
          </cell>
          <cell r="EC19">
            <v>947.31207523099999</v>
          </cell>
          <cell r="ED19">
            <v>0.108</v>
          </cell>
          <cell r="EE19">
            <v>18.359131051000002</v>
          </cell>
        </row>
        <row r="20">
          <cell r="A20">
            <v>45597</v>
          </cell>
          <cell r="C20">
            <v>0</v>
          </cell>
          <cell r="E20">
            <v>5.5465369999999998</v>
          </cell>
          <cell r="F20">
            <v>0</v>
          </cell>
          <cell r="K20">
            <v>5.8867779999999996</v>
          </cell>
          <cell r="N20">
            <v>5.544251</v>
          </cell>
          <cell r="P20">
            <v>0</v>
          </cell>
          <cell r="Q20">
            <v>0</v>
          </cell>
          <cell r="R20">
            <v>0</v>
          </cell>
          <cell r="T20">
            <v>0</v>
          </cell>
          <cell r="U20">
            <v>5.5701140000000002</v>
          </cell>
          <cell r="X20">
            <v>0</v>
          </cell>
          <cell r="Y20">
            <v>0</v>
          </cell>
          <cell r="Z20">
            <v>0</v>
          </cell>
          <cell r="AA20">
            <v>24.393080999999999</v>
          </cell>
          <cell r="AC20">
            <v>0</v>
          </cell>
          <cell r="AE20">
            <v>0</v>
          </cell>
          <cell r="AG20">
            <v>0</v>
          </cell>
          <cell r="AH20">
            <v>0</v>
          </cell>
          <cell r="AI20">
            <v>0</v>
          </cell>
          <cell r="AJ20">
            <v>0</v>
          </cell>
          <cell r="AK20">
            <v>3.3485290000000001</v>
          </cell>
          <cell r="AL20">
            <v>0</v>
          </cell>
          <cell r="AM20">
            <v>3.9518300000000002</v>
          </cell>
          <cell r="AN20">
            <v>0.53706699999999996</v>
          </cell>
          <cell r="AO20">
            <v>0</v>
          </cell>
          <cell r="AP20">
            <v>1.845715</v>
          </cell>
          <cell r="AQ20">
            <v>2.9815559999999999</v>
          </cell>
          <cell r="AR20">
            <v>0.767544</v>
          </cell>
          <cell r="AS20">
            <v>3.1549659999999999</v>
          </cell>
          <cell r="AU20">
            <v>2.9910610000000002</v>
          </cell>
          <cell r="AW20">
            <v>2.934707</v>
          </cell>
          <cell r="AX20">
            <v>2.9556140000000002</v>
          </cell>
          <cell r="BC20">
            <v>0</v>
          </cell>
          <cell r="BF20">
            <v>4.0194400000000003</v>
          </cell>
          <cell r="BH20">
            <v>3.3713039999999999</v>
          </cell>
          <cell r="BI20">
            <v>3.3546659999999999</v>
          </cell>
          <cell r="BJ20">
            <v>2.984909</v>
          </cell>
          <cell r="BL20">
            <v>3.4783550000000001</v>
          </cell>
          <cell r="BM20">
            <v>4.7536829999999997</v>
          </cell>
          <cell r="BP20">
            <v>15.912623</v>
          </cell>
          <cell r="BQ20">
            <v>15.701181999999999</v>
          </cell>
          <cell r="BR20">
            <v>15.427586</v>
          </cell>
          <cell r="BS20">
            <v>18.100263000000002</v>
          </cell>
          <cell r="BU20">
            <v>0</v>
          </cell>
          <cell r="BW20">
            <v>0</v>
          </cell>
          <cell r="BY20">
            <v>0</v>
          </cell>
          <cell r="BZ20">
            <v>4.8566120000000002</v>
          </cell>
          <cell r="CA20">
            <v>4.186763</v>
          </cell>
          <cell r="CB20">
            <v>4.0492730000000003</v>
          </cell>
          <cell r="CC20">
            <v>1.6376040000000001</v>
          </cell>
          <cell r="CD20">
            <v>0</v>
          </cell>
          <cell r="CE20">
            <v>2.0671249999999999</v>
          </cell>
          <cell r="CF20">
            <v>0.40842099999999998</v>
          </cell>
          <cell r="CG20">
            <v>2.4225159999999999</v>
          </cell>
          <cell r="CH20">
            <v>1.575116</v>
          </cell>
          <cell r="CI20">
            <v>2.5291670000000002</v>
          </cell>
          <cell r="CJ20">
            <v>0.98767700000000003</v>
          </cell>
          <cell r="CK20">
            <v>1.667162</v>
          </cell>
          <cell r="CN20">
            <v>5136.5482202930007</v>
          </cell>
          <cell r="CO20">
            <v>26312.935852646002</v>
          </cell>
          <cell r="CP20">
            <v>549.01562335400001</v>
          </cell>
          <cell r="CQ20">
            <v>4512.4936746680005</v>
          </cell>
          <cell r="CR20">
            <v>187.509654054001</v>
          </cell>
          <cell r="CS20">
            <v>1292.6029748380001</v>
          </cell>
          <cell r="CT20">
            <v>1.1000000000000001E-3</v>
          </cell>
          <cell r="CU20">
            <v>45.826516400000997</v>
          </cell>
          <cell r="CV20">
            <v>31.004052724001003</v>
          </cell>
          <cell r="CW20">
            <v>384.78432188100004</v>
          </cell>
          <cell r="CX20">
            <v>17.979920852001001</v>
          </cell>
          <cell r="CY20">
            <v>139.24687569700001</v>
          </cell>
          <cell r="CZ20">
            <v>1.4947E-2</v>
          </cell>
          <cell r="DA20">
            <v>0.29719000000099999</v>
          </cell>
          <cell r="DB20">
            <v>0</v>
          </cell>
          <cell r="DC20">
            <v>1.4752200000010001</v>
          </cell>
          <cell r="DD20">
            <v>3.2531999999999998E-2</v>
          </cell>
          <cell r="DE20">
            <v>2.3682989999999999</v>
          </cell>
          <cell r="DF20">
            <v>2.5169E-2</v>
          </cell>
          <cell r="DG20">
            <v>0.67248320000000006</v>
          </cell>
          <cell r="DH20">
            <v>2.8399999999999996E-4</v>
          </cell>
          <cell r="DI20">
            <v>15.832376</v>
          </cell>
          <cell r="DJ20">
            <v>201.90866610699999</v>
          </cell>
          <cell r="DK20">
            <v>1014.4234670880001</v>
          </cell>
          <cell r="DL20">
            <v>521.72890665700004</v>
          </cell>
          <cell r="DM20">
            <v>2372.6080407110003</v>
          </cell>
          <cell r="DN20">
            <v>14.718066063001</v>
          </cell>
          <cell r="DO20">
            <v>315.41507729800099</v>
          </cell>
          <cell r="DP20">
            <v>335.21616441400101</v>
          </cell>
          <cell r="DQ20">
            <v>4937.2506004440002</v>
          </cell>
          <cell r="DR20">
            <v>547.20880992300101</v>
          </cell>
          <cell r="DS20">
            <v>651.53956501900109</v>
          </cell>
          <cell r="DT20">
            <v>12.884523599001001</v>
          </cell>
          <cell r="DU20">
            <v>409.38173850099997</v>
          </cell>
          <cell r="DV20">
            <v>210.35587011300001</v>
          </cell>
          <cell r="DW20">
            <v>1057.0884602000001</v>
          </cell>
          <cell r="DX20">
            <v>1924.812416345</v>
          </cell>
          <cell r="DY20">
            <v>4051.3290301100001</v>
          </cell>
          <cell r="DZ20">
            <v>91.860075774001004</v>
          </cell>
          <cell r="EA20">
            <v>613.80557943100007</v>
          </cell>
          <cell r="EB20">
            <v>31.250730396001</v>
          </cell>
          <cell r="EC20">
            <v>799.77662319600108</v>
          </cell>
          <cell r="ED20">
            <v>0.108</v>
          </cell>
          <cell r="EE20">
            <v>0.40249000000099999</v>
          </cell>
        </row>
        <row r="21">
          <cell r="A21">
            <v>45566</v>
          </cell>
          <cell r="C21">
            <v>0</v>
          </cell>
          <cell r="E21">
            <v>5.794899</v>
          </cell>
          <cell r="F21">
            <v>0</v>
          </cell>
          <cell r="K21">
            <v>5.9113020000000001</v>
          </cell>
          <cell r="N21">
            <v>5.7473530000000004</v>
          </cell>
          <cell r="P21">
            <v>0</v>
          </cell>
          <cell r="Q21">
            <v>0</v>
          </cell>
          <cell r="R21">
            <v>0</v>
          </cell>
          <cell r="T21">
            <v>0</v>
          </cell>
          <cell r="U21">
            <v>5.7393859999999997</v>
          </cell>
          <cell r="X21">
            <v>0</v>
          </cell>
          <cell r="Y21">
            <v>0</v>
          </cell>
          <cell r="Z21">
            <v>0</v>
          </cell>
          <cell r="AA21">
            <v>24.719809000000001</v>
          </cell>
          <cell r="AC21">
            <v>0</v>
          </cell>
          <cell r="AE21">
            <v>0</v>
          </cell>
          <cell r="AG21">
            <v>0</v>
          </cell>
          <cell r="AH21">
            <v>0</v>
          </cell>
          <cell r="AI21">
            <v>0</v>
          </cell>
          <cell r="AJ21">
            <v>0</v>
          </cell>
          <cell r="AK21">
            <v>3.9254950000000002</v>
          </cell>
          <cell r="AL21">
            <v>0</v>
          </cell>
          <cell r="AM21">
            <v>4.146407</v>
          </cell>
          <cell r="AN21">
            <v>0.656528</v>
          </cell>
          <cell r="AO21">
            <v>0</v>
          </cell>
          <cell r="AP21">
            <v>1.842357</v>
          </cell>
          <cell r="AQ21">
            <v>3.0759720000000002</v>
          </cell>
          <cell r="AR21">
            <v>0.867784</v>
          </cell>
          <cell r="AS21">
            <v>3.5444740000000001</v>
          </cell>
          <cell r="AU21">
            <v>3.3178869999999998</v>
          </cell>
          <cell r="AW21">
            <v>3.145003</v>
          </cell>
          <cell r="AX21">
            <v>3.2038229999999999</v>
          </cell>
          <cell r="BC21">
            <v>0</v>
          </cell>
          <cell r="BF21">
            <v>4.071116</v>
          </cell>
          <cell r="BH21">
            <v>3.4076</v>
          </cell>
          <cell r="BI21">
            <v>3.3967749999999999</v>
          </cell>
          <cell r="BJ21">
            <v>3.3440270000000001</v>
          </cell>
          <cell r="BL21">
            <v>3.385859</v>
          </cell>
          <cell r="BM21">
            <v>4.7257889999999998</v>
          </cell>
          <cell r="BP21">
            <v>14.368966</v>
          </cell>
          <cell r="BQ21">
            <v>15.337241000000001</v>
          </cell>
          <cell r="BR21">
            <v>19.633126000000001</v>
          </cell>
          <cell r="BS21">
            <v>21.404263</v>
          </cell>
          <cell r="BU21">
            <v>0</v>
          </cell>
          <cell r="BW21">
            <v>0</v>
          </cell>
          <cell r="BY21">
            <v>2.9664410000000001</v>
          </cell>
          <cell r="BZ21">
            <v>4.9476589999999998</v>
          </cell>
          <cell r="CA21">
            <v>4.8704419999999997</v>
          </cell>
          <cell r="CB21">
            <v>4.0337059999999996</v>
          </cell>
          <cell r="CC21">
            <v>2.1725340000000002</v>
          </cell>
          <cell r="CD21">
            <v>0</v>
          </cell>
          <cell r="CE21">
            <v>3.1069439999999999</v>
          </cell>
          <cell r="CF21">
            <v>0.50572300000000003</v>
          </cell>
          <cell r="CG21">
            <v>2.5497640000000001</v>
          </cell>
          <cell r="CH21">
            <v>1.739387</v>
          </cell>
          <cell r="CI21">
            <v>2.5720679999999998</v>
          </cell>
          <cell r="CJ21">
            <v>0.88152399999999997</v>
          </cell>
          <cell r="CK21">
            <v>1.8790519999999999</v>
          </cell>
          <cell r="CN21">
            <v>4405.0518974179995</v>
          </cell>
          <cell r="CO21">
            <v>24038.305364019001</v>
          </cell>
          <cell r="CP21">
            <v>501.27956955000104</v>
          </cell>
          <cell r="CQ21">
            <v>4188.0315301629998</v>
          </cell>
          <cell r="CR21">
            <v>133.56761703800001</v>
          </cell>
          <cell r="CS21">
            <v>1153.005093002</v>
          </cell>
          <cell r="CT21">
            <v>0.74788626699999994</v>
          </cell>
          <cell r="CU21">
            <v>69.153833599999999</v>
          </cell>
          <cell r="CV21">
            <v>28.160677700000001</v>
          </cell>
          <cell r="CW21">
            <v>310.47021407600101</v>
          </cell>
          <cell r="CX21">
            <v>19.495000000000999</v>
          </cell>
          <cell r="CY21">
            <v>146.293324089001</v>
          </cell>
          <cell r="CZ21">
            <v>1.4329000000000001E-2</v>
          </cell>
          <cell r="DA21">
            <v>0.84214256100100005</v>
          </cell>
          <cell r="DB21">
            <v>7.3900000099999996E-4</v>
          </cell>
          <cell r="DC21">
            <v>1.6902190000000001</v>
          </cell>
          <cell r="DD21">
            <v>4.6245000001E-2</v>
          </cell>
          <cell r="DE21">
            <v>125.119417591</v>
          </cell>
          <cell r="DF21">
            <v>5.2096900000000002E-2</v>
          </cell>
          <cell r="DG21">
            <v>58.249585205000002</v>
          </cell>
          <cell r="DH21">
            <v>0.89742060000000001</v>
          </cell>
          <cell r="DI21">
            <v>440.56744641099999</v>
          </cell>
          <cell r="DJ21">
            <v>346.55123432800002</v>
          </cell>
          <cell r="DK21">
            <v>2532.613820087</v>
          </cell>
          <cell r="DL21">
            <v>78.282771332999999</v>
          </cell>
          <cell r="DM21">
            <v>1248.4364248860002</v>
          </cell>
          <cell r="DN21">
            <v>9.6242216790010016</v>
          </cell>
          <cell r="DO21">
            <v>242.13477976199999</v>
          </cell>
          <cell r="DP21">
            <v>130.71232722000099</v>
          </cell>
          <cell r="DQ21">
            <v>2378.1600135320009</v>
          </cell>
          <cell r="DR21">
            <v>512.12689253600001</v>
          </cell>
          <cell r="DS21">
            <v>682.71249033699996</v>
          </cell>
          <cell r="DT21">
            <v>8.7677313560000005</v>
          </cell>
          <cell r="DU21">
            <v>369.31095762200101</v>
          </cell>
          <cell r="DV21">
            <v>221.711002057</v>
          </cell>
          <cell r="DW21">
            <v>1019.853405682</v>
          </cell>
          <cell r="DX21">
            <v>1865.8520745550002</v>
          </cell>
          <cell r="DY21">
            <v>3689.1435935169998</v>
          </cell>
          <cell r="DZ21">
            <v>76.054614265001007</v>
          </cell>
          <cell r="EA21">
            <v>536.4810912800001</v>
          </cell>
          <cell r="EB21">
            <v>28.375430623001002</v>
          </cell>
          <cell r="EC21">
            <v>503.93441188300102</v>
          </cell>
          <cell r="ED21">
            <v>2.6035740000010001</v>
          </cell>
          <cell r="EE21">
            <v>51.639718500000001</v>
          </cell>
        </row>
        <row r="22">
          <cell r="A22">
            <v>45536</v>
          </cell>
          <cell r="C22">
            <v>0</v>
          </cell>
          <cell r="E22">
            <v>6.3532270000000004</v>
          </cell>
          <cell r="F22">
            <v>0</v>
          </cell>
          <cell r="K22">
            <v>6.3</v>
          </cell>
          <cell r="N22">
            <v>6.1796670000000002</v>
          </cell>
          <cell r="P22">
            <v>0</v>
          </cell>
          <cell r="Q22">
            <v>0</v>
          </cell>
          <cell r="R22">
            <v>0</v>
          </cell>
          <cell r="T22">
            <v>0</v>
          </cell>
          <cell r="U22">
            <v>6.2459610000000003</v>
          </cell>
          <cell r="X22">
            <v>0</v>
          </cell>
          <cell r="Y22">
            <v>0</v>
          </cell>
          <cell r="Z22">
            <v>0</v>
          </cell>
          <cell r="AA22">
            <v>29.952909999999999</v>
          </cell>
          <cell r="AC22">
            <v>0</v>
          </cell>
          <cell r="AE22">
            <v>0</v>
          </cell>
          <cell r="AG22">
            <v>5.81982</v>
          </cell>
          <cell r="AH22">
            <v>9.5634209999999999</v>
          </cell>
          <cell r="AI22">
            <v>0</v>
          </cell>
          <cell r="AJ22">
            <v>0</v>
          </cell>
          <cell r="AK22">
            <v>3.288036</v>
          </cell>
          <cell r="AL22">
            <v>0</v>
          </cell>
          <cell r="AM22">
            <v>0</v>
          </cell>
          <cell r="AN22">
            <v>0.64633300000000005</v>
          </cell>
          <cell r="AO22">
            <v>0</v>
          </cell>
          <cell r="AP22">
            <v>1.7791159999999999</v>
          </cell>
          <cell r="AQ22">
            <v>3.0723189999999998</v>
          </cell>
          <cell r="AR22">
            <v>0.79186900000000005</v>
          </cell>
          <cell r="AS22">
            <v>3.9003730000000001</v>
          </cell>
          <cell r="AU22">
            <v>0</v>
          </cell>
          <cell r="AW22">
            <v>3.0626579999999999</v>
          </cell>
          <cell r="AX22">
            <v>3.2458870000000002</v>
          </cell>
          <cell r="BC22">
            <v>0</v>
          </cell>
          <cell r="BF22">
            <v>3.9658370000000001</v>
          </cell>
          <cell r="BH22">
            <v>3.309574</v>
          </cell>
          <cell r="BI22">
            <v>3.5254789999999998</v>
          </cell>
          <cell r="BJ22">
            <v>0</v>
          </cell>
          <cell r="BL22">
            <v>3.3777400000000002</v>
          </cell>
          <cell r="BM22">
            <v>4.2084549999999998</v>
          </cell>
          <cell r="BP22">
            <v>13.512879999999999</v>
          </cell>
          <cell r="BQ22">
            <v>12.401427</v>
          </cell>
          <cell r="BR22">
            <v>22.038983999999999</v>
          </cell>
          <cell r="BS22">
            <v>21.590297</v>
          </cell>
          <cell r="BU22">
            <v>9.68703</v>
          </cell>
          <cell r="BW22">
            <v>0</v>
          </cell>
          <cell r="BY22">
            <v>2.988181</v>
          </cell>
          <cell r="BZ22">
            <v>4.8096709999999998</v>
          </cell>
          <cell r="CA22">
            <v>4.8428449999999996</v>
          </cell>
          <cell r="CB22">
            <v>2.5355120000000002</v>
          </cell>
          <cell r="CC22">
            <v>2.2533979999999998</v>
          </cell>
          <cell r="CD22">
            <v>0</v>
          </cell>
          <cell r="CE22">
            <v>3.5642839999999998</v>
          </cell>
          <cell r="CF22">
            <v>0.44937700000000003</v>
          </cell>
          <cell r="CG22">
            <v>2.5067020000000002</v>
          </cell>
          <cell r="CH22">
            <v>1.4831460000000001</v>
          </cell>
          <cell r="CI22">
            <v>2.5046210000000002</v>
          </cell>
          <cell r="CJ22">
            <v>0.77631899999999998</v>
          </cell>
          <cell r="CK22">
            <v>1.6198380000000001</v>
          </cell>
          <cell r="CN22">
            <v>5710.1762226520004</v>
          </cell>
          <cell r="CO22">
            <v>33238.649593947004</v>
          </cell>
          <cell r="CP22">
            <v>629.86084397000002</v>
          </cell>
          <cell r="CQ22">
            <v>4487.5391856050001</v>
          </cell>
          <cell r="CR22">
            <v>146.66816059100103</v>
          </cell>
          <cell r="CS22">
            <v>946.238102897001</v>
          </cell>
          <cell r="CT22">
            <v>1.3812833579999999</v>
          </cell>
          <cell r="CU22">
            <v>369.40394886200102</v>
          </cell>
          <cell r="CV22">
            <v>50.915827341000998</v>
          </cell>
          <cell r="CW22">
            <v>395.65888627300001</v>
          </cell>
          <cell r="CX22">
            <v>16.338620806000002</v>
          </cell>
          <cell r="CY22">
            <v>296.19381679100002</v>
          </cell>
          <cell r="CZ22">
            <v>7.2150502100000002</v>
          </cell>
          <cell r="DA22">
            <v>164.51451115700002</v>
          </cell>
          <cell r="DB22">
            <v>1.397529526</v>
          </cell>
          <cell r="DC22">
            <v>5.8788576700000004</v>
          </cell>
          <cell r="DD22">
            <v>36.684109400000004</v>
          </cell>
          <cell r="DE22">
            <v>2320.8571466100002</v>
          </cell>
          <cell r="DF22">
            <v>21.636766758</v>
          </cell>
          <cell r="DG22">
            <v>937.86404249700001</v>
          </cell>
          <cell r="DH22">
            <v>125.628805062</v>
          </cell>
          <cell r="DI22">
            <v>1512.1906901779998</v>
          </cell>
          <cell r="DJ22">
            <v>482.12816485399998</v>
          </cell>
          <cell r="DK22">
            <v>3502.6593451910003</v>
          </cell>
          <cell r="DL22">
            <v>65.271649269000008</v>
          </cell>
          <cell r="DM22">
            <v>1036.1702161990002</v>
          </cell>
          <cell r="DN22">
            <v>14.385724059000001</v>
          </cell>
          <cell r="DO22">
            <v>235.70723469500101</v>
          </cell>
          <cell r="DP22">
            <v>5.9864969730000004</v>
          </cell>
          <cell r="DQ22">
            <v>774.66149187500105</v>
          </cell>
          <cell r="DR22">
            <v>393.03344219100103</v>
          </cell>
          <cell r="DS22">
            <v>905.916494306</v>
          </cell>
          <cell r="DT22">
            <v>11.153322362000999</v>
          </cell>
          <cell r="DU22">
            <v>391.62004315600007</v>
          </cell>
          <cell r="DV22">
            <v>360.062897206</v>
          </cell>
          <cell r="DW22">
            <v>1248.789259253</v>
          </cell>
          <cell r="DX22">
            <v>2222.5890132499999</v>
          </cell>
          <cell r="DY22">
            <v>4497.0677117579999</v>
          </cell>
          <cell r="DZ22">
            <v>66.527633444000003</v>
          </cell>
          <cell r="EA22">
            <v>650.86019404700096</v>
          </cell>
          <cell r="EB22">
            <v>66.776616981000004</v>
          </cell>
          <cell r="EC22">
            <v>782.90471720200003</v>
          </cell>
          <cell r="ED22">
            <v>397.79477415000002</v>
          </cell>
          <cell r="EE22">
            <v>2071.5943374050003</v>
          </cell>
        </row>
        <row r="23">
          <cell r="A23">
            <v>45505</v>
          </cell>
          <cell r="C23">
            <v>0</v>
          </cell>
          <cell r="E23">
            <v>6.137086</v>
          </cell>
          <cell r="F23">
            <v>0</v>
          </cell>
          <cell r="K23">
            <v>0</v>
          </cell>
          <cell r="N23">
            <v>6.3520200000000004</v>
          </cell>
          <cell r="P23">
            <v>0</v>
          </cell>
          <cell r="Q23">
            <v>0</v>
          </cell>
          <cell r="R23">
            <v>0</v>
          </cell>
          <cell r="T23">
            <v>0</v>
          </cell>
          <cell r="U23">
            <v>6.4734449999999999</v>
          </cell>
          <cell r="X23">
            <v>0</v>
          </cell>
          <cell r="Y23">
            <v>0</v>
          </cell>
          <cell r="Z23">
            <v>26.083393000000001</v>
          </cell>
          <cell r="AA23">
            <v>30.162953000000002</v>
          </cell>
          <cell r="AC23">
            <v>11.719381</v>
          </cell>
          <cell r="AE23">
            <v>0</v>
          </cell>
          <cell r="AG23">
            <v>5.9421290000000004</v>
          </cell>
          <cell r="AH23">
            <v>9.6765640000000008</v>
          </cell>
          <cell r="AI23">
            <v>0</v>
          </cell>
          <cell r="AJ23">
            <v>0</v>
          </cell>
          <cell r="AK23">
            <v>2.6893359999999999</v>
          </cell>
          <cell r="AL23">
            <v>0</v>
          </cell>
          <cell r="AM23">
            <v>0</v>
          </cell>
          <cell r="AN23">
            <v>0.54746799999999995</v>
          </cell>
          <cell r="AO23">
            <v>0</v>
          </cell>
          <cell r="AP23">
            <v>1.740577</v>
          </cell>
          <cell r="AQ23">
            <v>3.0667049999999998</v>
          </cell>
          <cell r="AR23">
            <v>0</v>
          </cell>
          <cell r="AS23">
            <v>0</v>
          </cell>
          <cell r="AU23">
            <v>3.416007</v>
          </cell>
          <cell r="AW23">
            <v>3.3931010000000001</v>
          </cell>
          <cell r="AX23">
            <v>3.1802929999999998</v>
          </cell>
          <cell r="BC23">
            <v>0</v>
          </cell>
          <cell r="BF23">
            <v>4.1374110000000002</v>
          </cell>
          <cell r="BH23">
            <v>3.258769</v>
          </cell>
          <cell r="BI23">
            <v>0</v>
          </cell>
          <cell r="BJ23">
            <v>0</v>
          </cell>
          <cell r="BL23">
            <v>3.3505319999999998</v>
          </cell>
          <cell r="BM23">
            <v>3.764643</v>
          </cell>
          <cell r="BP23">
            <v>11.356348000000001</v>
          </cell>
          <cell r="BQ23">
            <v>10.811762999999999</v>
          </cell>
          <cell r="BR23">
            <v>20.022613</v>
          </cell>
          <cell r="BS23">
            <v>20.501542000000001</v>
          </cell>
          <cell r="BU23">
            <v>8.7832749999999997</v>
          </cell>
          <cell r="BW23">
            <v>12.821998000000001</v>
          </cell>
          <cell r="BY23">
            <v>3.0885189999999998</v>
          </cell>
          <cell r="BZ23">
            <v>4.9133750000000003</v>
          </cell>
          <cell r="CA23">
            <v>5.3886409999999998</v>
          </cell>
          <cell r="CB23">
            <v>2.329358</v>
          </cell>
          <cell r="CC23">
            <v>2.2045080000000001</v>
          </cell>
          <cell r="CD23">
            <v>0</v>
          </cell>
          <cell r="CE23">
            <v>3.5391680000000001</v>
          </cell>
          <cell r="CF23">
            <v>0.42249900000000001</v>
          </cell>
          <cell r="CG23">
            <v>2.6341570000000001</v>
          </cell>
          <cell r="CH23">
            <v>1.5432809999999999</v>
          </cell>
          <cell r="CI23">
            <v>2.5238749999999999</v>
          </cell>
          <cell r="CJ23">
            <v>0.75285500000000005</v>
          </cell>
          <cell r="CK23">
            <v>1.725768</v>
          </cell>
          <cell r="CN23">
            <v>5820.8816638540002</v>
          </cell>
          <cell r="CO23">
            <v>33591.076220898001</v>
          </cell>
          <cell r="CP23">
            <v>421.96023486899998</v>
          </cell>
          <cell r="CQ23">
            <v>2764.6187369120003</v>
          </cell>
          <cell r="CR23">
            <v>66.186924482999999</v>
          </cell>
          <cell r="CS23">
            <v>412.12794268500102</v>
          </cell>
          <cell r="CT23">
            <v>5.2264855649999999</v>
          </cell>
          <cell r="CU23">
            <v>733.92181120500095</v>
          </cell>
          <cell r="CV23">
            <v>111.15438693999999</v>
          </cell>
          <cell r="CW23">
            <v>579.665535022001</v>
          </cell>
          <cell r="CX23">
            <v>15.323525000001</v>
          </cell>
          <cell r="CY23">
            <v>366.11735287900001</v>
          </cell>
          <cell r="CZ23">
            <v>100.99566266000001</v>
          </cell>
          <cell r="DA23">
            <v>1025.6855523280001</v>
          </cell>
          <cell r="DB23">
            <v>6.5937197789999997</v>
          </cell>
          <cell r="DC23">
            <v>213.85350795700103</v>
          </cell>
          <cell r="DD23">
            <v>245.57222294700099</v>
          </cell>
          <cell r="DE23">
            <v>3440.1974289890004</v>
          </cell>
          <cell r="DF23">
            <v>87.65659744300001</v>
          </cell>
          <cell r="DG23">
            <v>1858.6031793229999</v>
          </cell>
          <cell r="DH23">
            <v>71.394482933001001</v>
          </cell>
          <cell r="DI23">
            <v>761.00368697600004</v>
          </cell>
          <cell r="DJ23">
            <v>261.72107784799999</v>
          </cell>
          <cell r="DK23">
            <v>1920.377712236</v>
          </cell>
          <cell r="DL23">
            <v>70.338784000000999</v>
          </cell>
          <cell r="DM23">
            <v>719.1925602680011</v>
          </cell>
          <cell r="DN23">
            <v>8.9855409570009996</v>
          </cell>
          <cell r="DO23">
            <v>157.91874937900101</v>
          </cell>
          <cell r="DP23">
            <v>5.2277227219999993</v>
          </cell>
          <cell r="DQ23">
            <v>104.63205772200101</v>
          </cell>
          <cell r="DR23">
            <v>508.99193277100102</v>
          </cell>
          <cell r="DS23">
            <v>752.08280665100006</v>
          </cell>
          <cell r="DT23">
            <v>5.2168070460000004</v>
          </cell>
          <cell r="DU23">
            <v>333.34544938100004</v>
          </cell>
          <cell r="DV23">
            <v>331.77487318400006</v>
          </cell>
          <cell r="DW23">
            <v>1012.301653608</v>
          </cell>
          <cell r="DX23">
            <v>1721.2487958859999</v>
          </cell>
          <cell r="DY23">
            <v>3296.6599493190001</v>
          </cell>
          <cell r="DZ23">
            <v>47.404590340000006</v>
          </cell>
          <cell r="EA23">
            <v>460.63915054600096</v>
          </cell>
          <cell r="EB23">
            <v>8.1133127640009999</v>
          </cell>
          <cell r="EC23">
            <v>470.152334142001</v>
          </cell>
          <cell r="ED23">
            <v>1160.922823207</v>
          </cell>
          <cell r="EE23">
            <v>6864.0439276229999</v>
          </cell>
        </row>
        <row r="24">
          <cell r="A24">
            <v>45474</v>
          </cell>
          <cell r="C24">
            <v>0</v>
          </cell>
          <cell r="E24">
            <v>6.1644310000000004</v>
          </cell>
          <cell r="F24">
            <v>0</v>
          </cell>
          <cell r="K24">
            <v>0</v>
          </cell>
          <cell r="N24">
            <v>6.3449350000000004</v>
          </cell>
          <cell r="P24">
            <v>0</v>
          </cell>
          <cell r="Q24">
            <v>0</v>
          </cell>
          <cell r="R24">
            <v>0</v>
          </cell>
          <cell r="T24">
            <v>0</v>
          </cell>
          <cell r="U24">
            <v>6.8407030000000004</v>
          </cell>
          <cell r="X24">
            <v>0</v>
          </cell>
          <cell r="Y24">
            <v>0</v>
          </cell>
          <cell r="Z24">
            <v>24.934843999999998</v>
          </cell>
          <cell r="AA24">
            <v>0</v>
          </cell>
          <cell r="AC24">
            <v>11.753470999999999</v>
          </cell>
          <cell r="AE24">
            <v>0</v>
          </cell>
          <cell r="AG24">
            <v>6.6066520000000004</v>
          </cell>
          <cell r="AH24">
            <v>9.7540569999999995</v>
          </cell>
          <cell r="AI24">
            <v>0</v>
          </cell>
          <cell r="AJ24">
            <v>0</v>
          </cell>
          <cell r="AK24">
            <v>2.6385930000000002</v>
          </cell>
          <cell r="AL24">
            <v>0</v>
          </cell>
          <cell r="AM24">
            <v>0</v>
          </cell>
          <cell r="AN24">
            <v>0.50709599999999999</v>
          </cell>
          <cell r="AO24">
            <v>0</v>
          </cell>
          <cell r="AP24">
            <v>1.8270230000000001</v>
          </cell>
          <cell r="AQ24">
            <v>3.0667049999999998</v>
          </cell>
          <cell r="AR24">
            <v>0</v>
          </cell>
          <cell r="AS24">
            <v>0</v>
          </cell>
          <cell r="AU24">
            <v>3.4795769999999999</v>
          </cell>
          <cell r="AW24">
            <v>3.4687220000000001</v>
          </cell>
          <cell r="AX24">
            <v>3.2696149999999999</v>
          </cell>
          <cell r="BC24">
            <v>0</v>
          </cell>
          <cell r="BF24">
            <v>4.8793360000000003</v>
          </cell>
          <cell r="BH24">
            <v>3.2767599999999999</v>
          </cell>
          <cell r="BI24">
            <v>0</v>
          </cell>
          <cell r="BJ24">
            <v>3.5102899999999999</v>
          </cell>
          <cell r="BL24">
            <v>3.280052</v>
          </cell>
          <cell r="BM24">
            <v>4.3504379999999996</v>
          </cell>
          <cell r="BP24">
            <v>11.464096</v>
          </cell>
          <cell r="BQ24">
            <v>11.832890000000001</v>
          </cell>
          <cell r="BR24">
            <v>19.738665999999998</v>
          </cell>
          <cell r="BS24">
            <v>20.371131999999999</v>
          </cell>
          <cell r="BU24">
            <v>7.8409570000000004</v>
          </cell>
          <cell r="BW24">
            <v>11.404051000000001</v>
          </cell>
          <cell r="BY24">
            <v>3.6731950000000002</v>
          </cell>
          <cell r="BZ24">
            <v>5.1154520000000003</v>
          </cell>
          <cell r="CA24">
            <v>5.8750790000000004</v>
          </cell>
          <cell r="CB24">
            <v>2.1404130000000001</v>
          </cell>
          <cell r="CC24">
            <v>1.970323</v>
          </cell>
          <cell r="CD24">
            <v>0</v>
          </cell>
          <cell r="CE24">
            <v>0</v>
          </cell>
          <cell r="CF24">
            <v>0.409219</v>
          </cell>
          <cell r="CG24">
            <v>2.6054870000000001</v>
          </cell>
          <cell r="CH24">
            <v>1.5484579999999999</v>
          </cell>
          <cell r="CI24">
            <v>2.54135</v>
          </cell>
          <cell r="CJ24">
            <v>0.85241</v>
          </cell>
          <cell r="CK24">
            <v>1.844897</v>
          </cell>
          <cell r="CN24">
            <v>5455.9394520330006</v>
          </cell>
          <cell r="CO24">
            <v>32042.729444340999</v>
          </cell>
          <cell r="CP24">
            <v>405.834010726001</v>
          </cell>
          <cell r="CQ24">
            <v>2708.9959103400001</v>
          </cell>
          <cell r="CR24">
            <v>24.403300182999999</v>
          </cell>
          <cell r="CS24">
            <v>479.83024953099999</v>
          </cell>
          <cell r="CT24">
            <v>29.175315664000003</v>
          </cell>
          <cell r="CU24">
            <v>1079.5220507940001</v>
          </cell>
          <cell r="CV24">
            <v>116.98906878800001</v>
          </cell>
          <cell r="CW24">
            <v>538.14033637499995</v>
          </cell>
          <cell r="CX24">
            <v>10.584652806000001</v>
          </cell>
          <cell r="CY24">
            <v>377.66214596100099</v>
          </cell>
          <cell r="CZ24">
            <v>207.93869160400101</v>
          </cell>
          <cell r="DA24">
            <v>1823.3074708500001</v>
          </cell>
          <cell r="DB24">
            <v>138.756144103</v>
          </cell>
          <cell r="DC24">
            <v>1160.5449781750001</v>
          </cell>
          <cell r="DD24">
            <v>245.44613648500101</v>
          </cell>
          <cell r="DE24">
            <v>2973.7067908029999</v>
          </cell>
          <cell r="DF24">
            <v>128.61678291800101</v>
          </cell>
          <cell r="DG24">
            <v>1737.134895613</v>
          </cell>
          <cell r="DH24">
            <v>7.9401480000009999</v>
          </cell>
          <cell r="DI24">
            <v>66.350960397999998</v>
          </cell>
          <cell r="DJ24">
            <v>113.361156165</v>
          </cell>
          <cell r="DK24">
            <v>1152.466109857</v>
          </cell>
          <cell r="DL24">
            <v>101.652435827001</v>
          </cell>
          <cell r="DM24">
            <v>685.43657119800105</v>
          </cell>
          <cell r="DN24">
            <v>6.0908790000000002</v>
          </cell>
          <cell r="DO24">
            <v>141.33900201100002</v>
          </cell>
          <cell r="DP24">
            <v>0.35648500000100003</v>
          </cell>
          <cell r="DQ24">
            <v>10.865346000000001</v>
          </cell>
          <cell r="DR24">
            <v>593.98586002700097</v>
          </cell>
          <cell r="DS24">
            <v>573.06912321700008</v>
          </cell>
          <cell r="DT24">
            <v>14.755007689001001</v>
          </cell>
          <cell r="DU24">
            <v>382.03607123699999</v>
          </cell>
          <cell r="DV24">
            <v>349.42242107400102</v>
          </cell>
          <cell r="DW24">
            <v>883.35490725399995</v>
          </cell>
          <cell r="DX24">
            <v>1569.309497896</v>
          </cell>
          <cell r="DY24">
            <v>3246.1903341379998</v>
          </cell>
          <cell r="DZ24">
            <v>40.600641622001</v>
          </cell>
          <cell r="EA24">
            <v>375.47847700100004</v>
          </cell>
          <cell r="EB24">
            <v>11.796330219001</v>
          </cell>
          <cell r="EC24">
            <v>404.611684368</v>
          </cell>
          <cell r="ED24">
            <v>871.57328704300005</v>
          </cell>
          <cell r="EE24">
            <v>6620.6891171270008</v>
          </cell>
        </row>
        <row r="25">
          <cell r="A25">
            <v>45444</v>
          </cell>
          <cell r="C25">
            <v>0</v>
          </cell>
          <cell r="E25">
            <v>6.2307069999999998</v>
          </cell>
          <cell r="F25">
            <v>0</v>
          </cell>
          <cell r="K25">
            <v>0</v>
          </cell>
          <cell r="N25">
            <v>6.4154080000000002</v>
          </cell>
          <cell r="P25">
            <v>0</v>
          </cell>
          <cell r="Q25">
            <v>0</v>
          </cell>
          <cell r="R25">
            <v>0</v>
          </cell>
          <cell r="T25">
            <v>0</v>
          </cell>
          <cell r="U25">
            <v>6.5491190000000001</v>
          </cell>
          <cell r="X25">
            <v>17.603632000000001</v>
          </cell>
          <cell r="Y25">
            <v>0</v>
          </cell>
          <cell r="Z25">
            <v>22.076584</v>
          </cell>
          <cell r="AA25">
            <v>24.093781</v>
          </cell>
          <cell r="AC25">
            <v>8.9219899999999992</v>
          </cell>
          <cell r="AE25">
            <v>16.971886000000001</v>
          </cell>
          <cell r="AG25">
            <v>6.2558449999999999</v>
          </cell>
          <cell r="AH25">
            <v>0</v>
          </cell>
          <cell r="AI25">
            <v>0</v>
          </cell>
          <cell r="AJ25">
            <v>0</v>
          </cell>
          <cell r="AK25">
            <v>2.3805190000000001</v>
          </cell>
          <cell r="AL25">
            <v>0</v>
          </cell>
          <cell r="AM25">
            <v>0</v>
          </cell>
          <cell r="AN25">
            <v>0.58122499999999999</v>
          </cell>
          <cell r="AO25">
            <v>0</v>
          </cell>
          <cell r="AP25">
            <v>1.7723059999999999</v>
          </cell>
          <cell r="AQ25">
            <v>3.0686819999999999</v>
          </cell>
          <cell r="AR25">
            <v>0</v>
          </cell>
          <cell r="AS25">
            <v>2.5553360000000001</v>
          </cell>
          <cell r="AU25">
            <v>3.4329610000000002</v>
          </cell>
          <cell r="AW25">
            <v>3.5242420000000001</v>
          </cell>
          <cell r="AX25">
            <v>3.295302</v>
          </cell>
          <cell r="BC25">
            <v>0</v>
          </cell>
          <cell r="BF25">
            <v>4.4814600000000002</v>
          </cell>
          <cell r="BH25">
            <v>3.197584</v>
          </cell>
          <cell r="BI25">
            <v>0</v>
          </cell>
          <cell r="BJ25">
            <v>3.520537</v>
          </cell>
          <cell r="BL25">
            <v>3.3817629999999999</v>
          </cell>
          <cell r="BM25">
            <v>4.5546949999999997</v>
          </cell>
          <cell r="BP25">
            <v>11.615914999999999</v>
          </cell>
          <cell r="BQ25">
            <v>12.130297000000001</v>
          </cell>
          <cell r="BR25">
            <v>12.929812</v>
          </cell>
          <cell r="BS25">
            <v>20.430914999999999</v>
          </cell>
          <cell r="BU25">
            <v>6.1465649999999998</v>
          </cell>
          <cell r="BW25">
            <v>10.955966999999999</v>
          </cell>
          <cell r="BY25">
            <v>3.7755719999999999</v>
          </cell>
          <cell r="BZ25">
            <v>0</v>
          </cell>
          <cell r="CA25">
            <v>5.4773300000000003</v>
          </cell>
          <cell r="CB25">
            <v>2.563815</v>
          </cell>
          <cell r="CC25">
            <v>1.9148829999999999</v>
          </cell>
          <cell r="CD25">
            <v>0</v>
          </cell>
          <cell r="CE25">
            <v>0</v>
          </cell>
          <cell r="CF25">
            <v>0.40407300000000002</v>
          </cell>
          <cell r="CG25">
            <v>2.6658819999999999</v>
          </cell>
          <cell r="CH25">
            <v>1.3832549999999999</v>
          </cell>
          <cell r="CI25">
            <v>2.5538940000000001</v>
          </cell>
          <cell r="CJ25">
            <v>0.84856299999999996</v>
          </cell>
          <cell r="CK25">
            <v>1.888109</v>
          </cell>
          <cell r="CN25">
            <v>8029.2260977389997</v>
          </cell>
          <cell r="CO25">
            <v>40637.930186268</v>
          </cell>
          <cell r="CP25">
            <v>615.79759675400101</v>
          </cell>
          <cell r="CQ25">
            <v>4421.5506890409997</v>
          </cell>
          <cell r="CR25">
            <v>52.545528681000008</v>
          </cell>
          <cell r="CS25">
            <v>838.338047267001</v>
          </cell>
          <cell r="CT25">
            <v>206.61649071900001</v>
          </cell>
          <cell r="CU25">
            <v>2618.6974662150001</v>
          </cell>
          <cell r="CV25">
            <v>219.11847188000002</v>
          </cell>
          <cell r="CW25">
            <v>749.93761822800104</v>
          </cell>
          <cell r="CX25">
            <v>96.126246743999999</v>
          </cell>
          <cell r="CY25">
            <v>403.635261482001</v>
          </cell>
          <cell r="CZ25">
            <v>431.19461251400105</v>
          </cell>
          <cell r="DA25">
            <v>2664.4584576840002</v>
          </cell>
          <cell r="DB25">
            <v>114.623321782</v>
          </cell>
          <cell r="DC25">
            <v>1471.3350274940001</v>
          </cell>
          <cell r="DD25">
            <v>371.15130169499997</v>
          </cell>
          <cell r="DE25">
            <v>2923.1730922869997</v>
          </cell>
          <cell r="DF25">
            <v>255.521742354</v>
          </cell>
          <cell r="DG25">
            <v>1646.2848487120002</v>
          </cell>
          <cell r="DH25">
            <v>4.1310000000000001E-3</v>
          </cell>
          <cell r="DI25">
            <v>12.919320888</v>
          </cell>
          <cell r="DJ25">
            <v>34.414600951000004</v>
          </cell>
          <cell r="DK25">
            <v>814.88605388200006</v>
          </cell>
          <cell r="DL25">
            <v>240.91848947700001</v>
          </cell>
          <cell r="DM25">
            <v>1322.2744491610001</v>
          </cell>
          <cell r="DN25">
            <v>17.010105335000002</v>
          </cell>
          <cell r="DO25">
            <v>209.142196066</v>
          </cell>
          <cell r="DP25">
            <v>0.48609900000199996</v>
          </cell>
          <cell r="DQ25">
            <v>43.595719662001002</v>
          </cell>
          <cell r="DR25">
            <v>866.748526545</v>
          </cell>
          <cell r="DS25">
            <v>751.66429232500002</v>
          </cell>
          <cell r="DT25">
            <v>5.7626311560000003</v>
          </cell>
          <cell r="DU25">
            <v>503.84908248099998</v>
          </cell>
          <cell r="DV25">
            <v>435.94482134600003</v>
          </cell>
          <cell r="DW25">
            <v>1367.4186483100002</v>
          </cell>
          <cell r="DX25">
            <v>2456.5891703120001</v>
          </cell>
          <cell r="DY25">
            <v>4809.8839068970001</v>
          </cell>
          <cell r="DZ25">
            <v>61.811787268000003</v>
          </cell>
          <cell r="EA25">
            <v>617.98572007600001</v>
          </cell>
          <cell r="EB25">
            <v>48.011391336999999</v>
          </cell>
          <cell r="EC25">
            <v>729.16367036300096</v>
          </cell>
          <cell r="ED25">
            <v>1048.9285884589999</v>
          </cell>
          <cell r="EE25">
            <v>6862.3835035089996</v>
          </cell>
        </row>
        <row r="26">
          <cell r="A26">
            <v>45413</v>
          </cell>
          <cell r="C26">
            <v>6.3</v>
          </cell>
          <cell r="E26">
            <v>6.3378069999999997</v>
          </cell>
          <cell r="F26">
            <v>0</v>
          </cell>
          <cell r="K26">
            <v>0</v>
          </cell>
          <cell r="N26">
            <v>6.3441780000000003</v>
          </cell>
          <cell r="P26">
            <v>0</v>
          </cell>
          <cell r="Q26">
            <v>0</v>
          </cell>
          <cell r="R26">
            <v>0</v>
          </cell>
          <cell r="T26">
            <v>0</v>
          </cell>
          <cell r="U26">
            <v>6.5338500000000002</v>
          </cell>
          <cell r="X26">
            <v>17.218381000000001</v>
          </cell>
          <cell r="Y26">
            <v>14.122458999999999</v>
          </cell>
          <cell r="Z26">
            <v>19.794972000000001</v>
          </cell>
          <cell r="AA26">
            <v>23.215426000000001</v>
          </cell>
          <cell r="AC26">
            <v>10.990382</v>
          </cell>
          <cell r="AE26">
            <v>15.813202</v>
          </cell>
          <cell r="AG26">
            <v>7.3265330000000004</v>
          </cell>
          <cell r="AH26">
            <v>0</v>
          </cell>
          <cell r="AI26">
            <v>0</v>
          </cell>
          <cell r="AJ26">
            <v>0</v>
          </cell>
          <cell r="AK26">
            <v>2.5398770000000002</v>
          </cell>
          <cell r="AL26">
            <v>0</v>
          </cell>
          <cell r="AM26">
            <v>0</v>
          </cell>
          <cell r="AN26">
            <v>0.64649199999999996</v>
          </cell>
          <cell r="AO26">
            <v>0</v>
          </cell>
          <cell r="AP26">
            <v>1.6193299999999999</v>
          </cell>
          <cell r="AQ26">
            <v>3.0667049999999998</v>
          </cell>
          <cell r="AR26">
            <v>0</v>
          </cell>
          <cell r="AS26">
            <v>2.5910959999999998</v>
          </cell>
          <cell r="AU26">
            <v>3.4405109999999999</v>
          </cell>
          <cell r="AW26">
            <v>3.4594649999999998</v>
          </cell>
          <cell r="AX26">
            <v>3.299283</v>
          </cell>
          <cell r="BC26">
            <v>0</v>
          </cell>
          <cell r="BF26">
            <v>3.925125</v>
          </cell>
          <cell r="BH26">
            <v>2.9213789999999999</v>
          </cell>
          <cell r="BI26">
            <v>0</v>
          </cell>
          <cell r="BJ26">
            <v>3.5037919999999998</v>
          </cell>
          <cell r="BL26">
            <v>3.3807209999999999</v>
          </cell>
          <cell r="BM26">
            <v>4.5454650000000001</v>
          </cell>
          <cell r="BP26">
            <v>13.766588</v>
          </cell>
          <cell r="BQ26">
            <v>8.9798039999999997</v>
          </cell>
          <cell r="BR26">
            <v>13.235227999999999</v>
          </cell>
          <cell r="BS26">
            <v>17.826035000000001</v>
          </cell>
          <cell r="BU26">
            <v>7.0866340000000001</v>
          </cell>
          <cell r="BW26">
            <v>15.20199</v>
          </cell>
          <cell r="BY26">
            <v>4.9179560000000002</v>
          </cell>
          <cell r="BZ26">
            <v>0</v>
          </cell>
          <cell r="CA26">
            <v>5.3272320000000004</v>
          </cell>
          <cell r="CB26">
            <v>3.0206089999999999</v>
          </cell>
          <cell r="CC26">
            <v>1.8767830000000001</v>
          </cell>
          <cell r="CD26">
            <v>0</v>
          </cell>
          <cell r="CE26">
            <v>3.6484100000000002</v>
          </cell>
          <cell r="CF26">
            <v>0.41117700000000001</v>
          </cell>
          <cell r="CG26">
            <v>2.6328550000000002</v>
          </cell>
          <cell r="CH26">
            <v>1.648212</v>
          </cell>
          <cell r="CI26">
            <v>2.545194</v>
          </cell>
          <cell r="CJ26">
            <v>0.807006</v>
          </cell>
          <cell r="CK26">
            <v>2.0891839999999999</v>
          </cell>
          <cell r="CN26">
            <v>5875.7585752210007</v>
          </cell>
          <cell r="CO26">
            <v>27629.343803939999</v>
          </cell>
          <cell r="CP26">
            <v>592.75392643200109</v>
          </cell>
          <cell r="CQ26">
            <v>4244.4550367100001</v>
          </cell>
          <cell r="CR26">
            <v>53.758645881</v>
          </cell>
          <cell r="CS26">
            <v>941.88579920200095</v>
          </cell>
          <cell r="CT26">
            <v>214.10988503300001</v>
          </cell>
          <cell r="CU26">
            <v>2099.7433942510002</v>
          </cell>
          <cell r="CV26">
            <v>201.63869879200001</v>
          </cell>
          <cell r="CW26">
            <v>698.38262617900091</v>
          </cell>
          <cell r="CX26">
            <v>98.120152165001002</v>
          </cell>
          <cell r="CY26">
            <v>409.91935840000104</v>
          </cell>
          <cell r="CZ26">
            <v>96.737861669000992</v>
          </cell>
          <cell r="DA26">
            <v>1141.7642635510001</v>
          </cell>
          <cell r="DB26">
            <v>49.037372314000002</v>
          </cell>
          <cell r="DC26">
            <v>293.14092445099999</v>
          </cell>
          <cell r="DD26">
            <v>55.403041613001001</v>
          </cell>
          <cell r="DE26">
            <v>1180.0075602460001</v>
          </cell>
          <cell r="DF26">
            <v>20.575928822000002</v>
          </cell>
          <cell r="DG26">
            <v>497.28977648200004</v>
          </cell>
          <cell r="DH26">
            <v>1.694E-3</v>
          </cell>
          <cell r="DI26">
            <v>0.178646</v>
          </cell>
          <cell r="DJ26">
            <v>4.8070000010000001E-3</v>
          </cell>
          <cell r="DK26">
            <v>420.57853823100004</v>
          </cell>
          <cell r="DL26">
            <v>347.85581776300006</v>
          </cell>
          <cell r="DM26">
            <v>1401.169446071</v>
          </cell>
          <cell r="DN26">
            <v>17.908390378</v>
          </cell>
          <cell r="DO26">
            <v>237.58064214800001</v>
          </cell>
          <cell r="DP26">
            <v>3.5332204680010002</v>
          </cell>
          <cell r="DQ26">
            <v>250.34947670000099</v>
          </cell>
          <cell r="DR26">
            <v>684.27311598200004</v>
          </cell>
          <cell r="DS26">
            <v>607.36987077100002</v>
          </cell>
          <cell r="DT26">
            <v>15.793993706</v>
          </cell>
          <cell r="DU26">
            <v>560.75422153400007</v>
          </cell>
          <cell r="DV26">
            <v>454.83192010900098</v>
          </cell>
          <cell r="DW26">
            <v>916.29929663999997</v>
          </cell>
          <cell r="DX26">
            <v>2132.9224171600004</v>
          </cell>
          <cell r="DY26">
            <v>4090.277742235</v>
          </cell>
          <cell r="DZ26">
            <v>85.773577271999997</v>
          </cell>
          <cell r="EA26">
            <v>483.85246876600098</v>
          </cell>
          <cell r="EB26">
            <v>32.444933825</v>
          </cell>
          <cell r="EC26">
            <v>622.79646409700001</v>
          </cell>
          <cell r="ED26">
            <v>343.37062014100002</v>
          </cell>
          <cell r="EE26">
            <v>3561.8462482639998</v>
          </cell>
        </row>
        <row r="27">
          <cell r="A27">
            <v>45383</v>
          </cell>
          <cell r="C27">
            <v>6.3520630000000002</v>
          </cell>
          <cell r="E27">
            <v>6.0346609999999998</v>
          </cell>
          <cell r="F27">
            <v>0</v>
          </cell>
          <cell r="K27">
            <v>0</v>
          </cell>
          <cell r="N27">
            <v>6.4271050000000001</v>
          </cell>
          <cell r="P27">
            <v>0</v>
          </cell>
          <cell r="Q27">
            <v>0</v>
          </cell>
          <cell r="R27">
            <v>0</v>
          </cell>
          <cell r="T27">
            <v>0</v>
          </cell>
          <cell r="U27">
            <v>6.8356709999999996</v>
          </cell>
          <cell r="X27">
            <v>0</v>
          </cell>
          <cell r="Y27">
            <v>10.604328000000001</v>
          </cell>
          <cell r="Z27">
            <v>22.711537</v>
          </cell>
          <cell r="AA27">
            <v>22.559414</v>
          </cell>
          <cell r="AC27">
            <v>0</v>
          </cell>
          <cell r="AE27">
            <v>0</v>
          </cell>
          <cell r="AG27">
            <v>0</v>
          </cell>
          <cell r="AH27">
            <v>0</v>
          </cell>
          <cell r="AI27">
            <v>0</v>
          </cell>
          <cell r="AJ27">
            <v>0</v>
          </cell>
          <cell r="AK27">
            <v>2.6079850000000002</v>
          </cell>
          <cell r="AL27">
            <v>0</v>
          </cell>
          <cell r="AM27">
            <v>0</v>
          </cell>
          <cell r="AN27">
            <v>0.65976199999999996</v>
          </cell>
          <cell r="AO27">
            <v>0</v>
          </cell>
          <cell r="AP27">
            <v>1.6582319999999999</v>
          </cell>
          <cell r="AQ27">
            <v>2.9222190000000001</v>
          </cell>
          <cell r="AR27">
            <v>0.87181399999999998</v>
          </cell>
          <cell r="AS27">
            <v>0</v>
          </cell>
          <cell r="AU27">
            <v>3.4132609999999999</v>
          </cell>
          <cell r="AW27">
            <v>3.4131260000000001</v>
          </cell>
          <cell r="AX27">
            <v>3.297593</v>
          </cell>
          <cell r="BC27">
            <v>0</v>
          </cell>
          <cell r="BF27">
            <v>3.7925819999999999</v>
          </cell>
          <cell r="BH27">
            <v>2.9718849999999999</v>
          </cell>
          <cell r="BI27">
            <v>0</v>
          </cell>
          <cell r="BJ27">
            <v>3.3966569999999998</v>
          </cell>
          <cell r="BL27">
            <v>3.4511579999999999</v>
          </cell>
          <cell r="BM27">
            <v>4.7216370000000003</v>
          </cell>
          <cell r="BP27">
            <v>0</v>
          </cell>
          <cell r="BQ27">
            <v>6.4288650000000001</v>
          </cell>
          <cell r="BR27">
            <v>15.254433000000001</v>
          </cell>
          <cell r="BS27">
            <v>17.248363999999999</v>
          </cell>
          <cell r="BU27">
            <v>9.6176840000000006</v>
          </cell>
          <cell r="BW27">
            <v>17.367637999999999</v>
          </cell>
          <cell r="BY27">
            <v>5.6318950000000001</v>
          </cell>
          <cell r="BZ27">
            <v>0</v>
          </cell>
          <cell r="CA27">
            <v>5.6047820000000002</v>
          </cell>
          <cell r="CB27">
            <v>3.0338080000000001</v>
          </cell>
          <cell r="CC27">
            <v>1.7435659999999999</v>
          </cell>
          <cell r="CD27">
            <v>2.4224899999999998</v>
          </cell>
          <cell r="CE27">
            <v>3.343121</v>
          </cell>
          <cell r="CF27">
            <v>0.40265499999999999</v>
          </cell>
          <cell r="CG27">
            <v>2.6321750000000002</v>
          </cell>
          <cell r="CH27">
            <v>1.6229089999999999</v>
          </cell>
          <cell r="CI27">
            <v>2.5389469999999998</v>
          </cell>
          <cell r="CJ27">
            <v>0.80719099999999999</v>
          </cell>
          <cell r="CK27">
            <v>2.1971500000000002</v>
          </cell>
          <cell r="CN27">
            <v>5293.0484187470001</v>
          </cell>
          <cell r="CO27">
            <v>24019.410994847</v>
          </cell>
          <cell r="CP27">
            <v>640.24180563499999</v>
          </cell>
          <cell r="CQ27">
            <v>4713.8628195500005</v>
          </cell>
          <cell r="CR27">
            <v>65.868148602000005</v>
          </cell>
          <cell r="CS27">
            <v>1113.7362339190001</v>
          </cell>
          <cell r="CT27">
            <v>212.143272895</v>
          </cell>
          <cell r="CU27">
            <v>2078.4032325789999</v>
          </cell>
          <cell r="CV27">
            <v>139.19065313700102</v>
          </cell>
          <cell r="CW27">
            <v>516.34525763700003</v>
          </cell>
          <cell r="CX27">
            <v>115.33442569500001</v>
          </cell>
          <cell r="CY27">
            <v>337.37001311099999</v>
          </cell>
          <cell r="CZ27">
            <v>2.0410000000000001E-2</v>
          </cell>
          <cell r="DA27">
            <v>18.509187186999998</v>
          </cell>
          <cell r="DB27">
            <v>1.3900000100000001E-4</v>
          </cell>
          <cell r="DC27">
            <v>7.5276170000010003</v>
          </cell>
          <cell r="DD27">
            <v>5.517087706001</v>
          </cell>
          <cell r="DE27">
            <v>175.29677132400099</v>
          </cell>
          <cell r="DF27">
            <v>5.7908000001E-2</v>
          </cell>
          <cell r="DG27">
            <v>45.082544306001004</v>
          </cell>
          <cell r="DH27">
            <v>8.9000000999999991E-5</v>
          </cell>
          <cell r="DI27">
            <v>0.19069700000099998</v>
          </cell>
          <cell r="DJ27">
            <v>0.29453339500099995</v>
          </cell>
          <cell r="DK27">
            <v>472.61833342699998</v>
          </cell>
          <cell r="DL27">
            <v>336.778783487</v>
          </cell>
          <cell r="DM27">
            <v>1991.3315096839999</v>
          </cell>
          <cell r="DN27">
            <v>21.555343544001001</v>
          </cell>
          <cell r="DO27">
            <v>415.95822613300101</v>
          </cell>
          <cell r="DP27">
            <v>30.991348208001</v>
          </cell>
          <cell r="DQ27">
            <v>864.67065756799991</v>
          </cell>
          <cell r="DR27">
            <v>646.10405855700003</v>
          </cell>
          <cell r="DS27">
            <v>670.80405439100105</v>
          </cell>
          <cell r="DT27">
            <v>12.735914339000999</v>
          </cell>
          <cell r="DU27">
            <v>544.41259040800094</v>
          </cell>
          <cell r="DV27">
            <v>455.84154830500103</v>
          </cell>
          <cell r="DW27">
            <v>1018.794498276</v>
          </cell>
          <cell r="DX27">
            <v>2150.4979657009999</v>
          </cell>
          <cell r="DY27">
            <v>4035.978542109</v>
          </cell>
          <cell r="DZ27">
            <v>126.448873640001</v>
          </cell>
          <cell r="EA27">
            <v>384.46968192700098</v>
          </cell>
          <cell r="EB27">
            <v>14.175988734000999</v>
          </cell>
          <cell r="EC27">
            <v>668.91897599699996</v>
          </cell>
          <cell r="ED27">
            <v>78.582144753999998</v>
          </cell>
          <cell r="EE27">
            <v>1179.7921564390001</v>
          </cell>
        </row>
        <row r="28">
          <cell r="A28">
            <v>45352</v>
          </cell>
          <cell r="C28">
            <v>6.4731059999999996</v>
          </cell>
          <cell r="E28">
            <v>5.99329</v>
          </cell>
          <cell r="F28">
            <v>0</v>
          </cell>
          <cell r="K28">
            <v>0</v>
          </cell>
          <cell r="N28">
            <v>6.3437020000000004</v>
          </cell>
          <cell r="P28">
            <v>0</v>
          </cell>
          <cell r="Q28">
            <v>0</v>
          </cell>
          <cell r="R28">
            <v>0</v>
          </cell>
          <cell r="T28">
            <v>0</v>
          </cell>
          <cell r="U28">
            <v>6.5734349999999999</v>
          </cell>
          <cell r="X28">
            <v>0</v>
          </cell>
          <cell r="Y28">
            <v>9.4447679999999998</v>
          </cell>
          <cell r="Z28">
            <v>23.503722</v>
          </cell>
          <cell r="AA28">
            <v>23.858011000000001</v>
          </cell>
          <cell r="AC28">
            <v>0</v>
          </cell>
          <cell r="AE28">
            <v>0</v>
          </cell>
          <cell r="AG28">
            <v>0</v>
          </cell>
          <cell r="AH28">
            <v>0</v>
          </cell>
          <cell r="AI28">
            <v>0</v>
          </cell>
          <cell r="AJ28">
            <v>0</v>
          </cell>
          <cell r="AK28">
            <v>2.437586</v>
          </cell>
          <cell r="AL28">
            <v>0</v>
          </cell>
          <cell r="AM28">
            <v>0</v>
          </cell>
          <cell r="AN28">
            <v>0.63020200000000004</v>
          </cell>
          <cell r="AO28">
            <v>0</v>
          </cell>
          <cell r="AP28">
            <v>1.784259</v>
          </cell>
          <cell r="AQ28">
            <v>2.9847890000000001</v>
          </cell>
          <cell r="AR28">
            <v>0.88096200000000002</v>
          </cell>
          <cell r="AS28">
            <v>0</v>
          </cell>
          <cell r="AU28">
            <v>3.4358140000000001</v>
          </cell>
          <cell r="AW28">
            <v>3.3311440000000001</v>
          </cell>
          <cell r="AX28">
            <v>3.338244</v>
          </cell>
          <cell r="BC28">
            <v>0</v>
          </cell>
          <cell r="BF28">
            <v>3.7554750000000001</v>
          </cell>
          <cell r="BH28">
            <v>3.000324</v>
          </cell>
          <cell r="BI28">
            <v>0</v>
          </cell>
          <cell r="BJ28">
            <v>3.4617429999999998</v>
          </cell>
          <cell r="BL28">
            <v>3.3071929999999998</v>
          </cell>
          <cell r="BM28">
            <v>4.9642809999999997</v>
          </cell>
          <cell r="BP28">
            <v>0</v>
          </cell>
          <cell r="BQ28">
            <v>7.2087909999999997</v>
          </cell>
          <cell r="BR28">
            <v>16.222897</v>
          </cell>
          <cell r="BS28">
            <v>18.068276999999998</v>
          </cell>
          <cell r="BU28">
            <v>0</v>
          </cell>
          <cell r="BW28">
            <v>0</v>
          </cell>
          <cell r="BY28">
            <v>5.5598780000000003</v>
          </cell>
          <cell r="BZ28">
            <v>0</v>
          </cell>
          <cell r="CA28">
            <v>5.4265720000000002</v>
          </cell>
          <cell r="CB28">
            <v>3.0968499999999999</v>
          </cell>
          <cell r="CC28">
            <v>1.724513</v>
          </cell>
          <cell r="CD28">
            <v>2.3346100000000001</v>
          </cell>
          <cell r="CE28">
            <v>3.2855120000000002</v>
          </cell>
          <cell r="CF28">
            <v>0.40305600000000003</v>
          </cell>
          <cell r="CG28">
            <v>2.627723</v>
          </cell>
          <cell r="CH28">
            <v>1.4154850000000001</v>
          </cell>
          <cell r="CI28">
            <v>2.5453999999999999</v>
          </cell>
          <cell r="CJ28">
            <v>0.76135799999999998</v>
          </cell>
          <cell r="CK28">
            <v>2.320503</v>
          </cell>
          <cell r="CN28">
            <v>7277.9251322849996</v>
          </cell>
          <cell r="CO28">
            <v>31876.703220237003</v>
          </cell>
          <cell r="CP28">
            <v>827.48313943700009</v>
          </cell>
          <cell r="CQ28">
            <v>6050.9411234710005</v>
          </cell>
          <cell r="CR28">
            <v>192.08873996100101</v>
          </cell>
          <cell r="CS28">
            <v>1507.6847755770002</v>
          </cell>
          <cell r="CT28">
            <v>143.50287601099998</v>
          </cell>
          <cell r="CU28">
            <v>2715.985961249</v>
          </cell>
          <cell r="CV28">
            <v>136.12504758400001</v>
          </cell>
          <cell r="CW28">
            <v>644.69248597299998</v>
          </cell>
          <cell r="CX28">
            <v>88.733014653000012</v>
          </cell>
          <cell r="CY28">
            <v>402.69645091299998</v>
          </cell>
          <cell r="CZ28">
            <v>8.2480000009999988E-3</v>
          </cell>
          <cell r="DA28">
            <v>0.83490446100100002</v>
          </cell>
          <cell r="DB28">
            <v>5.5000000000000003E-4</v>
          </cell>
          <cell r="DC28">
            <v>4.1946029999999999</v>
          </cell>
          <cell r="DD28">
            <v>0.62718922600099991</v>
          </cell>
          <cell r="DE28">
            <v>182.940095116001</v>
          </cell>
          <cell r="DF28">
            <v>6.4703999999999998E-2</v>
          </cell>
          <cell r="DG28">
            <v>2.1331963340010001</v>
          </cell>
          <cell r="DH28">
            <v>1.9500000000000002E-4</v>
          </cell>
          <cell r="DI28">
            <v>0.29203600000000002</v>
          </cell>
          <cell r="DJ28">
            <v>1.016189978001</v>
          </cell>
          <cell r="DK28">
            <v>616.89277343599997</v>
          </cell>
          <cell r="DL28">
            <v>680.15549241000099</v>
          </cell>
          <cell r="DM28">
            <v>2739.9393961000001</v>
          </cell>
          <cell r="DN28">
            <v>45.412082142000003</v>
          </cell>
          <cell r="DO28">
            <v>515.918353725001</v>
          </cell>
          <cell r="DP28">
            <v>150.50543597200001</v>
          </cell>
          <cell r="DQ28">
            <v>2344.0404193009999</v>
          </cell>
          <cell r="DR28">
            <v>965.98118887500004</v>
          </cell>
          <cell r="DS28">
            <v>791.91229116400007</v>
          </cell>
          <cell r="DT28">
            <v>24.412977244</v>
          </cell>
          <cell r="DU28">
            <v>861.74354317500001</v>
          </cell>
          <cell r="DV28">
            <v>500.80068670899999</v>
          </cell>
          <cell r="DW28">
            <v>1399.4462577180002</v>
          </cell>
          <cell r="DX28">
            <v>2819.3662807109999</v>
          </cell>
          <cell r="DY28">
            <v>5128.2222402890002</v>
          </cell>
          <cell r="DZ28">
            <v>243.11106072699999</v>
          </cell>
          <cell r="EA28">
            <v>568.11623295600009</v>
          </cell>
          <cell r="EB28">
            <v>21.030071087</v>
          </cell>
          <cell r="EC28">
            <v>874.11196962100109</v>
          </cell>
          <cell r="ED28">
            <v>15.350668932001</v>
          </cell>
          <cell r="EE28">
            <v>269.43818919800003</v>
          </cell>
        </row>
        <row r="29">
          <cell r="A29">
            <v>45323</v>
          </cell>
          <cell r="C29">
            <v>6.4592179999999999</v>
          </cell>
          <cell r="E29">
            <v>6.252472</v>
          </cell>
          <cell r="F29">
            <v>0</v>
          </cell>
          <cell r="K29">
            <v>6.3854889999999997</v>
          </cell>
          <cell r="N29">
            <v>6.3205489999999998</v>
          </cell>
          <cell r="P29">
            <v>0</v>
          </cell>
          <cell r="Q29">
            <v>0</v>
          </cell>
          <cell r="R29">
            <v>0</v>
          </cell>
          <cell r="T29">
            <v>0</v>
          </cell>
          <cell r="U29">
            <v>6.5705730000000004</v>
          </cell>
          <cell r="X29">
            <v>0</v>
          </cell>
          <cell r="Y29">
            <v>12.916029999999999</v>
          </cell>
          <cell r="Z29">
            <v>23.613557</v>
          </cell>
          <cell r="AA29">
            <v>24.803366</v>
          </cell>
          <cell r="AC29">
            <v>0</v>
          </cell>
          <cell r="AE29">
            <v>0</v>
          </cell>
          <cell r="AG29">
            <v>0</v>
          </cell>
          <cell r="AH29">
            <v>0</v>
          </cell>
          <cell r="AI29">
            <v>0</v>
          </cell>
          <cell r="AJ29">
            <v>0</v>
          </cell>
          <cell r="AK29">
            <v>2.364004</v>
          </cell>
          <cell r="AL29">
            <v>0</v>
          </cell>
          <cell r="AM29">
            <v>3.6314760000000001</v>
          </cell>
          <cell r="AN29">
            <v>0.51813900000000002</v>
          </cell>
          <cell r="AO29">
            <v>0</v>
          </cell>
          <cell r="AP29">
            <v>1.8606149999999999</v>
          </cell>
          <cell r="AQ29">
            <v>2.9791110000000001</v>
          </cell>
          <cell r="AR29">
            <v>0.905528</v>
          </cell>
          <cell r="AS29">
            <v>0</v>
          </cell>
          <cell r="AU29">
            <v>3.5099450000000001</v>
          </cell>
          <cell r="AW29">
            <v>3.118773</v>
          </cell>
          <cell r="AX29">
            <v>3.4071229999999999</v>
          </cell>
          <cell r="BC29">
            <v>0</v>
          </cell>
          <cell r="BF29">
            <v>3.8851040000000001</v>
          </cell>
          <cell r="BH29">
            <v>3.0300600000000002</v>
          </cell>
          <cell r="BI29">
            <v>0</v>
          </cell>
          <cell r="BJ29">
            <v>3.5157379999999998</v>
          </cell>
          <cell r="BL29">
            <v>0</v>
          </cell>
          <cell r="BM29">
            <v>5.0100179999999996</v>
          </cell>
          <cell r="BP29">
            <v>0</v>
          </cell>
          <cell r="BQ29">
            <v>9.4507670000000008</v>
          </cell>
          <cell r="BR29">
            <v>18.506077999999999</v>
          </cell>
          <cell r="BS29">
            <v>18.970385</v>
          </cell>
          <cell r="BU29">
            <v>0</v>
          </cell>
          <cell r="BW29">
            <v>0</v>
          </cell>
          <cell r="BY29">
            <v>0</v>
          </cell>
          <cell r="BZ29">
            <v>0</v>
          </cell>
          <cell r="CA29">
            <v>5.7904710000000001</v>
          </cell>
          <cell r="CB29">
            <v>3.138236</v>
          </cell>
          <cell r="CC29">
            <v>1.6028359999999999</v>
          </cell>
          <cell r="CD29">
            <v>2.0432440000000001</v>
          </cell>
          <cell r="CE29">
            <v>2.6149110000000002</v>
          </cell>
          <cell r="CF29">
            <v>0.41444599999999998</v>
          </cell>
          <cell r="CG29">
            <v>2.6070419999999999</v>
          </cell>
          <cell r="CH29">
            <v>1.589253</v>
          </cell>
          <cell r="CI29">
            <v>2.2117</v>
          </cell>
          <cell r="CJ29">
            <v>0.78120199999999995</v>
          </cell>
          <cell r="CK29">
            <v>2.3068369999999998</v>
          </cell>
          <cell r="CN29">
            <v>5672.5464985069993</v>
          </cell>
          <cell r="CO29">
            <v>25317.858658254001</v>
          </cell>
          <cell r="CP29">
            <v>642.13723454399997</v>
          </cell>
          <cell r="CQ29">
            <v>4911.0701783699997</v>
          </cell>
          <cell r="CR29">
            <v>153.88316694000102</v>
          </cell>
          <cell r="CS29">
            <v>1208.024205594</v>
          </cell>
          <cell r="CT29">
            <v>41.506600366001003</v>
          </cell>
          <cell r="CU29">
            <v>683.75152253299996</v>
          </cell>
          <cell r="CV29">
            <v>56.051355000001003</v>
          </cell>
          <cell r="CW29">
            <v>341.20514784800002</v>
          </cell>
          <cell r="CX29">
            <v>28.547945442001001</v>
          </cell>
          <cell r="CY29">
            <v>193.01473360100002</v>
          </cell>
          <cell r="CZ29">
            <v>9.5790000000000007E-3</v>
          </cell>
          <cell r="DA29">
            <v>0.60115759800000002</v>
          </cell>
          <cell r="DB29">
            <v>8.3000000000000012E-5</v>
          </cell>
          <cell r="DC29">
            <v>2.2404870000000003</v>
          </cell>
          <cell r="DD29">
            <v>0.84142728200000005</v>
          </cell>
          <cell r="DE29">
            <v>38.451190067000006</v>
          </cell>
          <cell r="DF29">
            <v>0.10864900000000001</v>
          </cell>
          <cell r="DG29">
            <v>0.46433800000000003</v>
          </cell>
          <cell r="DH29">
            <v>0</v>
          </cell>
          <cell r="DI29">
            <v>0.17548300000100001</v>
          </cell>
          <cell r="DJ29">
            <v>7.1571444940000006</v>
          </cell>
          <cell r="DK29">
            <v>431.56739710900104</v>
          </cell>
          <cell r="DL29">
            <v>558.39498096000102</v>
          </cell>
          <cell r="DM29">
            <v>2318.683484699</v>
          </cell>
          <cell r="DN29">
            <v>25.556281570001001</v>
          </cell>
          <cell r="DO29">
            <v>623.71606333100101</v>
          </cell>
          <cell r="DP29">
            <v>293.51783807100099</v>
          </cell>
          <cell r="DQ29">
            <v>3187.1099388060002</v>
          </cell>
          <cell r="DR29">
            <v>730.36797426999999</v>
          </cell>
          <cell r="DS29">
            <v>566.69434722500102</v>
          </cell>
          <cell r="DT29">
            <v>15.179244299</v>
          </cell>
          <cell r="DU29">
            <v>554.06873670200093</v>
          </cell>
          <cell r="DV29">
            <v>377.96481358100004</v>
          </cell>
          <cell r="DW29">
            <v>1116.1303587110001</v>
          </cell>
          <cell r="DX29">
            <v>1984.952120143</v>
          </cell>
          <cell r="DY29">
            <v>4335.6275587999999</v>
          </cell>
          <cell r="DZ29">
            <v>175.68654838600099</v>
          </cell>
          <cell r="EA29">
            <v>592.286260911</v>
          </cell>
          <cell r="EB29">
            <v>8.1413407730009997</v>
          </cell>
          <cell r="EC29">
            <v>540.72187171100109</v>
          </cell>
          <cell r="ED29">
            <v>3.2052599320000001</v>
          </cell>
          <cell r="EE29">
            <v>0.46834200000099996</v>
          </cell>
        </row>
        <row r="30">
          <cell r="A30">
            <v>45292</v>
          </cell>
          <cell r="C30">
            <v>0</v>
          </cell>
          <cell r="E30">
            <v>6.309857</v>
          </cell>
          <cell r="F30">
            <v>0</v>
          </cell>
          <cell r="K30">
            <v>6.2889400000000002</v>
          </cell>
          <cell r="N30">
            <v>6.3111620000000004</v>
          </cell>
          <cell r="P30">
            <v>0</v>
          </cell>
          <cell r="Q30">
            <v>0</v>
          </cell>
          <cell r="R30">
            <v>0</v>
          </cell>
          <cell r="T30">
            <v>0</v>
          </cell>
          <cell r="U30">
            <v>6.4140819999999996</v>
          </cell>
          <cell r="X30">
            <v>0</v>
          </cell>
          <cell r="Y30">
            <v>14.164153000000001</v>
          </cell>
          <cell r="Z30">
            <v>26.834071000000002</v>
          </cell>
          <cell r="AA30">
            <v>25.379868999999999</v>
          </cell>
          <cell r="AC30">
            <v>0</v>
          </cell>
          <cell r="AE30">
            <v>0</v>
          </cell>
          <cell r="AG30">
            <v>0</v>
          </cell>
          <cell r="AH30">
            <v>0</v>
          </cell>
          <cell r="AI30">
            <v>0</v>
          </cell>
          <cell r="AJ30">
            <v>0</v>
          </cell>
          <cell r="AK30">
            <v>2.4490189999999998</v>
          </cell>
          <cell r="AL30">
            <v>0</v>
          </cell>
          <cell r="AM30">
            <v>3.6094300000000001</v>
          </cell>
          <cell r="AN30">
            <v>0.57155699999999998</v>
          </cell>
          <cell r="AO30">
            <v>0</v>
          </cell>
          <cell r="AP30">
            <v>1.8396129999999999</v>
          </cell>
          <cell r="AQ30">
            <v>3.028</v>
          </cell>
          <cell r="AR30">
            <v>0.751301</v>
          </cell>
          <cell r="AS30">
            <v>0</v>
          </cell>
          <cell r="AU30">
            <v>3.5773259999999998</v>
          </cell>
          <cell r="AW30">
            <v>3.5249519999999999</v>
          </cell>
          <cell r="AX30">
            <v>3.51173</v>
          </cell>
          <cell r="BC30">
            <v>0</v>
          </cell>
          <cell r="BF30">
            <v>4.3152210000000002</v>
          </cell>
          <cell r="BH30">
            <v>3.309285</v>
          </cell>
          <cell r="BI30">
            <v>3.8042060000000002</v>
          </cell>
          <cell r="BJ30">
            <v>3.4433690000000001</v>
          </cell>
          <cell r="BL30">
            <v>0</v>
          </cell>
          <cell r="BM30">
            <v>4.8090310000000001</v>
          </cell>
          <cell r="BP30">
            <v>0</v>
          </cell>
          <cell r="BQ30">
            <v>17.219124999999998</v>
          </cell>
          <cell r="BR30">
            <v>14.812813</v>
          </cell>
          <cell r="BS30">
            <v>19.397051000000001</v>
          </cell>
          <cell r="BU30">
            <v>0</v>
          </cell>
          <cell r="BW30">
            <v>0</v>
          </cell>
          <cell r="BY30">
            <v>0</v>
          </cell>
          <cell r="BZ30">
            <v>0</v>
          </cell>
          <cell r="CA30">
            <v>5.8357590000000004</v>
          </cell>
          <cell r="CB30">
            <v>3.2613340000000002</v>
          </cell>
          <cell r="CC30">
            <v>1.796009</v>
          </cell>
          <cell r="CD30">
            <v>2.241374</v>
          </cell>
          <cell r="CE30">
            <v>2.248208</v>
          </cell>
          <cell r="CF30">
            <v>0.403806</v>
          </cell>
          <cell r="CG30">
            <v>2.558033</v>
          </cell>
          <cell r="CH30">
            <v>1.5309740000000001</v>
          </cell>
          <cell r="CI30">
            <v>2.5311119999999998</v>
          </cell>
          <cell r="CJ30">
            <v>0.79630900000000004</v>
          </cell>
          <cell r="CK30">
            <v>1.8701430000000001</v>
          </cell>
          <cell r="CN30">
            <v>5573.1752856029998</v>
          </cell>
          <cell r="CO30">
            <v>25628.739354808</v>
          </cell>
          <cell r="CP30">
            <v>675.69809833000102</v>
          </cell>
          <cell r="CQ30">
            <v>4593.7300951100005</v>
          </cell>
          <cell r="CR30">
            <v>134.92781471600102</v>
          </cell>
          <cell r="CS30">
            <v>1113.21575923</v>
          </cell>
          <cell r="CT30">
            <v>21.565850000000999</v>
          </cell>
          <cell r="CU30">
            <v>94.466410898999996</v>
          </cell>
          <cell r="CV30">
            <v>30.712758800001001</v>
          </cell>
          <cell r="CW30">
            <v>396.006915775001</v>
          </cell>
          <cell r="CX30">
            <v>6.78925</v>
          </cell>
          <cell r="CY30">
            <v>133.86393843300098</v>
          </cell>
          <cell r="CZ30">
            <v>2.0133999999999999E-2</v>
          </cell>
          <cell r="DA30">
            <v>0.66399328300100002</v>
          </cell>
          <cell r="DB30">
            <v>0</v>
          </cell>
          <cell r="DC30">
            <v>2.1122450000000002</v>
          </cell>
          <cell r="DD30">
            <v>0.30157300000100001</v>
          </cell>
          <cell r="DE30">
            <v>2.8269319999999998</v>
          </cell>
          <cell r="DF30">
            <v>4.3400000001E-2</v>
          </cell>
          <cell r="DG30">
            <v>1.186324997</v>
          </cell>
          <cell r="DH30">
            <v>0</v>
          </cell>
          <cell r="DI30">
            <v>0.12279620000000001</v>
          </cell>
          <cell r="DJ30">
            <v>13.788885518000999</v>
          </cell>
          <cell r="DK30">
            <v>358.29042676400104</v>
          </cell>
          <cell r="DL30">
            <v>588.45892668499994</v>
          </cell>
          <cell r="DM30">
            <v>2447.3584380339998</v>
          </cell>
          <cell r="DN30">
            <v>23.775563013999999</v>
          </cell>
          <cell r="DO30">
            <v>458.61004889100002</v>
          </cell>
          <cell r="DP30">
            <v>483.63907403600098</v>
          </cell>
          <cell r="DQ30">
            <v>4482.2635073579995</v>
          </cell>
          <cell r="DR30">
            <v>529.79990169400003</v>
          </cell>
          <cell r="DS30">
            <v>584.72176361200093</v>
          </cell>
          <cell r="DT30">
            <v>19.341066534000998</v>
          </cell>
          <cell r="DU30">
            <v>628.88085652999996</v>
          </cell>
          <cell r="DV30">
            <v>351.96703993400098</v>
          </cell>
          <cell r="DW30">
            <v>1077.6799113889999</v>
          </cell>
          <cell r="DX30">
            <v>1872.743051397</v>
          </cell>
          <cell r="DY30">
            <v>3891.0674873530002</v>
          </cell>
          <cell r="DZ30">
            <v>134.58153187599999</v>
          </cell>
          <cell r="EA30">
            <v>618.251608197</v>
          </cell>
          <cell r="EB30">
            <v>12.273335391000002</v>
          </cell>
          <cell r="EC30">
            <v>618.6971128350001</v>
          </cell>
          <cell r="ED30">
            <v>5.3999999999999999E-2</v>
          </cell>
          <cell r="EE30">
            <v>0.21510699999999999</v>
          </cell>
        </row>
        <row r="31">
          <cell r="A31">
            <v>45261</v>
          </cell>
          <cell r="C31">
            <v>0</v>
          </cell>
          <cell r="E31">
            <v>6.3063919999999998</v>
          </cell>
          <cell r="F31">
            <v>0</v>
          </cell>
          <cell r="K31">
            <v>6.3</v>
          </cell>
          <cell r="N31">
            <v>6.2164720000000004</v>
          </cell>
          <cell r="P31">
            <v>0</v>
          </cell>
          <cell r="Q31">
            <v>0</v>
          </cell>
          <cell r="R31">
            <v>0</v>
          </cell>
          <cell r="T31">
            <v>0</v>
          </cell>
          <cell r="U31">
            <v>6.6224610000000004</v>
          </cell>
          <cell r="X31">
            <v>0</v>
          </cell>
          <cell r="Y31">
            <v>0</v>
          </cell>
          <cell r="Z31">
            <v>0</v>
          </cell>
          <cell r="AA31">
            <v>25.272765</v>
          </cell>
          <cell r="AC31">
            <v>0</v>
          </cell>
          <cell r="AE31">
            <v>0</v>
          </cell>
          <cell r="AG31">
            <v>0</v>
          </cell>
          <cell r="AH31">
            <v>0</v>
          </cell>
          <cell r="AI31">
            <v>0</v>
          </cell>
          <cell r="AJ31">
            <v>0</v>
          </cell>
          <cell r="AK31">
            <v>2.631812</v>
          </cell>
          <cell r="AL31">
            <v>0</v>
          </cell>
          <cell r="AM31">
            <v>3.7060979999999999</v>
          </cell>
          <cell r="AN31">
            <v>0.59839799999999999</v>
          </cell>
          <cell r="AO31">
            <v>0</v>
          </cell>
          <cell r="AP31">
            <v>1.7791570000000001</v>
          </cell>
          <cell r="AQ31">
            <v>2.981811</v>
          </cell>
          <cell r="AR31">
            <v>0.81124300000000005</v>
          </cell>
          <cell r="AS31">
            <v>0</v>
          </cell>
          <cell r="AU31">
            <v>3.485214</v>
          </cell>
          <cell r="AW31">
            <v>3.4825219999999999</v>
          </cell>
          <cell r="AX31">
            <v>3.4525800000000002</v>
          </cell>
          <cell r="BC31">
            <v>0</v>
          </cell>
          <cell r="BF31">
            <v>4.2829740000000003</v>
          </cell>
          <cell r="BH31">
            <v>3.6961249999999999</v>
          </cell>
          <cell r="BI31">
            <v>3.8586809999999998</v>
          </cell>
          <cell r="BJ31">
            <v>3.5992410000000001</v>
          </cell>
          <cell r="BL31">
            <v>0</v>
          </cell>
          <cell r="BM31">
            <v>4.8770239999999996</v>
          </cell>
          <cell r="BP31">
            <v>0</v>
          </cell>
          <cell r="BQ31">
            <v>17.858497</v>
          </cell>
          <cell r="BR31">
            <v>17.184820999999999</v>
          </cell>
          <cell r="BS31">
            <v>18.356386000000001</v>
          </cell>
          <cell r="BU31">
            <v>0</v>
          </cell>
          <cell r="BW31">
            <v>0</v>
          </cell>
          <cell r="BY31">
            <v>0</v>
          </cell>
          <cell r="BZ31">
            <v>0</v>
          </cell>
          <cell r="CA31">
            <v>5.8623760000000003</v>
          </cell>
          <cell r="CB31">
            <v>3.631462</v>
          </cell>
          <cell r="CC31">
            <v>1.8871739999999999</v>
          </cell>
          <cell r="CD31">
            <v>2.6517330000000001</v>
          </cell>
          <cell r="CE31">
            <v>2.3017650000000001</v>
          </cell>
          <cell r="CF31">
            <v>0.403727</v>
          </cell>
          <cell r="CG31">
            <v>2.5998160000000001</v>
          </cell>
          <cell r="CH31">
            <v>1.581178</v>
          </cell>
          <cell r="CI31">
            <v>2.5426700000000002</v>
          </cell>
          <cell r="CJ31">
            <v>0.81980799999999998</v>
          </cell>
          <cell r="CK31">
            <v>1.6681079999999999</v>
          </cell>
          <cell r="CN31">
            <v>6546.0792112720001</v>
          </cell>
          <cell r="CO31">
            <v>33116.490811729003</v>
          </cell>
          <cell r="CP31">
            <v>639.4685791630011</v>
          </cell>
          <cell r="CQ31">
            <v>4801.1722582450002</v>
          </cell>
          <cell r="CR31">
            <v>172.26539343500002</v>
          </cell>
          <cell r="CS31">
            <v>1238.756572951</v>
          </cell>
          <cell r="CT31">
            <v>1.000000001E-3</v>
          </cell>
          <cell r="CU31">
            <v>66.544963880001006</v>
          </cell>
          <cell r="CV31">
            <v>26.002943999999999</v>
          </cell>
          <cell r="CW31">
            <v>382.14014048800101</v>
          </cell>
          <cell r="CX31">
            <v>23.922280484999998</v>
          </cell>
          <cell r="CY31">
            <v>146.24907598200002</v>
          </cell>
          <cell r="CZ31">
            <v>2.3525000000000001E-2</v>
          </cell>
          <cell r="DA31">
            <v>0.81691099999999994</v>
          </cell>
          <cell r="DB31">
            <v>0</v>
          </cell>
          <cell r="DC31">
            <v>2.5590869999999999</v>
          </cell>
          <cell r="DD31">
            <v>0.89556100000000005</v>
          </cell>
          <cell r="DE31">
            <v>4.3306433650000002</v>
          </cell>
          <cell r="DF31">
            <v>0.15223700000000001</v>
          </cell>
          <cell r="DG31">
            <v>0.810250000001</v>
          </cell>
          <cell r="DH31">
            <v>0</v>
          </cell>
          <cell r="DI31">
            <v>0.14449400000099999</v>
          </cell>
          <cell r="DJ31">
            <v>22.128701193001003</v>
          </cell>
          <cell r="DK31">
            <v>523.57111314300005</v>
          </cell>
          <cell r="DL31">
            <v>944.85866395699998</v>
          </cell>
          <cell r="DM31">
            <v>3560.9880366560001</v>
          </cell>
          <cell r="DN31">
            <v>31.699951445</v>
          </cell>
          <cell r="DO31">
            <v>454.75082927000096</v>
          </cell>
          <cell r="DP31">
            <v>692.36628350700107</v>
          </cell>
          <cell r="DQ31">
            <v>8008.3898455710005</v>
          </cell>
          <cell r="DR31">
            <v>801.173880059</v>
          </cell>
          <cell r="DS31">
            <v>883.95409857899995</v>
          </cell>
          <cell r="DT31">
            <v>25.757680271000002</v>
          </cell>
          <cell r="DU31">
            <v>965.67312889599998</v>
          </cell>
          <cell r="DV31">
            <v>384.09831815399997</v>
          </cell>
          <cell r="DW31">
            <v>1155.0588847189999</v>
          </cell>
          <cell r="DX31">
            <v>2117.076392859</v>
          </cell>
          <cell r="DY31">
            <v>4238.9747029060009</v>
          </cell>
          <cell r="DZ31">
            <v>164.13309702399999</v>
          </cell>
          <cell r="EA31">
            <v>713.11430836200009</v>
          </cell>
          <cell r="EB31">
            <v>22.253819261</v>
          </cell>
          <cell r="EC31">
            <v>907.25774473699994</v>
          </cell>
          <cell r="ED31">
            <v>0.17200000000000001</v>
          </cell>
          <cell r="EE31">
            <v>11.168284292001001</v>
          </cell>
        </row>
        <row r="32">
          <cell r="A32">
            <v>45231</v>
          </cell>
          <cell r="C32">
            <v>0</v>
          </cell>
          <cell r="E32">
            <v>6.074884</v>
          </cell>
          <cell r="F32">
            <v>0</v>
          </cell>
          <cell r="K32">
            <v>6.0630009999999999</v>
          </cell>
          <cell r="N32">
            <v>6.0120560000000003</v>
          </cell>
          <cell r="P32">
            <v>0</v>
          </cell>
          <cell r="Q32">
            <v>0</v>
          </cell>
          <cell r="R32">
            <v>0</v>
          </cell>
          <cell r="T32">
            <v>0</v>
          </cell>
          <cell r="U32">
            <v>6.5916079999999999</v>
          </cell>
          <cell r="X32">
            <v>0</v>
          </cell>
          <cell r="Y32">
            <v>0</v>
          </cell>
          <cell r="Z32">
            <v>0</v>
          </cell>
          <cell r="AA32">
            <v>25.643429999999999</v>
          </cell>
          <cell r="AC32">
            <v>0</v>
          </cell>
          <cell r="AE32">
            <v>0</v>
          </cell>
          <cell r="AG32">
            <v>0</v>
          </cell>
          <cell r="AH32">
            <v>0</v>
          </cell>
          <cell r="AI32">
            <v>0</v>
          </cell>
          <cell r="AJ32">
            <v>0</v>
          </cell>
          <cell r="AK32">
            <v>4.1310320000000003</v>
          </cell>
          <cell r="AL32">
            <v>0</v>
          </cell>
          <cell r="AM32">
            <v>4.3258799999999997</v>
          </cell>
          <cell r="AN32">
            <v>0.59999899999999995</v>
          </cell>
          <cell r="AO32">
            <v>0</v>
          </cell>
          <cell r="AP32">
            <v>1.737724</v>
          </cell>
          <cell r="AQ32">
            <v>2.9908009999999998</v>
          </cell>
          <cell r="AR32">
            <v>0.82993099999999997</v>
          </cell>
          <cell r="AS32">
            <v>0</v>
          </cell>
          <cell r="AU32">
            <v>3.322387</v>
          </cell>
          <cell r="AW32">
            <v>3.221403</v>
          </cell>
          <cell r="AX32">
            <v>3.2292079999999999</v>
          </cell>
          <cell r="BC32">
            <v>0</v>
          </cell>
          <cell r="BF32">
            <v>4.0687189999999998</v>
          </cell>
          <cell r="BH32">
            <v>3.246302</v>
          </cell>
          <cell r="BI32">
            <v>3.3425199999999999</v>
          </cell>
          <cell r="BJ32">
            <v>3.0608659999999999</v>
          </cell>
          <cell r="BL32">
            <v>0</v>
          </cell>
          <cell r="BM32">
            <v>4.20113</v>
          </cell>
          <cell r="BP32">
            <v>0</v>
          </cell>
          <cell r="BQ32">
            <v>15.608767</v>
          </cell>
          <cell r="BR32">
            <v>17.425598999999998</v>
          </cell>
          <cell r="BS32">
            <v>19.755493999999999</v>
          </cell>
          <cell r="BU32">
            <v>0</v>
          </cell>
          <cell r="BW32">
            <v>0</v>
          </cell>
          <cell r="BY32">
            <v>0</v>
          </cell>
          <cell r="BZ32">
            <v>4.1511940000000003</v>
          </cell>
          <cell r="CA32">
            <v>5.1853660000000001</v>
          </cell>
          <cell r="CB32">
            <v>4.0597690000000002</v>
          </cell>
          <cell r="CC32">
            <v>1.896299</v>
          </cell>
          <cell r="CD32">
            <v>3.412182</v>
          </cell>
          <cell r="CE32">
            <v>2.5759310000000002</v>
          </cell>
          <cell r="CF32">
            <v>0.44355600000000001</v>
          </cell>
          <cell r="CG32">
            <v>2.6316090000000001</v>
          </cell>
          <cell r="CH32">
            <v>1.6209229999999999</v>
          </cell>
          <cell r="CI32">
            <v>2.4572370000000001</v>
          </cell>
          <cell r="CJ32">
            <v>0.81046499999999999</v>
          </cell>
          <cell r="CK32">
            <v>1.943281</v>
          </cell>
          <cell r="CN32">
            <v>5056.7337796019992</v>
          </cell>
          <cell r="CO32">
            <v>26235.676019179002</v>
          </cell>
          <cell r="CP32">
            <v>626.00348296400102</v>
          </cell>
          <cell r="CQ32">
            <v>4504.4288776439998</v>
          </cell>
          <cell r="CR32">
            <v>176.30844937099999</v>
          </cell>
          <cell r="CS32">
            <v>1162.7875230920001</v>
          </cell>
          <cell r="CT32">
            <v>1.5500000000000002E-3</v>
          </cell>
          <cell r="CU32">
            <v>50.463145216001003</v>
          </cell>
          <cell r="CV32">
            <v>25.115873000000999</v>
          </cell>
          <cell r="CW32">
            <v>281.97447437900001</v>
          </cell>
          <cell r="CX32">
            <v>26.440710237000001</v>
          </cell>
          <cell r="CY32">
            <v>112.229597979</v>
          </cell>
          <cell r="CZ32">
            <v>2.2724000000000001E-2</v>
          </cell>
          <cell r="DA32">
            <v>0.180086000001</v>
          </cell>
          <cell r="DB32">
            <v>0</v>
          </cell>
          <cell r="DC32">
            <v>1.689158000001</v>
          </cell>
          <cell r="DD32">
            <v>1.118685731</v>
          </cell>
          <cell r="DE32">
            <v>4.5503520049999997</v>
          </cell>
          <cell r="DF32">
            <v>2.7123000001000003E-2</v>
          </cell>
          <cell r="DG32">
            <v>2.0878611999999999</v>
          </cell>
          <cell r="DH32">
            <v>0</v>
          </cell>
          <cell r="DI32">
            <v>12.179805700000999</v>
          </cell>
          <cell r="DJ32">
            <v>152.72320359399998</v>
          </cell>
          <cell r="DK32">
            <v>1085.6947852559999</v>
          </cell>
          <cell r="DL32">
            <v>334.76620412300105</v>
          </cell>
          <cell r="DM32">
            <v>2542.2796226670002</v>
          </cell>
          <cell r="DN32">
            <v>15.447572588000002</v>
          </cell>
          <cell r="DO32">
            <v>352.55574113300003</v>
          </cell>
          <cell r="DP32">
            <v>394.780995031001</v>
          </cell>
          <cell r="DQ32">
            <v>4861.3863513099996</v>
          </cell>
          <cell r="DR32">
            <v>564.01260857299997</v>
          </cell>
          <cell r="DS32">
            <v>686.16461573800098</v>
          </cell>
          <cell r="DT32">
            <v>4.8545631280010006</v>
          </cell>
          <cell r="DU32">
            <v>420.103180702001</v>
          </cell>
          <cell r="DV32">
            <v>226.06025218900001</v>
          </cell>
          <cell r="DW32">
            <v>898.872463702</v>
          </cell>
          <cell r="DX32">
            <v>1875.6558844810002</v>
          </cell>
          <cell r="DY32">
            <v>3965.7364020790001</v>
          </cell>
          <cell r="DZ32">
            <v>122.225950663001</v>
          </cell>
          <cell r="EA32">
            <v>535.29637332899995</v>
          </cell>
          <cell r="EB32">
            <v>5.6104019610010001</v>
          </cell>
          <cell r="EC32">
            <v>537.42274490700106</v>
          </cell>
          <cell r="ED32">
            <v>0.09</v>
          </cell>
          <cell r="EE32">
            <v>2.1309369999999999</v>
          </cell>
        </row>
        <row r="33">
          <cell r="A33">
            <v>45200</v>
          </cell>
          <cell r="C33">
            <v>0</v>
          </cell>
          <cell r="E33">
            <v>6.1118519999999998</v>
          </cell>
          <cell r="F33">
            <v>0</v>
          </cell>
          <cell r="K33">
            <v>6.0590909999999996</v>
          </cell>
          <cell r="N33">
            <v>6.0550420000000003</v>
          </cell>
          <cell r="P33">
            <v>0</v>
          </cell>
          <cell r="Q33">
            <v>0</v>
          </cell>
          <cell r="R33">
            <v>0</v>
          </cell>
          <cell r="T33">
            <v>0</v>
          </cell>
          <cell r="U33">
            <v>6.6212299999999997</v>
          </cell>
          <cell r="X33">
            <v>0</v>
          </cell>
          <cell r="Y33">
            <v>0</v>
          </cell>
          <cell r="Z33">
            <v>0</v>
          </cell>
          <cell r="AA33">
            <v>27.631357000000001</v>
          </cell>
          <cell r="AC33">
            <v>0</v>
          </cell>
          <cell r="AE33">
            <v>0</v>
          </cell>
          <cell r="AG33">
            <v>0</v>
          </cell>
          <cell r="AH33">
            <v>0</v>
          </cell>
          <cell r="AI33">
            <v>0</v>
          </cell>
          <cell r="AJ33">
            <v>0</v>
          </cell>
          <cell r="AK33">
            <v>4.3599560000000004</v>
          </cell>
          <cell r="AL33">
            <v>0</v>
          </cell>
          <cell r="AM33">
            <v>4.4269970000000001</v>
          </cell>
          <cell r="AN33">
            <v>0.66707399999999994</v>
          </cell>
          <cell r="AO33">
            <v>0</v>
          </cell>
          <cell r="AP33">
            <v>1.8538319999999999</v>
          </cell>
          <cell r="AQ33">
            <v>2.9980820000000001</v>
          </cell>
          <cell r="AR33">
            <v>0.86637799999999998</v>
          </cell>
          <cell r="AS33">
            <v>2.811779</v>
          </cell>
          <cell r="AU33">
            <v>3.45661</v>
          </cell>
          <cell r="AW33">
            <v>3.325583</v>
          </cell>
          <cell r="AX33">
            <v>3.1961689999999998</v>
          </cell>
          <cell r="BC33">
            <v>0</v>
          </cell>
          <cell r="BF33">
            <v>3.692291</v>
          </cell>
          <cell r="BH33">
            <v>3.5334910000000002</v>
          </cell>
          <cell r="BI33">
            <v>3.6718739999999999</v>
          </cell>
          <cell r="BJ33">
            <v>2.7529819999999998</v>
          </cell>
          <cell r="BL33">
            <v>3.3990420000000001</v>
          </cell>
          <cell r="BM33">
            <v>4.8450850000000001</v>
          </cell>
          <cell r="BP33">
            <v>12.475144</v>
          </cell>
          <cell r="BQ33">
            <v>11.178400999999999</v>
          </cell>
          <cell r="BR33">
            <v>19.439959999999999</v>
          </cell>
          <cell r="BS33">
            <v>21.253976999999999</v>
          </cell>
          <cell r="BU33">
            <v>0</v>
          </cell>
          <cell r="BW33">
            <v>0</v>
          </cell>
          <cell r="BY33">
            <v>3.3635989999999998</v>
          </cell>
          <cell r="BZ33">
            <v>3.735719</v>
          </cell>
          <cell r="CA33">
            <v>4.2448009999999998</v>
          </cell>
          <cell r="CB33">
            <v>4.0018120000000001</v>
          </cell>
          <cell r="CC33">
            <v>2.2380490000000002</v>
          </cell>
          <cell r="CD33">
            <v>0</v>
          </cell>
          <cell r="CE33">
            <v>3.692361</v>
          </cell>
          <cell r="CF33">
            <v>0.45887600000000001</v>
          </cell>
          <cell r="CG33">
            <v>2.5625339999999999</v>
          </cell>
          <cell r="CH33">
            <v>1.6013679999999999</v>
          </cell>
          <cell r="CI33">
            <v>2.5329350000000002</v>
          </cell>
          <cell r="CJ33">
            <v>0.80027000000000004</v>
          </cell>
          <cell r="CK33">
            <v>1.9628760000000001</v>
          </cell>
          <cell r="CN33">
            <v>4277.6552865100002</v>
          </cell>
          <cell r="CO33">
            <v>23517.977225850998</v>
          </cell>
          <cell r="CP33">
            <v>676.29889354500108</v>
          </cell>
          <cell r="CQ33">
            <v>4218.7498527890002</v>
          </cell>
          <cell r="CR33">
            <v>195.45106879400001</v>
          </cell>
          <cell r="CS33">
            <v>1143.505586173</v>
          </cell>
          <cell r="CT33">
            <v>1.6486200510000002</v>
          </cell>
          <cell r="CU33">
            <v>137.80222266199999</v>
          </cell>
          <cell r="CV33">
            <v>30.486702700000002</v>
          </cell>
          <cell r="CW33">
            <v>289.55155240400001</v>
          </cell>
          <cell r="CX33">
            <v>18.527441900000003</v>
          </cell>
          <cell r="CY33">
            <v>157.97942164300099</v>
          </cell>
          <cell r="CZ33">
            <v>1.6761999999999999E-2</v>
          </cell>
          <cell r="DA33">
            <v>0.97476200000000002</v>
          </cell>
          <cell r="DB33">
            <v>0</v>
          </cell>
          <cell r="DC33">
            <v>1.6257410000000001</v>
          </cell>
          <cell r="DD33">
            <v>2.0166926320009999</v>
          </cell>
          <cell r="DE33">
            <v>85.867964895</v>
          </cell>
          <cell r="DF33">
            <v>6.9147740010010006</v>
          </cell>
          <cell r="DG33">
            <v>72.81192938400001</v>
          </cell>
          <cell r="DH33">
            <v>1.2789099999999999E-2</v>
          </cell>
          <cell r="DI33">
            <v>344.16145147099996</v>
          </cell>
          <cell r="DJ33">
            <v>362.130066054</v>
          </cell>
          <cell r="DK33">
            <v>2844.7435948800003</v>
          </cell>
          <cell r="DL33">
            <v>109.93991655900099</v>
          </cell>
          <cell r="DM33">
            <v>1210.080387724</v>
          </cell>
          <cell r="DN33">
            <v>14.434414765001</v>
          </cell>
          <cell r="DO33">
            <v>291.07342926399997</v>
          </cell>
          <cell r="DP33">
            <v>155.13510848700102</v>
          </cell>
          <cell r="DQ33">
            <v>1856.4441434790001</v>
          </cell>
          <cell r="DR33">
            <v>343.63223860600004</v>
          </cell>
          <cell r="DS33">
            <v>709.984016483</v>
          </cell>
          <cell r="DT33">
            <v>3.8962205170000002</v>
          </cell>
          <cell r="DU33">
            <v>375.838755284</v>
          </cell>
          <cell r="DV33">
            <v>124.314364306</v>
          </cell>
          <cell r="DW33">
            <v>905.61191541400001</v>
          </cell>
          <cell r="DX33">
            <v>1745.8988058360001</v>
          </cell>
          <cell r="DY33">
            <v>3547.0969412969998</v>
          </cell>
          <cell r="DZ33">
            <v>75.426269639000992</v>
          </cell>
          <cell r="EA33">
            <v>428.448848446</v>
          </cell>
          <cell r="EB33">
            <v>17.864480213000999</v>
          </cell>
          <cell r="EC33">
            <v>483.678342386</v>
          </cell>
          <cell r="ED33">
            <v>3.0254146</v>
          </cell>
          <cell r="EE33">
            <v>52.485223708001001</v>
          </cell>
        </row>
        <row r="34">
          <cell r="A34">
            <v>45170</v>
          </cell>
          <cell r="C34">
            <v>0</v>
          </cell>
          <cell r="E34">
            <v>6.1055109999999999</v>
          </cell>
          <cell r="F34">
            <v>0</v>
          </cell>
          <cell r="K34">
            <v>0</v>
          </cell>
          <cell r="N34">
            <v>6.2948490000000001</v>
          </cell>
          <cell r="P34">
            <v>0</v>
          </cell>
          <cell r="Q34">
            <v>0</v>
          </cell>
          <cell r="R34">
            <v>0</v>
          </cell>
          <cell r="T34">
            <v>0</v>
          </cell>
          <cell r="U34">
            <v>6.6768590000000003</v>
          </cell>
          <cell r="X34">
            <v>0</v>
          </cell>
          <cell r="Y34">
            <v>0</v>
          </cell>
          <cell r="Z34">
            <v>0</v>
          </cell>
          <cell r="AA34">
            <v>30.846985</v>
          </cell>
          <cell r="AC34">
            <v>0</v>
          </cell>
          <cell r="AE34">
            <v>0</v>
          </cell>
          <cell r="AG34">
            <v>0</v>
          </cell>
          <cell r="AH34">
            <v>9.9631170000000004</v>
          </cell>
          <cell r="AI34">
            <v>0</v>
          </cell>
          <cell r="AJ34">
            <v>4.1382560000000002</v>
          </cell>
          <cell r="AK34">
            <v>0</v>
          </cell>
          <cell r="AL34">
            <v>0</v>
          </cell>
          <cell r="AM34">
            <v>0</v>
          </cell>
          <cell r="AN34">
            <v>0.7</v>
          </cell>
          <cell r="AO34">
            <v>0</v>
          </cell>
          <cell r="AP34">
            <v>1.8433120000000001</v>
          </cell>
          <cell r="AQ34">
            <v>2.9815559999999999</v>
          </cell>
          <cell r="AR34">
            <v>0.84170199999999995</v>
          </cell>
          <cell r="AS34">
            <v>2.7546149999999998</v>
          </cell>
          <cell r="AU34">
            <v>3.507225</v>
          </cell>
          <cell r="AW34">
            <v>3.2979409999999998</v>
          </cell>
          <cell r="AX34">
            <v>3.1257510000000002</v>
          </cell>
          <cell r="BC34">
            <v>0</v>
          </cell>
          <cell r="BF34">
            <v>3.8903919999999999</v>
          </cell>
          <cell r="BH34">
            <v>3.6854230000000001</v>
          </cell>
          <cell r="BI34">
            <v>3.7816610000000002</v>
          </cell>
          <cell r="BJ34">
            <v>0</v>
          </cell>
          <cell r="BL34">
            <v>3.293698</v>
          </cell>
          <cell r="BM34">
            <v>4.3296720000000004</v>
          </cell>
          <cell r="BP34">
            <v>10.654858000000001</v>
          </cell>
          <cell r="BQ34">
            <v>10.451979</v>
          </cell>
          <cell r="BR34">
            <v>18.184508999999998</v>
          </cell>
          <cell r="BS34">
            <v>20.038533000000001</v>
          </cell>
          <cell r="BU34">
            <v>6.759919</v>
          </cell>
          <cell r="BW34">
            <v>0</v>
          </cell>
          <cell r="BY34">
            <v>3.6704189999999999</v>
          </cell>
          <cell r="BZ34">
            <v>4.8359880000000004</v>
          </cell>
          <cell r="CA34">
            <v>4.3496620000000004</v>
          </cell>
          <cell r="CB34">
            <v>2.5774089999999998</v>
          </cell>
          <cell r="CC34">
            <v>2.175678</v>
          </cell>
          <cell r="CD34">
            <v>0</v>
          </cell>
          <cell r="CE34">
            <v>2.9189669999999999</v>
          </cell>
          <cell r="CF34">
            <v>0.47235500000000002</v>
          </cell>
          <cell r="CG34">
            <v>2.4384839999999999</v>
          </cell>
          <cell r="CH34">
            <v>1.5068999999999999</v>
          </cell>
          <cell r="CI34">
            <v>2.3741319999999999</v>
          </cell>
          <cell r="CJ34">
            <v>0.76992099999999997</v>
          </cell>
          <cell r="CK34">
            <v>1.7945709999999999</v>
          </cell>
          <cell r="CN34">
            <v>5333.6931587279996</v>
          </cell>
          <cell r="CO34">
            <v>33094.058224457003</v>
          </cell>
          <cell r="CP34">
            <v>654.30402257200103</v>
          </cell>
          <cell r="CQ34">
            <v>4572.862475377</v>
          </cell>
          <cell r="CR34">
            <v>170.95989041200002</v>
          </cell>
          <cell r="CS34">
            <v>1035.459882486</v>
          </cell>
          <cell r="CT34">
            <v>4.0845966850000002</v>
          </cell>
          <cell r="CU34">
            <v>470.43755575400104</v>
          </cell>
          <cell r="CV34">
            <v>53.633220000000001</v>
          </cell>
          <cell r="CW34">
            <v>456.81215459100002</v>
          </cell>
          <cell r="CX34">
            <v>20.059849999999997</v>
          </cell>
          <cell r="CY34">
            <v>315.87050914400004</v>
          </cell>
          <cell r="CZ34">
            <v>8.3287230000000001</v>
          </cell>
          <cell r="DA34">
            <v>162.04246415100101</v>
          </cell>
          <cell r="DB34">
            <v>0</v>
          </cell>
          <cell r="DC34">
            <v>2.5083029999999997</v>
          </cell>
          <cell r="DD34">
            <v>48.714908684001003</v>
          </cell>
          <cell r="DE34">
            <v>2088.5692308480002</v>
          </cell>
          <cell r="DF34">
            <v>54.154796828999999</v>
          </cell>
          <cell r="DG34">
            <v>1098.0753462769999</v>
          </cell>
          <cell r="DH34">
            <v>105.50246100000101</v>
          </cell>
          <cell r="DI34">
            <v>1470.3964599850001</v>
          </cell>
          <cell r="DJ34">
            <v>497.38656258400101</v>
          </cell>
          <cell r="DK34">
            <v>3364.711953254</v>
          </cell>
          <cell r="DL34">
            <v>27.980221</v>
          </cell>
          <cell r="DM34">
            <v>1089.9058755830001</v>
          </cell>
          <cell r="DN34">
            <v>2.7830021040000004</v>
          </cell>
          <cell r="DO34">
            <v>270.47956000000102</v>
          </cell>
          <cell r="DP34">
            <v>8.6358204570010013</v>
          </cell>
          <cell r="DQ34">
            <v>691.61384866599997</v>
          </cell>
          <cell r="DR34">
            <v>266.415854647</v>
          </cell>
          <cell r="DS34">
            <v>970.81916760100103</v>
          </cell>
          <cell r="DT34">
            <v>10.122416642001001</v>
          </cell>
          <cell r="DU34">
            <v>456.49528470900106</v>
          </cell>
          <cell r="DV34">
            <v>243.32753414600103</v>
          </cell>
          <cell r="DW34">
            <v>1209.6885075280002</v>
          </cell>
          <cell r="DX34">
            <v>2290.6708466679997</v>
          </cell>
          <cell r="DY34">
            <v>4420.2962961809999</v>
          </cell>
          <cell r="DZ34">
            <v>81.020869456</v>
          </cell>
          <cell r="EA34">
            <v>571.27567513700001</v>
          </cell>
          <cell r="EB34">
            <v>47.543104545000006</v>
          </cell>
          <cell r="EC34">
            <v>729.97549320000007</v>
          </cell>
          <cell r="ED34">
            <v>201.10079112500102</v>
          </cell>
          <cell r="EE34">
            <v>2248.95140141</v>
          </cell>
        </row>
        <row r="35">
          <cell r="A35">
            <v>45139</v>
          </cell>
          <cell r="C35">
            <v>0</v>
          </cell>
          <cell r="E35">
            <v>6.074217</v>
          </cell>
          <cell r="F35">
            <v>0</v>
          </cell>
          <cell r="K35">
            <v>0</v>
          </cell>
          <cell r="N35">
            <v>6.1997390000000001</v>
          </cell>
          <cell r="P35">
            <v>0</v>
          </cell>
          <cell r="Q35">
            <v>0</v>
          </cell>
          <cell r="R35">
            <v>0</v>
          </cell>
          <cell r="T35">
            <v>0</v>
          </cell>
          <cell r="U35">
            <v>6.6648160000000001</v>
          </cell>
          <cell r="X35">
            <v>0</v>
          </cell>
          <cell r="Y35">
            <v>0</v>
          </cell>
          <cell r="Z35">
            <v>25.459346</v>
          </cell>
          <cell r="AA35">
            <v>32.245944999999999</v>
          </cell>
          <cell r="AC35">
            <v>9.9666289999999993</v>
          </cell>
          <cell r="AE35">
            <v>0</v>
          </cell>
          <cell r="AG35">
            <v>5.5867300000000002</v>
          </cell>
          <cell r="AH35">
            <v>11.477945999999999</v>
          </cell>
          <cell r="AI35">
            <v>0</v>
          </cell>
          <cell r="AJ35">
            <v>4.7296969999999998</v>
          </cell>
          <cell r="AK35">
            <v>0</v>
          </cell>
          <cell r="AL35">
            <v>0</v>
          </cell>
          <cell r="AM35">
            <v>0</v>
          </cell>
          <cell r="AN35">
            <v>0.70883200000000002</v>
          </cell>
          <cell r="AO35">
            <v>0</v>
          </cell>
          <cell r="AP35">
            <v>2.0057309999999999</v>
          </cell>
          <cell r="AQ35">
            <v>3.0667049999999998</v>
          </cell>
          <cell r="AR35">
            <v>0.89175700000000002</v>
          </cell>
          <cell r="AS35">
            <v>2.3533659999999998</v>
          </cell>
          <cell r="AU35">
            <v>3.5119319999999998</v>
          </cell>
          <cell r="AW35">
            <v>3.312109</v>
          </cell>
          <cell r="AX35">
            <v>3.1364350000000001</v>
          </cell>
          <cell r="BC35">
            <v>0</v>
          </cell>
          <cell r="BF35">
            <v>3.8181050000000001</v>
          </cell>
          <cell r="BH35">
            <v>0</v>
          </cell>
          <cell r="BI35">
            <v>0</v>
          </cell>
          <cell r="BJ35">
            <v>0</v>
          </cell>
          <cell r="BL35">
            <v>3.7192820000000002</v>
          </cell>
          <cell r="BM35">
            <v>3.703792</v>
          </cell>
          <cell r="BP35">
            <v>10.372223</v>
          </cell>
          <cell r="BQ35">
            <v>10.180118</v>
          </cell>
          <cell r="BR35">
            <v>20.506474999999998</v>
          </cell>
          <cell r="BS35">
            <v>20.023838999999999</v>
          </cell>
          <cell r="BU35">
            <v>7.4877919999999998</v>
          </cell>
          <cell r="BW35">
            <v>12.356339999999999</v>
          </cell>
          <cell r="BY35">
            <v>3.5217200000000002</v>
          </cell>
          <cell r="BZ35">
            <v>5.0735210000000004</v>
          </cell>
          <cell r="CA35">
            <v>4.8262970000000003</v>
          </cell>
          <cell r="CB35">
            <v>2.0790220000000001</v>
          </cell>
          <cell r="CC35">
            <v>2.050074</v>
          </cell>
          <cell r="CD35">
            <v>0</v>
          </cell>
          <cell r="CE35">
            <v>0</v>
          </cell>
          <cell r="CF35">
            <v>0.471752</v>
          </cell>
          <cell r="CG35">
            <v>2.4654600000000002</v>
          </cell>
          <cell r="CH35">
            <v>1.4829399999999999</v>
          </cell>
          <cell r="CI35">
            <v>2.544753</v>
          </cell>
          <cell r="CJ35">
            <v>0.80553699999999995</v>
          </cell>
          <cell r="CK35">
            <v>1.5531779999999999</v>
          </cell>
          <cell r="CN35">
            <v>5142.3099840839996</v>
          </cell>
          <cell r="CO35">
            <v>32719.664306531999</v>
          </cell>
          <cell r="CP35">
            <v>454.33585122300104</v>
          </cell>
          <cell r="CQ35">
            <v>3031.634444714</v>
          </cell>
          <cell r="CR35">
            <v>76.261005913999995</v>
          </cell>
          <cell r="CS35">
            <v>428.23204868299996</v>
          </cell>
          <cell r="CT35">
            <v>9.6977783590000008</v>
          </cell>
          <cell r="CU35">
            <v>738.74284372900001</v>
          </cell>
          <cell r="CV35">
            <v>104.424936754</v>
          </cell>
          <cell r="CW35">
            <v>551.90164754400098</v>
          </cell>
          <cell r="CX35">
            <v>10.301525000001</v>
          </cell>
          <cell r="CY35">
            <v>337.03538592100102</v>
          </cell>
          <cell r="CZ35">
            <v>93.889331128000009</v>
          </cell>
          <cell r="DA35">
            <v>1064.5234934499999</v>
          </cell>
          <cell r="DB35">
            <v>4.8096462620000002</v>
          </cell>
          <cell r="DC35">
            <v>336.88351812299999</v>
          </cell>
          <cell r="DD35">
            <v>240.15877002799999</v>
          </cell>
          <cell r="DE35">
            <v>3260.981062798</v>
          </cell>
          <cell r="DF35">
            <v>100.61778990700101</v>
          </cell>
          <cell r="DG35">
            <v>1628.0826359310001</v>
          </cell>
          <cell r="DH35">
            <v>65.059293398000008</v>
          </cell>
          <cell r="DI35">
            <v>995.08137089799993</v>
          </cell>
          <cell r="DJ35">
            <v>197.920880998001</v>
          </cell>
          <cell r="DK35">
            <v>1823.9669843570002</v>
          </cell>
          <cell r="DL35">
            <v>16.482461000000001</v>
          </cell>
          <cell r="DM35">
            <v>773.74063671300007</v>
          </cell>
          <cell r="DN35">
            <v>6.7014756800009998</v>
          </cell>
          <cell r="DO35">
            <v>183.207783605</v>
          </cell>
          <cell r="DP35">
            <v>0.590527829</v>
          </cell>
          <cell r="DQ35">
            <v>107.289599592</v>
          </cell>
          <cell r="DR35">
            <v>291.58079333000001</v>
          </cell>
          <cell r="DS35">
            <v>791.55184107800096</v>
          </cell>
          <cell r="DT35">
            <v>7.0745108390010003</v>
          </cell>
          <cell r="DU35">
            <v>433.30819205400098</v>
          </cell>
          <cell r="DV35">
            <v>252.05939005900001</v>
          </cell>
          <cell r="DW35">
            <v>943.90868818600109</v>
          </cell>
          <cell r="DX35">
            <v>1559.5258822389999</v>
          </cell>
          <cell r="DY35">
            <v>3424.4034144830002</v>
          </cell>
          <cell r="DZ35">
            <v>48.805197597999999</v>
          </cell>
          <cell r="EA35">
            <v>378.85995170500001</v>
          </cell>
          <cell r="EB35">
            <v>18.419729604</v>
          </cell>
          <cell r="EC35">
            <v>545.82533556499993</v>
          </cell>
          <cell r="ED35">
            <v>902.87936071299998</v>
          </cell>
          <cell r="EE35">
            <v>6038.2640148119999</v>
          </cell>
        </row>
        <row r="36">
          <cell r="A36">
            <v>45108</v>
          </cell>
          <cell r="C36">
            <v>0</v>
          </cell>
          <cell r="E36">
            <v>6.1850139999999998</v>
          </cell>
          <cell r="F36">
            <v>0</v>
          </cell>
          <cell r="K36">
            <v>0</v>
          </cell>
          <cell r="N36">
            <v>6.2566300000000004</v>
          </cell>
          <cell r="P36">
            <v>0</v>
          </cell>
          <cell r="Q36">
            <v>0</v>
          </cell>
          <cell r="R36">
            <v>0</v>
          </cell>
          <cell r="T36">
            <v>0</v>
          </cell>
          <cell r="U36">
            <v>6.6897320000000002</v>
          </cell>
          <cell r="X36">
            <v>0</v>
          </cell>
          <cell r="Y36">
            <v>0</v>
          </cell>
          <cell r="Z36">
            <v>28.220379999999999</v>
          </cell>
          <cell r="AA36">
            <v>32.265466000000004</v>
          </cell>
          <cell r="AC36">
            <v>11.561147</v>
          </cell>
          <cell r="AE36">
            <v>17.527715000000001</v>
          </cell>
          <cell r="AG36">
            <v>6.1115740000000001</v>
          </cell>
          <cell r="AH36">
            <v>12.878081999999999</v>
          </cell>
          <cell r="AI36">
            <v>0</v>
          </cell>
          <cell r="AJ36">
            <v>4.9193280000000001</v>
          </cell>
          <cell r="AK36">
            <v>3.1972109999999998</v>
          </cell>
          <cell r="AL36">
            <v>0</v>
          </cell>
          <cell r="AM36">
            <v>0</v>
          </cell>
          <cell r="AN36">
            <v>0.70214699999999997</v>
          </cell>
          <cell r="AO36">
            <v>0</v>
          </cell>
          <cell r="AP36">
            <v>2.0667049999999998</v>
          </cell>
          <cell r="AQ36">
            <v>3.0667049999999998</v>
          </cell>
          <cell r="AR36">
            <v>0.82173700000000005</v>
          </cell>
          <cell r="AS36">
            <v>2.2924690000000001</v>
          </cell>
          <cell r="AU36">
            <v>3.5195609999999999</v>
          </cell>
          <cell r="AW36">
            <v>3.307906</v>
          </cell>
          <cell r="AX36">
            <v>3.208218</v>
          </cell>
          <cell r="BC36">
            <v>0</v>
          </cell>
          <cell r="BF36">
            <v>4.2167009999999996</v>
          </cell>
          <cell r="BH36">
            <v>3.136428</v>
          </cell>
          <cell r="BI36">
            <v>0</v>
          </cell>
          <cell r="BJ36">
            <v>3.5194909999999999</v>
          </cell>
          <cell r="BL36">
            <v>4.3819679999999996</v>
          </cell>
          <cell r="BM36">
            <v>3.6738719999999998</v>
          </cell>
          <cell r="BP36">
            <v>10.590786</v>
          </cell>
          <cell r="BQ36">
            <v>10.575946</v>
          </cell>
          <cell r="BR36">
            <v>19.570315000000001</v>
          </cell>
          <cell r="BS36">
            <v>21.293955</v>
          </cell>
          <cell r="BU36">
            <v>7.8574419999999998</v>
          </cell>
          <cell r="BW36">
            <v>11.085546000000001</v>
          </cell>
          <cell r="BY36">
            <v>4.1184250000000002</v>
          </cell>
          <cell r="BZ36">
            <v>5.3180899999999998</v>
          </cell>
          <cell r="CA36">
            <v>4.9687929999999998</v>
          </cell>
          <cell r="CB36">
            <v>2.9414419999999999</v>
          </cell>
          <cell r="CC36">
            <v>1.9400729999999999</v>
          </cell>
          <cell r="CD36">
            <v>0</v>
          </cell>
          <cell r="CE36">
            <v>0</v>
          </cell>
          <cell r="CF36">
            <v>0.46533099999999999</v>
          </cell>
          <cell r="CG36">
            <v>2.609912</v>
          </cell>
          <cell r="CH36">
            <v>1.564136</v>
          </cell>
          <cell r="CI36">
            <v>2.5469330000000001</v>
          </cell>
          <cell r="CJ36">
            <v>0.80664899999999995</v>
          </cell>
          <cell r="CK36">
            <v>1.557938</v>
          </cell>
          <cell r="CN36">
            <v>4802.6957153540006</v>
          </cell>
          <cell r="CO36">
            <v>30368.716092007999</v>
          </cell>
          <cell r="CP36">
            <v>391.38706976700001</v>
          </cell>
          <cell r="CQ36">
            <v>2646.368519479</v>
          </cell>
          <cell r="CR36">
            <v>12.214618657999999</v>
          </cell>
          <cell r="CS36">
            <v>460.39471522800005</v>
          </cell>
          <cell r="CT36">
            <v>8.495205833</v>
          </cell>
          <cell r="CU36">
            <v>1015.5967143820001</v>
          </cell>
          <cell r="CV36">
            <v>125.061208272</v>
          </cell>
          <cell r="CW36">
            <v>488.47339648300101</v>
          </cell>
          <cell r="CX36">
            <v>15.589975000000001</v>
          </cell>
          <cell r="CY36">
            <v>385.40480255299997</v>
          </cell>
          <cell r="CZ36">
            <v>213.16995657400003</v>
          </cell>
          <cell r="DA36">
            <v>1988.748353903</v>
          </cell>
          <cell r="DB36">
            <v>113.074340668</v>
          </cell>
          <cell r="DC36">
            <v>1474.9399921870001</v>
          </cell>
          <cell r="DD36">
            <v>288.97496309300101</v>
          </cell>
          <cell r="DE36">
            <v>2608.2169261969998</v>
          </cell>
          <cell r="DF36">
            <v>153.87998811700001</v>
          </cell>
          <cell r="DG36">
            <v>1781.2461900630001</v>
          </cell>
          <cell r="DH36">
            <v>1.956091</v>
          </cell>
          <cell r="DI36">
            <v>20.164687057001</v>
          </cell>
          <cell r="DJ36">
            <v>100.75040011600001</v>
          </cell>
          <cell r="DK36">
            <v>906.505497042</v>
          </cell>
          <cell r="DL36">
            <v>35.539702534999996</v>
          </cell>
          <cell r="DM36">
            <v>759.06191923000006</v>
          </cell>
          <cell r="DN36">
            <v>8.1066311080000002</v>
          </cell>
          <cell r="DO36">
            <v>156.37281064900102</v>
          </cell>
          <cell r="DP36">
            <v>0.161416</v>
          </cell>
          <cell r="DQ36">
            <v>13.144175000000001</v>
          </cell>
          <cell r="DR36">
            <v>439.432230027</v>
          </cell>
          <cell r="DS36">
            <v>641.66313848100106</v>
          </cell>
          <cell r="DT36">
            <v>2.7252000000000001</v>
          </cell>
          <cell r="DU36">
            <v>429.72046864800103</v>
          </cell>
          <cell r="DV36">
            <v>287.84087151300002</v>
          </cell>
          <cell r="DW36">
            <v>768.60158906900108</v>
          </cell>
          <cell r="DX36">
            <v>1455.1165661460002</v>
          </cell>
          <cell r="DY36">
            <v>3189.1813246900001</v>
          </cell>
          <cell r="DZ36">
            <v>47.514247144000002</v>
          </cell>
          <cell r="EA36">
            <v>355.11199473900001</v>
          </cell>
          <cell r="EB36">
            <v>30.694188019000002</v>
          </cell>
          <cell r="EC36">
            <v>476.88584434900002</v>
          </cell>
          <cell r="ED36">
            <v>567.28548144000104</v>
          </cell>
          <cell r="EE36">
            <v>5594.5555255380004</v>
          </cell>
        </row>
        <row r="37">
          <cell r="A37">
            <v>45078</v>
          </cell>
          <cell r="C37">
            <v>6.2399690000000003</v>
          </cell>
          <cell r="E37">
            <v>6.2576099999999997</v>
          </cell>
          <cell r="F37">
            <v>0</v>
          </cell>
          <cell r="K37">
            <v>0</v>
          </cell>
          <cell r="N37">
            <v>6.2362010000000003</v>
          </cell>
          <cell r="P37">
            <v>0</v>
          </cell>
          <cell r="Q37">
            <v>0</v>
          </cell>
          <cell r="R37">
            <v>0</v>
          </cell>
          <cell r="T37">
            <v>0</v>
          </cell>
          <cell r="U37">
            <v>0</v>
          </cell>
          <cell r="X37">
            <v>17.966881999999998</v>
          </cell>
          <cell r="Y37">
            <v>0</v>
          </cell>
          <cell r="Z37">
            <v>21.415441999999999</v>
          </cell>
          <cell r="AA37">
            <v>24.099072</v>
          </cell>
          <cell r="AC37">
            <v>9.0140519999999995</v>
          </cell>
          <cell r="AE37">
            <v>16.285402000000001</v>
          </cell>
          <cell r="AG37">
            <v>7.0909250000000004</v>
          </cell>
          <cell r="AH37">
            <v>0</v>
          </cell>
          <cell r="AI37">
            <v>0</v>
          </cell>
          <cell r="AJ37">
            <v>5.0527240000000004</v>
          </cell>
          <cell r="AK37">
            <v>3.064775</v>
          </cell>
          <cell r="AL37">
            <v>0</v>
          </cell>
          <cell r="AM37">
            <v>0</v>
          </cell>
          <cell r="AN37">
            <v>0.71760199999999996</v>
          </cell>
          <cell r="AO37">
            <v>0</v>
          </cell>
          <cell r="AP37">
            <v>2.0904240000000001</v>
          </cell>
          <cell r="AQ37">
            <v>2.807153</v>
          </cell>
          <cell r="AR37">
            <v>0.83737899999999998</v>
          </cell>
          <cell r="AS37">
            <v>2.250972</v>
          </cell>
          <cell r="AU37">
            <v>3.497541</v>
          </cell>
          <cell r="AW37">
            <v>3.3150050000000002</v>
          </cell>
          <cell r="AX37">
            <v>3.197101</v>
          </cell>
          <cell r="BC37">
            <v>0</v>
          </cell>
          <cell r="BF37">
            <v>3.9578989999999998</v>
          </cell>
          <cell r="BH37">
            <v>2.981341</v>
          </cell>
          <cell r="BI37">
            <v>0</v>
          </cell>
          <cell r="BJ37">
            <v>3.4781979999999999</v>
          </cell>
          <cell r="BL37">
            <v>3.6223749999999999</v>
          </cell>
          <cell r="BM37">
            <v>3.7252190000000001</v>
          </cell>
          <cell r="BP37">
            <v>11.076536000000001</v>
          </cell>
          <cell r="BQ37">
            <v>9.7588380000000008</v>
          </cell>
          <cell r="BR37">
            <v>13.396806</v>
          </cell>
          <cell r="BS37">
            <v>17.980526000000001</v>
          </cell>
          <cell r="BU37">
            <v>6.4935470000000004</v>
          </cell>
          <cell r="BW37">
            <v>10.016939000000001</v>
          </cell>
          <cell r="BY37">
            <v>4.1911240000000003</v>
          </cell>
          <cell r="BZ37">
            <v>0</v>
          </cell>
          <cell r="CA37">
            <v>4.9388550000000002</v>
          </cell>
          <cell r="CB37">
            <v>2.5901960000000002</v>
          </cell>
          <cell r="CC37">
            <v>1.857969</v>
          </cell>
          <cell r="CD37">
            <v>0</v>
          </cell>
          <cell r="CE37">
            <v>0</v>
          </cell>
          <cell r="CF37">
            <v>0.474358</v>
          </cell>
          <cell r="CG37">
            <v>2.6029409999999999</v>
          </cell>
          <cell r="CH37">
            <v>1.5518160000000001</v>
          </cell>
          <cell r="CI37">
            <v>2.545099</v>
          </cell>
          <cell r="CJ37">
            <v>0.80590899999999999</v>
          </cell>
          <cell r="CK37">
            <v>1.5231980000000001</v>
          </cell>
          <cell r="CN37">
            <v>7204.0719768230001</v>
          </cell>
          <cell r="CO37">
            <v>43265.184228024998</v>
          </cell>
          <cell r="CP37">
            <v>622.21043577600005</v>
          </cell>
          <cell r="CQ37">
            <v>4308.1418475700002</v>
          </cell>
          <cell r="CR37">
            <v>33.449256489001002</v>
          </cell>
          <cell r="CS37">
            <v>878.52680935500098</v>
          </cell>
          <cell r="CT37">
            <v>240.69208309300103</v>
          </cell>
          <cell r="CU37">
            <v>2866.6638138520002</v>
          </cell>
          <cell r="CV37">
            <v>211.50995838400002</v>
          </cell>
          <cell r="CW37">
            <v>715.999533789</v>
          </cell>
          <cell r="CX37">
            <v>88.687280345001</v>
          </cell>
          <cell r="CY37">
            <v>376.00907794400001</v>
          </cell>
          <cell r="CZ37">
            <v>356.36629168899998</v>
          </cell>
          <cell r="DA37">
            <v>2356.0455577250004</v>
          </cell>
          <cell r="DB37">
            <v>128.04372670200101</v>
          </cell>
          <cell r="DC37">
            <v>1528.763301725</v>
          </cell>
          <cell r="DD37">
            <v>186.15092913300001</v>
          </cell>
          <cell r="DE37">
            <v>3206.017978075</v>
          </cell>
          <cell r="DF37">
            <v>239.07200652100002</v>
          </cell>
          <cell r="DG37">
            <v>1742.7151933790001</v>
          </cell>
          <cell r="DH37">
            <v>2.5170000010000001E-3</v>
          </cell>
          <cell r="DI37">
            <v>0.138597</v>
          </cell>
          <cell r="DJ37">
            <v>32.817744701000002</v>
          </cell>
          <cell r="DK37">
            <v>689.30698486300003</v>
          </cell>
          <cell r="DL37">
            <v>139.87322201500001</v>
          </cell>
          <cell r="DM37">
            <v>1197.772120027</v>
          </cell>
          <cell r="DN37">
            <v>11.392350617001</v>
          </cell>
          <cell r="DO37">
            <v>231.00096527900001</v>
          </cell>
          <cell r="DP37">
            <v>0.26033800000099999</v>
          </cell>
          <cell r="DQ37">
            <v>13.649965979000999</v>
          </cell>
          <cell r="DR37">
            <v>816.76067703499996</v>
          </cell>
          <cell r="DS37">
            <v>783.50324613999999</v>
          </cell>
          <cell r="DT37">
            <v>10.418374057000001</v>
          </cell>
          <cell r="DU37">
            <v>603.44477366499996</v>
          </cell>
          <cell r="DV37">
            <v>282.58132761800101</v>
          </cell>
          <cell r="DW37">
            <v>1221.4623500320001</v>
          </cell>
          <cell r="DX37">
            <v>2329.9556461709999</v>
          </cell>
          <cell r="DY37">
            <v>4622.1022605490007</v>
          </cell>
          <cell r="DZ37">
            <v>80.140696184999996</v>
          </cell>
          <cell r="EA37">
            <v>503.68505245</v>
          </cell>
          <cell r="EB37">
            <v>31.636110041001</v>
          </cell>
          <cell r="EC37">
            <v>753.83715909600005</v>
          </cell>
          <cell r="ED37">
            <v>889.16105964600104</v>
          </cell>
          <cell r="EE37">
            <v>9065.7021822730003</v>
          </cell>
        </row>
        <row r="38">
          <cell r="A38">
            <v>45047</v>
          </cell>
          <cell r="C38">
            <v>6.2908939999999998</v>
          </cell>
          <cell r="E38">
            <v>6.2892400000000004</v>
          </cell>
          <cell r="F38">
            <v>0</v>
          </cell>
          <cell r="K38">
            <v>0</v>
          </cell>
          <cell r="N38">
            <v>6.2940990000000001</v>
          </cell>
          <cell r="P38">
            <v>0</v>
          </cell>
          <cell r="Q38">
            <v>0</v>
          </cell>
          <cell r="R38">
            <v>0</v>
          </cell>
          <cell r="T38">
            <v>0</v>
          </cell>
          <cell r="U38">
            <v>0</v>
          </cell>
          <cell r="X38">
            <v>17.277038999999998</v>
          </cell>
          <cell r="Y38">
            <v>12.476122</v>
          </cell>
          <cell r="Z38">
            <v>21.367087999999999</v>
          </cell>
          <cell r="AA38">
            <v>22.267524999999999</v>
          </cell>
          <cell r="AC38">
            <v>10.3508</v>
          </cell>
          <cell r="AE38">
            <v>15.986203</v>
          </cell>
          <cell r="AG38">
            <v>9.4383599999999994</v>
          </cell>
          <cell r="AH38">
            <v>0</v>
          </cell>
          <cell r="AI38">
            <v>0</v>
          </cell>
          <cell r="AJ38">
            <v>0</v>
          </cell>
          <cell r="AK38">
            <v>3.0618340000000002</v>
          </cell>
          <cell r="AL38">
            <v>0</v>
          </cell>
          <cell r="AM38">
            <v>0</v>
          </cell>
          <cell r="AN38">
            <v>0.71993700000000005</v>
          </cell>
          <cell r="AO38">
            <v>0</v>
          </cell>
          <cell r="AP38">
            <v>2.1318269999999999</v>
          </cell>
          <cell r="AQ38">
            <v>2.8460860000000001</v>
          </cell>
          <cell r="AR38">
            <v>0.84216800000000003</v>
          </cell>
          <cell r="AS38">
            <v>2.2950149999999998</v>
          </cell>
          <cell r="AU38">
            <v>3.3261159999999999</v>
          </cell>
          <cell r="AW38">
            <v>3.3147739999999999</v>
          </cell>
          <cell r="AX38">
            <v>3.23813</v>
          </cell>
          <cell r="BC38">
            <v>0</v>
          </cell>
          <cell r="BF38">
            <v>4.0301770000000001</v>
          </cell>
          <cell r="BH38">
            <v>2.8776649999999999</v>
          </cell>
          <cell r="BI38">
            <v>0</v>
          </cell>
          <cell r="BJ38">
            <v>3.3786679999999998</v>
          </cell>
          <cell r="BL38">
            <v>3.595901</v>
          </cell>
          <cell r="BM38">
            <v>3.9400300000000001</v>
          </cell>
          <cell r="BP38">
            <v>14.700415</v>
          </cell>
          <cell r="BQ38">
            <v>6.5160929999999997</v>
          </cell>
          <cell r="BR38">
            <v>12.4269</v>
          </cell>
          <cell r="BS38">
            <v>14.265579000000001</v>
          </cell>
          <cell r="BU38">
            <v>7.1972120000000004</v>
          </cell>
          <cell r="BW38">
            <v>13.178663</v>
          </cell>
          <cell r="BY38">
            <v>5.0011960000000002</v>
          </cell>
          <cell r="BZ38">
            <v>0</v>
          </cell>
          <cell r="CA38">
            <v>5.0281010000000004</v>
          </cell>
          <cell r="CB38">
            <v>3.1058400000000002</v>
          </cell>
          <cell r="CC38">
            <v>1.695932</v>
          </cell>
          <cell r="CD38">
            <v>3.6351040000000001</v>
          </cell>
          <cell r="CE38">
            <v>3.6131199999999999</v>
          </cell>
          <cell r="CF38">
            <v>0.50065499999999996</v>
          </cell>
          <cell r="CG38">
            <v>2.5002800000000001</v>
          </cell>
          <cell r="CH38">
            <v>1.641867</v>
          </cell>
          <cell r="CI38">
            <v>2.5380929999999999</v>
          </cell>
          <cell r="CJ38">
            <v>0.80343799999999999</v>
          </cell>
          <cell r="CK38">
            <v>1.450472</v>
          </cell>
          <cell r="CN38">
            <v>5206.3946109199996</v>
          </cell>
          <cell r="CO38">
            <v>27329.850800983</v>
          </cell>
          <cell r="CP38">
            <v>623.7994526120001</v>
          </cell>
          <cell r="CQ38">
            <v>4604.1099535100002</v>
          </cell>
          <cell r="CR38">
            <v>55.144024324</v>
          </cell>
          <cell r="CS38">
            <v>1057.210120256</v>
          </cell>
          <cell r="CT38">
            <v>140.07852992299999</v>
          </cell>
          <cell r="CU38">
            <v>2137.6918590219998</v>
          </cell>
          <cell r="CV38">
            <v>228.57222618200001</v>
          </cell>
          <cell r="CW38">
            <v>698.99952159200097</v>
          </cell>
          <cell r="CX38">
            <v>82.204974977000006</v>
          </cell>
          <cell r="CY38">
            <v>394.026681752</v>
          </cell>
          <cell r="CZ38">
            <v>96.070629909000004</v>
          </cell>
          <cell r="DA38">
            <v>846.68669252899997</v>
          </cell>
          <cell r="DB38">
            <v>35.397810170999996</v>
          </cell>
          <cell r="DC38">
            <v>386.26682210000001</v>
          </cell>
          <cell r="DD38">
            <v>48.194185173000001</v>
          </cell>
          <cell r="DE38">
            <v>1117.347540663</v>
          </cell>
          <cell r="DF38">
            <v>25.812923311999999</v>
          </cell>
          <cell r="DG38">
            <v>388.831950189</v>
          </cell>
          <cell r="DH38">
            <v>1.6739999999999999E-3</v>
          </cell>
          <cell r="DI38">
            <v>7.0183999999999996E-2</v>
          </cell>
          <cell r="DJ38">
            <v>9.2740000009999997E-3</v>
          </cell>
          <cell r="DK38">
            <v>398.008452148</v>
          </cell>
          <cell r="DL38">
            <v>256.45361755800002</v>
          </cell>
          <cell r="DM38">
            <v>1653.856024361</v>
          </cell>
          <cell r="DN38">
            <v>15.014751641000002</v>
          </cell>
          <cell r="DO38">
            <v>288.22070916199999</v>
          </cell>
          <cell r="DP38">
            <v>0.22570400000000002</v>
          </cell>
          <cell r="DQ38">
            <v>119.252464989</v>
          </cell>
          <cell r="DR38">
            <v>566.15110661200004</v>
          </cell>
          <cell r="DS38">
            <v>636.13170806400001</v>
          </cell>
          <cell r="DT38">
            <v>7.673800000001</v>
          </cell>
          <cell r="DU38">
            <v>609.52757454900006</v>
          </cell>
          <cell r="DV38">
            <v>280.15910987300003</v>
          </cell>
          <cell r="DW38">
            <v>904.70157318199995</v>
          </cell>
          <cell r="DX38">
            <v>2018.6316071800002</v>
          </cell>
          <cell r="DY38">
            <v>4107.6644697250003</v>
          </cell>
          <cell r="DZ38">
            <v>100.117061284</v>
          </cell>
          <cell r="EA38">
            <v>385.02602277799997</v>
          </cell>
          <cell r="EB38">
            <v>63.593937048000001</v>
          </cell>
          <cell r="EC38">
            <v>803.372775811</v>
          </cell>
          <cell r="ED38">
            <v>199.63068811100101</v>
          </cell>
          <cell r="EE38">
            <v>3127.1551601220003</v>
          </cell>
        </row>
        <row r="39">
          <cell r="A39">
            <v>45017</v>
          </cell>
          <cell r="C39">
            <v>6.3</v>
          </cell>
          <cell r="E39">
            <v>6.2612620000000003</v>
          </cell>
          <cell r="F39">
            <v>0</v>
          </cell>
          <cell r="K39">
            <v>6.2999989999999997</v>
          </cell>
          <cell r="N39">
            <v>6.2584099999999996</v>
          </cell>
          <cell r="P39">
            <v>0</v>
          </cell>
          <cell r="Q39">
            <v>0</v>
          </cell>
          <cell r="R39">
            <v>0</v>
          </cell>
          <cell r="T39">
            <v>0</v>
          </cell>
          <cell r="U39">
            <v>0</v>
          </cell>
          <cell r="X39">
            <v>0</v>
          </cell>
          <cell r="Y39">
            <v>10.707331</v>
          </cell>
          <cell r="Z39">
            <v>23.059000999999999</v>
          </cell>
          <cell r="AA39">
            <v>22.952881999999999</v>
          </cell>
          <cell r="AC39">
            <v>0</v>
          </cell>
          <cell r="AE39">
            <v>0</v>
          </cell>
          <cell r="AG39">
            <v>0</v>
          </cell>
          <cell r="AH39">
            <v>0</v>
          </cell>
          <cell r="AI39">
            <v>0</v>
          </cell>
          <cell r="AJ39">
            <v>0</v>
          </cell>
          <cell r="AK39">
            <v>3.0020039999999999</v>
          </cell>
          <cell r="AL39">
            <v>0</v>
          </cell>
          <cell r="AM39">
            <v>3.7873190000000001</v>
          </cell>
          <cell r="AN39">
            <v>0.71954499999999999</v>
          </cell>
          <cell r="AO39">
            <v>0</v>
          </cell>
          <cell r="AP39">
            <v>1.977123</v>
          </cell>
          <cell r="AQ39">
            <v>2.89432</v>
          </cell>
          <cell r="AR39">
            <v>0.85574899999999998</v>
          </cell>
          <cell r="AS39">
            <v>0</v>
          </cell>
          <cell r="AU39">
            <v>3.4938720000000001</v>
          </cell>
          <cell r="AW39">
            <v>3.3246730000000002</v>
          </cell>
          <cell r="AX39">
            <v>3.23813</v>
          </cell>
          <cell r="BC39">
            <v>0</v>
          </cell>
          <cell r="BF39">
            <v>4.0966240000000003</v>
          </cell>
          <cell r="BH39">
            <v>2.8175490000000001</v>
          </cell>
          <cell r="BI39">
            <v>0</v>
          </cell>
          <cell r="BJ39">
            <v>3.455816</v>
          </cell>
          <cell r="BL39">
            <v>3.4072469999999999</v>
          </cell>
          <cell r="BM39">
            <v>4.0696149999999998</v>
          </cell>
          <cell r="BP39">
            <v>0</v>
          </cell>
          <cell r="BQ39">
            <v>6.3247450000000001</v>
          </cell>
          <cell r="BR39">
            <v>14.172897000000001</v>
          </cell>
          <cell r="BS39">
            <v>15.207912</v>
          </cell>
          <cell r="BU39">
            <v>0</v>
          </cell>
          <cell r="BW39">
            <v>0</v>
          </cell>
          <cell r="BY39">
            <v>5.4835710000000004</v>
          </cell>
          <cell r="BZ39">
            <v>0</v>
          </cell>
          <cell r="CA39">
            <v>5.2350659999999998</v>
          </cell>
          <cell r="CB39">
            <v>3.3489390000000001</v>
          </cell>
          <cell r="CC39">
            <v>1.6058479999999999</v>
          </cell>
          <cell r="CD39">
            <v>2.5124719999999998</v>
          </cell>
          <cell r="CE39">
            <v>3.612241</v>
          </cell>
          <cell r="CF39">
            <v>0.45752700000000002</v>
          </cell>
          <cell r="CG39">
            <v>2.4600490000000002</v>
          </cell>
          <cell r="CH39">
            <v>1.628404</v>
          </cell>
          <cell r="CI39">
            <v>2.5454340000000002</v>
          </cell>
          <cell r="CJ39">
            <v>0.79751499999999997</v>
          </cell>
          <cell r="CK39">
            <v>1.6955830000000001</v>
          </cell>
          <cell r="CN39">
            <v>5400.1471473319998</v>
          </cell>
          <cell r="CO39">
            <v>24611.370432921001</v>
          </cell>
          <cell r="CP39">
            <v>702.41045153599998</v>
          </cell>
          <cell r="CQ39">
            <v>4760.6344068940007</v>
          </cell>
          <cell r="CR39">
            <v>121.941858209001</v>
          </cell>
          <cell r="CS39">
            <v>1086.7454251039999</v>
          </cell>
          <cell r="CT39">
            <v>241.14906599000099</v>
          </cell>
          <cell r="CU39">
            <v>2584.520502893</v>
          </cell>
          <cell r="CV39">
            <v>136.647805572001</v>
          </cell>
          <cell r="CW39">
            <v>539.00542646600002</v>
          </cell>
          <cell r="CX39">
            <v>124.625332822</v>
          </cell>
          <cell r="CY39">
            <v>423.12307465700002</v>
          </cell>
          <cell r="CZ39">
            <v>3.1770000000000001E-3</v>
          </cell>
          <cell r="DA39">
            <v>6.1482783480010008</v>
          </cell>
          <cell r="DB39">
            <v>1.194E-3</v>
          </cell>
          <cell r="DC39">
            <v>5.8308325020009999</v>
          </cell>
          <cell r="DD39">
            <v>0.73550810100000008</v>
          </cell>
          <cell r="DE39">
            <v>89.700411566000994</v>
          </cell>
          <cell r="DF39">
            <v>5.4544000001000001E-2</v>
          </cell>
          <cell r="DG39">
            <v>23.268162428001002</v>
          </cell>
          <cell r="DH39">
            <v>0</v>
          </cell>
          <cell r="DI39">
            <v>0.11111799999999999</v>
          </cell>
          <cell r="DJ39">
            <v>0.53696147700100005</v>
          </cell>
          <cell r="DK39">
            <v>411.27999166200004</v>
          </cell>
          <cell r="DL39">
            <v>432.87798766600105</v>
          </cell>
          <cell r="DM39">
            <v>2224.984085993</v>
          </cell>
          <cell r="DN39">
            <v>16.822579799001002</v>
          </cell>
          <cell r="DO39">
            <v>294.49816149700001</v>
          </cell>
          <cell r="DP39">
            <v>20.012961989002001</v>
          </cell>
          <cell r="DQ39">
            <v>672.26560089899999</v>
          </cell>
          <cell r="DR39">
            <v>718.60543364099999</v>
          </cell>
          <cell r="DS39">
            <v>593.49420934100101</v>
          </cell>
          <cell r="DT39">
            <v>16.684274841000001</v>
          </cell>
          <cell r="DU39">
            <v>770.39440000100001</v>
          </cell>
          <cell r="DV39">
            <v>275.93827964500002</v>
          </cell>
          <cell r="DW39">
            <v>975.34252415700007</v>
          </cell>
          <cell r="DX39">
            <v>2149.2213834040003</v>
          </cell>
          <cell r="DY39">
            <v>4063.0632836099999</v>
          </cell>
          <cell r="DZ39">
            <v>147.80703859600001</v>
          </cell>
          <cell r="EA39">
            <v>374.57912122600004</v>
          </cell>
          <cell r="EB39">
            <v>37.166016916000999</v>
          </cell>
          <cell r="EC39">
            <v>744.411466905</v>
          </cell>
          <cell r="ED39">
            <v>47.716000000000001</v>
          </cell>
          <cell r="EE39">
            <v>1040.3138425310001</v>
          </cell>
        </row>
        <row r="40">
          <cell r="A40">
            <v>44986</v>
          </cell>
          <cell r="C40">
            <v>0</v>
          </cell>
          <cell r="E40">
            <v>6.3047630000000003</v>
          </cell>
          <cell r="F40">
            <v>0</v>
          </cell>
          <cell r="K40">
            <v>6.3840060000000003</v>
          </cell>
          <cell r="N40">
            <v>6.3022499999999999</v>
          </cell>
          <cell r="P40">
            <v>0</v>
          </cell>
          <cell r="Q40">
            <v>0</v>
          </cell>
          <cell r="R40">
            <v>0</v>
          </cell>
          <cell r="T40">
            <v>0</v>
          </cell>
          <cell r="U40">
            <v>6.1767430000000001</v>
          </cell>
          <cell r="X40">
            <v>0</v>
          </cell>
          <cell r="Y40">
            <v>9.7413129999999999</v>
          </cell>
          <cell r="Z40">
            <v>22.498172</v>
          </cell>
          <cell r="AA40">
            <v>22.666066000000001</v>
          </cell>
          <cell r="AC40">
            <v>0</v>
          </cell>
          <cell r="AE40">
            <v>0</v>
          </cell>
          <cell r="AG40">
            <v>0</v>
          </cell>
          <cell r="AH40">
            <v>0</v>
          </cell>
          <cell r="AI40">
            <v>0</v>
          </cell>
          <cell r="AJ40">
            <v>0</v>
          </cell>
          <cell r="AK40">
            <v>2.9861840000000002</v>
          </cell>
          <cell r="AL40">
            <v>0</v>
          </cell>
          <cell r="AM40">
            <v>3.8175520000000001</v>
          </cell>
          <cell r="AN40">
            <v>0.71955800000000003</v>
          </cell>
          <cell r="AO40">
            <v>0</v>
          </cell>
          <cell r="AP40">
            <v>1.956272</v>
          </cell>
          <cell r="AQ40">
            <v>2.951362</v>
          </cell>
          <cell r="AR40">
            <v>0.88612400000000002</v>
          </cell>
          <cell r="AS40">
            <v>2.3765969999999998</v>
          </cell>
          <cell r="AU40">
            <v>3.5191599999999998</v>
          </cell>
          <cell r="AW40">
            <v>3.3066970000000002</v>
          </cell>
          <cell r="AX40">
            <v>3.2809020000000002</v>
          </cell>
          <cell r="BC40">
            <v>0</v>
          </cell>
          <cell r="BF40">
            <v>4.1295809999999999</v>
          </cell>
          <cell r="BH40">
            <v>3.1731479999999999</v>
          </cell>
          <cell r="BI40">
            <v>3.595653</v>
          </cell>
          <cell r="BJ40">
            <v>3.3025630000000001</v>
          </cell>
          <cell r="BL40">
            <v>3.7756020000000001</v>
          </cell>
          <cell r="BM40">
            <v>4.1976240000000002</v>
          </cell>
          <cell r="BP40">
            <v>0</v>
          </cell>
          <cell r="BQ40">
            <v>7.4254639999999998</v>
          </cell>
          <cell r="BR40">
            <v>14.271925</v>
          </cell>
          <cell r="BS40">
            <v>17.000287</v>
          </cell>
          <cell r="BU40">
            <v>0</v>
          </cell>
          <cell r="BW40">
            <v>0</v>
          </cell>
          <cell r="BY40">
            <v>5.8779890000000004</v>
          </cell>
          <cell r="BZ40">
            <v>0</v>
          </cell>
          <cell r="CA40">
            <v>5.6240230000000002</v>
          </cell>
          <cell r="CB40">
            <v>3.7107030000000001</v>
          </cell>
          <cell r="CC40">
            <v>1.5514460000000001</v>
          </cell>
          <cell r="CD40">
            <v>2.4095330000000001</v>
          </cell>
          <cell r="CE40">
            <v>3.563104</v>
          </cell>
          <cell r="CF40">
            <v>0.451575</v>
          </cell>
          <cell r="CG40">
            <v>2.5699489999999998</v>
          </cell>
          <cell r="CH40">
            <v>1.6284320000000001</v>
          </cell>
          <cell r="CI40">
            <v>2.5487190000000002</v>
          </cell>
          <cell r="CJ40">
            <v>0.79356599999999999</v>
          </cell>
          <cell r="CK40">
            <v>1.6683840000000001</v>
          </cell>
          <cell r="CN40">
            <v>7184.2651255130004</v>
          </cell>
          <cell r="CO40">
            <v>31787.091822438004</v>
          </cell>
          <cell r="CP40">
            <v>877.901142104001</v>
          </cell>
          <cell r="CQ40">
            <v>6461.4240947139997</v>
          </cell>
          <cell r="CR40">
            <v>160.240273323</v>
          </cell>
          <cell r="CS40">
            <v>1756.7482383059998</v>
          </cell>
          <cell r="CT40">
            <v>202.24472752399998</v>
          </cell>
          <cell r="CU40">
            <v>2490.0214744340001</v>
          </cell>
          <cell r="CV40">
            <v>101.051659563</v>
          </cell>
          <cell r="CW40">
            <v>520.90176296800007</v>
          </cell>
          <cell r="CX40">
            <v>124.730981767001</v>
          </cell>
          <cell r="CY40">
            <v>303.770006626</v>
          </cell>
          <cell r="CZ40">
            <v>1.176000001E-3</v>
          </cell>
          <cell r="DA40">
            <v>0.134523</v>
          </cell>
          <cell r="DB40">
            <v>4.2999999999999995E-5</v>
          </cell>
          <cell r="DC40">
            <v>3.2780230000010002</v>
          </cell>
          <cell r="DD40">
            <v>4.4554739159999999</v>
          </cell>
          <cell r="DE40">
            <v>95.649322464001003</v>
          </cell>
          <cell r="DF40">
            <v>5.9130000001000001E-2</v>
          </cell>
          <cell r="DG40">
            <v>1.7122686320010001</v>
          </cell>
          <cell r="DH40">
            <v>0</v>
          </cell>
          <cell r="DI40">
            <v>0.12792900000000001</v>
          </cell>
          <cell r="DJ40">
            <v>3.1413000000000003E-2</v>
          </cell>
          <cell r="DK40">
            <v>434.49160509700005</v>
          </cell>
          <cell r="DL40">
            <v>683.50207850800109</v>
          </cell>
          <cell r="DM40">
            <v>2964.6459487800003</v>
          </cell>
          <cell r="DN40">
            <v>40.732273867000004</v>
          </cell>
          <cell r="DO40">
            <v>531.01861439200002</v>
          </cell>
          <cell r="DP40">
            <v>177.85263765300201</v>
          </cell>
          <cell r="DQ40">
            <v>2124.5411646349999</v>
          </cell>
          <cell r="DR40">
            <v>695.764034444</v>
          </cell>
          <cell r="DS40">
            <v>749.11271198400004</v>
          </cell>
          <cell r="DT40">
            <v>14.938423590000001</v>
          </cell>
          <cell r="DU40">
            <v>861.45437431000107</v>
          </cell>
          <cell r="DV40">
            <v>372.17441248699998</v>
          </cell>
          <cell r="DW40">
            <v>1263.8587052079999</v>
          </cell>
          <cell r="DX40">
            <v>2981.875680917</v>
          </cell>
          <cell r="DY40">
            <v>5104.4277875719999</v>
          </cell>
          <cell r="DZ40">
            <v>241.35341345500001</v>
          </cell>
          <cell r="EA40">
            <v>611.42470783099998</v>
          </cell>
          <cell r="EB40">
            <v>70.880533484001006</v>
          </cell>
          <cell r="EC40">
            <v>1083.04680407</v>
          </cell>
          <cell r="ED40">
            <v>11.304188091</v>
          </cell>
          <cell r="EE40">
            <v>245.814979300001</v>
          </cell>
        </row>
        <row r="41">
          <cell r="A41">
            <v>44958</v>
          </cell>
          <cell r="C41">
            <v>0</v>
          </cell>
          <cell r="E41">
            <v>6.3694540000000002</v>
          </cell>
          <cell r="F41">
            <v>0</v>
          </cell>
          <cell r="K41">
            <v>6.3476569999999999</v>
          </cell>
          <cell r="N41">
            <v>6.3200209999999997</v>
          </cell>
          <cell r="P41">
            <v>0</v>
          </cell>
          <cell r="Q41">
            <v>0</v>
          </cell>
          <cell r="R41">
            <v>0</v>
          </cell>
          <cell r="T41">
            <v>0</v>
          </cell>
          <cell r="U41">
            <v>5.8290410000000001</v>
          </cell>
          <cell r="X41">
            <v>0</v>
          </cell>
          <cell r="Y41">
            <v>10.849183</v>
          </cell>
          <cell r="Z41">
            <v>22.285388999999999</v>
          </cell>
          <cell r="AA41">
            <v>22.695944999999998</v>
          </cell>
          <cell r="AC41">
            <v>0</v>
          </cell>
          <cell r="AE41">
            <v>0</v>
          </cell>
          <cell r="AG41">
            <v>0</v>
          </cell>
          <cell r="AH41">
            <v>0</v>
          </cell>
          <cell r="AI41">
            <v>0</v>
          </cell>
          <cell r="AJ41">
            <v>0</v>
          </cell>
          <cell r="AK41">
            <v>3.0638570000000001</v>
          </cell>
          <cell r="AL41">
            <v>0</v>
          </cell>
          <cell r="AM41">
            <v>3.867937</v>
          </cell>
          <cell r="AN41">
            <v>0.71951799999999999</v>
          </cell>
          <cell r="AO41">
            <v>0</v>
          </cell>
          <cell r="AP41">
            <v>2.036502</v>
          </cell>
          <cell r="AQ41">
            <v>2.944782</v>
          </cell>
          <cell r="AR41">
            <v>0.86172099999999996</v>
          </cell>
          <cell r="AS41">
            <v>2.3880910000000002</v>
          </cell>
          <cell r="AU41">
            <v>3.5504259999999999</v>
          </cell>
          <cell r="AW41">
            <v>3.3256100000000002</v>
          </cell>
          <cell r="AX41">
            <v>3.2430270000000001</v>
          </cell>
          <cell r="BC41">
            <v>0</v>
          </cell>
          <cell r="BF41">
            <v>3.882377</v>
          </cell>
          <cell r="BH41">
            <v>3.603939</v>
          </cell>
          <cell r="BI41">
            <v>3.5343450000000001</v>
          </cell>
          <cell r="BJ41">
            <v>3.4444590000000002</v>
          </cell>
          <cell r="BL41">
            <v>3.8243360000000002</v>
          </cell>
          <cell r="BM41">
            <v>4.6244800000000001</v>
          </cell>
          <cell r="BP41">
            <v>0</v>
          </cell>
          <cell r="BQ41">
            <v>8.9775170000000006</v>
          </cell>
          <cell r="BR41">
            <v>12.029817</v>
          </cell>
          <cell r="BS41">
            <v>16.343340000000001</v>
          </cell>
          <cell r="BU41">
            <v>0</v>
          </cell>
          <cell r="BW41">
            <v>0</v>
          </cell>
          <cell r="BY41">
            <v>0</v>
          </cell>
          <cell r="BZ41">
            <v>0</v>
          </cell>
          <cell r="CA41">
            <v>5.5909129999999996</v>
          </cell>
          <cell r="CB41">
            <v>4.2509519999999998</v>
          </cell>
          <cell r="CC41">
            <v>1.4717249999999999</v>
          </cell>
          <cell r="CD41">
            <v>2.4333339999999999</v>
          </cell>
          <cell r="CE41">
            <v>2.6962549999999998</v>
          </cell>
          <cell r="CF41">
            <v>0.45176300000000003</v>
          </cell>
          <cell r="CG41">
            <v>2.523129</v>
          </cell>
          <cell r="CH41">
            <v>1.620126</v>
          </cell>
          <cell r="CI41">
            <v>2.5465939999999998</v>
          </cell>
          <cell r="CJ41">
            <v>0.75931800000000005</v>
          </cell>
          <cell r="CK41">
            <v>1.5726579999999999</v>
          </cell>
          <cell r="CN41">
            <v>5648.4830264720003</v>
          </cell>
          <cell r="CO41">
            <v>26016.242182983002</v>
          </cell>
          <cell r="CP41">
            <v>658.28262901000005</v>
          </cell>
          <cell r="CQ41">
            <v>4846.717470095</v>
          </cell>
          <cell r="CR41">
            <v>176.88831391600101</v>
          </cell>
          <cell r="CS41">
            <v>1329.2973503310002</v>
          </cell>
          <cell r="CT41">
            <v>29.975510511</v>
          </cell>
          <cell r="CU41">
            <v>572.479914624</v>
          </cell>
          <cell r="CV41">
            <v>32.641830050999999</v>
          </cell>
          <cell r="CW41">
            <v>367.76729307800002</v>
          </cell>
          <cell r="CX41">
            <v>23.393508261000001</v>
          </cell>
          <cell r="CY41">
            <v>144.26589842500101</v>
          </cell>
          <cell r="CZ41">
            <v>2.562000001E-3</v>
          </cell>
          <cell r="DA41">
            <v>7.0798000001000005E-2</v>
          </cell>
          <cell r="DB41">
            <v>2.1700000100000001E-4</v>
          </cell>
          <cell r="DC41">
            <v>3.8810000001000003E-2</v>
          </cell>
          <cell r="DD41">
            <v>1.5373736739999999</v>
          </cell>
          <cell r="DE41">
            <v>5.6962445040010001</v>
          </cell>
          <cell r="DF41">
            <v>3.6070999999999999E-2</v>
          </cell>
          <cell r="DG41">
            <v>1.1203859999999999</v>
          </cell>
          <cell r="DH41">
            <v>0</v>
          </cell>
          <cell r="DI41">
            <v>8.312500000100001E-2</v>
          </cell>
          <cell r="DJ41">
            <v>1.144107</v>
          </cell>
          <cell r="DK41">
            <v>347.397313021</v>
          </cell>
          <cell r="DL41">
            <v>443.25149038300003</v>
          </cell>
          <cell r="DM41">
            <v>2768.7413416969998</v>
          </cell>
          <cell r="DN41">
            <v>27.733003787000001</v>
          </cell>
          <cell r="DO41">
            <v>436.64269922400098</v>
          </cell>
          <cell r="DP41">
            <v>282.06744334000001</v>
          </cell>
          <cell r="DQ41">
            <v>3281.4033324870002</v>
          </cell>
          <cell r="DR41">
            <v>508.84885288800001</v>
          </cell>
          <cell r="DS41">
            <v>679.89970508099998</v>
          </cell>
          <cell r="DT41">
            <v>13.970995703001</v>
          </cell>
          <cell r="DU41">
            <v>614.91641573300001</v>
          </cell>
          <cell r="DV41">
            <v>368.53336846999997</v>
          </cell>
          <cell r="DW41">
            <v>952.73188978600092</v>
          </cell>
          <cell r="DX41">
            <v>2092.4846303509999</v>
          </cell>
          <cell r="DY41">
            <v>4137.1882541820005</v>
          </cell>
          <cell r="DZ41">
            <v>166.67526260400101</v>
          </cell>
          <cell r="EA41">
            <v>615.276952276001</v>
          </cell>
          <cell r="EB41">
            <v>84.865141147000003</v>
          </cell>
          <cell r="EC41">
            <v>1043.2964865609999</v>
          </cell>
          <cell r="ED41">
            <v>10.989174213</v>
          </cell>
          <cell r="EE41">
            <v>0.93920900000100005</v>
          </cell>
        </row>
        <row r="42">
          <cell r="A42">
            <v>44927</v>
          </cell>
          <cell r="C42">
            <v>0</v>
          </cell>
          <cell r="E42">
            <v>6.2547360000000003</v>
          </cell>
          <cell r="F42">
            <v>0</v>
          </cell>
          <cell r="K42">
            <v>6.4720490000000002</v>
          </cell>
          <cell r="N42">
            <v>6.4124739999999996</v>
          </cell>
          <cell r="P42">
            <v>0</v>
          </cell>
          <cell r="Q42">
            <v>0</v>
          </cell>
          <cell r="R42">
            <v>0</v>
          </cell>
          <cell r="T42">
            <v>0</v>
          </cell>
          <cell r="U42">
            <v>6.5624010000000004</v>
          </cell>
          <cell r="X42">
            <v>0</v>
          </cell>
          <cell r="Y42">
            <v>12.261518000000001</v>
          </cell>
          <cell r="Z42">
            <v>22.599764</v>
          </cell>
          <cell r="AA42">
            <v>22.328993000000001</v>
          </cell>
          <cell r="AC42">
            <v>0</v>
          </cell>
          <cell r="AE42">
            <v>0</v>
          </cell>
          <cell r="AG42">
            <v>0</v>
          </cell>
          <cell r="AH42">
            <v>0</v>
          </cell>
          <cell r="AI42">
            <v>0</v>
          </cell>
          <cell r="AJ42">
            <v>0</v>
          </cell>
          <cell r="AK42">
            <v>2.9582570000000001</v>
          </cell>
          <cell r="AL42">
            <v>3.8282729999999998</v>
          </cell>
          <cell r="AM42">
            <v>3.852185</v>
          </cell>
          <cell r="AN42">
            <v>0.71829600000000005</v>
          </cell>
          <cell r="AO42">
            <v>0</v>
          </cell>
          <cell r="AP42">
            <v>1.9806509999999999</v>
          </cell>
          <cell r="AQ42">
            <v>2.9838819999999999</v>
          </cell>
          <cell r="AR42">
            <v>0.89560799999999996</v>
          </cell>
          <cell r="AS42">
            <v>2.2964030000000002</v>
          </cell>
          <cell r="AU42">
            <v>3.3516530000000002</v>
          </cell>
          <cell r="AW42">
            <v>3.2061639999999998</v>
          </cell>
          <cell r="AX42">
            <v>3.3445369999999999</v>
          </cell>
          <cell r="BC42">
            <v>0</v>
          </cell>
          <cell r="BF42">
            <v>4.0291069999999998</v>
          </cell>
          <cell r="BH42">
            <v>3.595837</v>
          </cell>
          <cell r="BI42">
            <v>3.581798</v>
          </cell>
          <cell r="BJ42">
            <v>3.348843</v>
          </cell>
          <cell r="BL42">
            <v>4.2140950000000004</v>
          </cell>
          <cell r="BM42">
            <v>4.0633210000000002</v>
          </cell>
          <cell r="BP42">
            <v>0</v>
          </cell>
          <cell r="BQ42">
            <v>14.027609999999999</v>
          </cell>
          <cell r="BR42">
            <v>9.2996409999999994</v>
          </cell>
          <cell r="BS42">
            <v>16.374766000000001</v>
          </cell>
          <cell r="BU42">
            <v>0</v>
          </cell>
          <cell r="BW42">
            <v>0</v>
          </cell>
          <cell r="BY42">
            <v>0</v>
          </cell>
          <cell r="BZ42">
            <v>0</v>
          </cell>
          <cell r="CA42">
            <v>5.638388</v>
          </cell>
          <cell r="CB42">
            <v>4.025258</v>
          </cell>
          <cell r="CC42">
            <v>1.6252230000000001</v>
          </cell>
          <cell r="CD42">
            <v>2.518297</v>
          </cell>
          <cell r="CE42">
            <v>2.6695159999999998</v>
          </cell>
          <cell r="CF42">
            <v>0.45160600000000001</v>
          </cell>
          <cell r="CG42">
            <v>2.2039610000000001</v>
          </cell>
          <cell r="CH42">
            <v>1.551212</v>
          </cell>
          <cell r="CI42">
            <v>2.470456</v>
          </cell>
          <cell r="CJ42">
            <v>0.81116900000000003</v>
          </cell>
          <cell r="CK42">
            <v>1.722248</v>
          </cell>
          <cell r="CN42">
            <v>5521.9728400690001</v>
          </cell>
          <cell r="CO42">
            <v>25947.209100114</v>
          </cell>
          <cell r="CP42">
            <v>678.83357773</v>
          </cell>
          <cell r="CQ42">
            <v>4767.5458802290004</v>
          </cell>
          <cell r="CR42">
            <v>149.06032351000101</v>
          </cell>
          <cell r="CS42">
            <v>1320.7818109720001</v>
          </cell>
          <cell r="CT42">
            <v>12.832799999999999</v>
          </cell>
          <cell r="CU42">
            <v>140.16309526500001</v>
          </cell>
          <cell r="CV42">
            <v>9.3587150000000001</v>
          </cell>
          <cell r="CW42">
            <v>359.421191714001</v>
          </cell>
          <cell r="CX42">
            <v>18.609553637001003</v>
          </cell>
          <cell r="CY42">
            <v>129.22259674000099</v>
          </cell>
          <cell r="CZ42">
            <v>9.1800000099999998E-4</v>
          </cell>
          <cell r="DA42">
            <v>9.7917000000000004E-2</v>
          </cell>
          <cell r="DB42">
            <v>9.0900000099999997E-4</v>
          </cell>
          <cell r="DC42">
            <v>0.25376100000099999</v>
          </cell>
          <cell r="DD42">
            <v>0.23699100000100001</v>
          </cell>
          <cell r="DE42">
            <v>3.1441364570000001</v>
          </cell>
          <cell r="DF42">
            <v>4.0494000001000001E-2</v>
          </cell>
          <cell r="DG42">
            <v>1.360199000001</v>
          </cell>
          <cell r="DH42">
            <v>2.5240000010000002E-3</v>
          </cell>
          <cell r="DI42">
            <v>0.105902000001</v>
          </cell>
          <cell r="DJ42">
            <v>9.4283268110000016</v>
          </cell>
          <cell r="DK42">
            <v>312.03498437999997</v>
          </cell>
          <cell r="DL42">
            <v>652.18245548600009</v>
          </cell>
          <cell r="DM42">
            <v>2738.8094082630005</v>
          </cell>
          <cell r="DN42">
            <v>39.066518965</v>
          </cell>
          <cell r="DO42">
            <v>448.76623380000001</v>
          </cell>
          <cell r="DP42">
            <v>541.85288875100207</v>
          </cell>
          <cell r="DQ42">
            <v>4125.5485564139999</v>
          </cell>
          <cell r="DR42">
            <v>446.22698294600099</v>
          </cell>
          <cell r="DS42">
            <v>632.79952068600107</v>
          </cell>
          <cell r="DT42">
            <v>13.104687547001001</v>
          </cell>
          <cell r="DU42">
            <v>628.13709237500109</v>
          </cell>
          <cell r="DV42">
            <v>356.63240644300004</v>
          </cell>
          <cell r="DW42">
            <v>929.72614605199999</v>
          </cell>
          <cell r="DX42">
            <v>1886.8029501000001</v>
          </cell>
          <cell r="DY42">
            <v>3867.2382741430001</v>
          </cell>
          <cell r="DZ42">
            <v>119.157856710001</v>
          </cell>
          <cell r="EA42">
            <v>826.59749256600105</v>
          </cell>
          <cell r="EB42">
            <v>89.723371748999995</v>
          </cell>
          <cell r="EC42">
            <v>687.71493898200106</v>
          </cell>
          <cell r="ED42">
            <v>4.0000000000000001E-3</v>
          </cell>
          <cell r="EE42">
            <v>0.93414900000000001</v>
          </cell>
        </row>
        <row r="43">
          <cell r="A43">
            <v>44896</v>
          </cell>
          <cell r="C43">
            <v>0</v>
          </cell>
          <cell r="E43">
            <v>6.3431519999999999</v>
          </cell>
          <cell r="F43">
            <v>0</v>
          </cell>
          <cell r="K43">
            <v>6.5569420000000003</v>
          </cell>
          <cell r="N43">
            <v>6.40388</v>
          </cell>
          <cell r="P43">
            <v>0</v>
          </cell>
          <cell r="Q43">
            <v>0</v>
          </cell>
          <cell r="R43">
            <v>0</v>
          </cell>
          <cell r="T43">
            <v>0</v>
          </cell>
          <cell r="U43">
            <v>6.6166869999999998</v>
          </cell>
          <cell r="X43">
            <v>0</v>
          </cell>
          <cell r="Y43">
            <v>0</v>
          </cell>
          <cell r="Z43">
            <v>0</v>
          </cell>
          <cell r="AA43">
            <v>22.213054</v>
          </cell>
          <cell r="AC43">
            <v>0</v>
          </cell>
          <cell r="AE43">
            <v>0</v>
          </cell>
          <cell r="AG43">
            <v>0</v>
          </cell>
          <cell r="AH43">
            <v>0</v>
          </cell>
          <cell r="AI43">
            <v>7.2621739999999999</v>
          </cell>
          <cell r="AJ43">
            <v>0</v>
          </cell>
          <cell r="AK43">
            <v>3.0999590000000001</v>
          </cell>
          <cell r="AL43">
            <v>3.7613949999999998</v>
          </cell>
          <cell r="AM43">
            <v>4.3636600000000003</v>
          </cell>
          <cell r="AN43">
            <v>0.678392</v>
          </cell>
          <cell r="AO43">
            <v>0</v>
          </cell>
          <cell r="AP43">
            <v>1.76711</v>
          </cell>
          <cell r="AQ43">
            <v>2.8933689999999999</v>
          </cell>
          <cell r="AR43">
            <v>0.82139099999999998</v>
          </cell>
          <cell r="AS43">
            <v>2.7242670000000002</v>
          </cell>
          <cell r="AU43">
            <v>3.4719600000000002</v>
          </cell>
          <cell r="AW43">
            <v>3.4330509999999999</v>
          </cell>
          <cell r="AX43">
            <v>3.3658009999999998</v>
          </cell>
          <cell r="BC43">
            <v>0</v>
          </cell>
          <cell r="BF43">
            <v>4.0331089999999996</v>
          </cell>
          <cell r="BH43">
            <v>3.6429179999999999</v>
          </cell>
          <cell r="BI43">
            <v>3.556489</v>
          </cell>
          <cell r="BJ43">
            <v>3.4256389999999999</v>
          </cell>
          <cell r="BL43">
            <v>3.657009</v>
          </cell>
          <cell r="BM43">
            <v>4.4271830000000003</v>
          </cell>
          <cell r="BP43">
            <v>0</v>
          </cell>
          <cell r="BQ43">
            <v>14.661707</v>
          </cell>
          <cell r="BR43">
            <v>11.989722</v>
          </cell>
          <cell r="BS43">
            <v>16.897597999999999</v>
          </cell>
          <cell r="BU43">
            <v>0</v>
          </cell>
          <cell r="BW43">
            <v>0</v>
          </cell>
          <cell r="BY43">
            <v>0</v>
          </cell>
          <cell r="BZ43">
            <v>0</v>
          </cell>
          <cell r="CA43">
            <v>5.1531190000000002</v>
          </cell>
          <cell r="CB43">
            <v>4.093521</v>
          </cell>
          <cell r="CC43">
            <v>1.701095</v>
          </cell>
          <cell r="CD43">
            <v>2.4386269999999999</v>
          </cell>
          <cell r="CE43">
            <v>2.023047</v>
          </cell>
          <cell r="CF43">
            <v>0.45174799999999998</v>
          </cell>
          <cell r="CG43">
            <v>2.257444</v>
          </cell>
          <cell r="CH43">
            <v>1.527317</v>
          </cell>
          <cell r="CI43">
            <v>2.3489629999999999</v>
          </cell>
          <cell r="CJ43">
            <v>0.81915400000000005</v>
          </cell>
          <cell r="CK43">
            <v>1.7427029999999999</v>
          </cell>
          <cell r="CN43">
            <v>6563.4683006619998</v>
          </cell>
          <cell r="CO43">
            <v>32998.173551439999</v>
          </cell>
          <cell r="CP43">
            <v>568.29713484700108</v>
          </cell>
          <cell r="CQ43">
            <v>4766.7411803519999</v>
          </cell>
          <cell r="CR43">
            <v>194.52669115900099</v>
          </cell>
          <cell r="CS43">
            <v>1346.4160806060002</v>
          </cell>
          <cell r="CT43">
            <v>2.9698669660000001</v>
          </cell>
          <cell r="CU43">
            <v>77.694748525001003</v>
          </cell>
          <cell r="CV43">
            <v>17.549837</v>
          </cell>
          <cell r="CW43">
            <v>360.30777023999997</v>
          </cell>
          <cell r="CX43">
            <v>21.410976696000997</v>
          </cell>
          <cell r="CY43">
            <v>121.807704915</v>
          </cell>
          <cell r="CZ43">
            <v>3.6090000000000002E-3</v>
          </cell>
          <cell r="DA43">
            <v>0.75614877599999997</v>
          </cell>
          <cell r="DB43">
            <v>4.3500000100000005E-4</v>
          </cell>
          <cell r="DC43">
            <v>2.146182</v>
          </cell>
          <cell r="DD43">
            <v>2.8636653900010001</v>
          </cell>
          <cell r="DE43">
            <v>4.8195225490010003</v>
          </cell>
          <cell r="DF43">
            <v>2.5311000000999999E-2</v>
          </cell>
          <cell r="DG43">
            <v>2.5267199999999996</v>
          </cell>
          <cell r="DH43">
            <v>3.1589999999999999E-3</v>
          </cell>
          <cell r="DI43">
            <v>0.248388</v>
          </cell>
          <cell r="DJ43">
            <v>70.290681185001006</v>
          </cell>
          <cell r="DK43">
            <v>599.301644046001</v>
          </cell>
          <cell r="DL43">
            <v>881.89267139600099</v>
          </cell>
          <cell r="DM43">
            <v>3423.4707568089998</v>
          </cell>
          <cell r="DN43">
            <v>26.109937409</v>
          </cell>
          <cell r="DO43">
            <v>448.34264717200102</v>
          </cell>
          <cell r="DP43">
            <v>932.01353715000107</v>
          </cell>
          <cell r="DQ43">
            <v>8527.7588565000005</v>
          </cell>
          <cell r="DR43">
            <v>644.64958109400004</v>
          </cell>
          <cell r="DS43">
            <v>882.06008414199994</v>
          </cell>
          <cell r="DT43">
            <v>29.282050865001001</v>
          </cell>
          <cell r="DU43">
            <v>1131.0805996839999</v>
          </cell>
          <cell r="DV43">
            <v>340.549535203</v>
          </cell>
          <cell r="DW43">
            <v>1059.4112800809999</v>
          </cell>
          <cell r="DX43">
            <v>2116.3415074140003</v>
          </cell>
          <cell r="DY43">
            <v>4134.0626623560001</v>
          </cell>
          <cell r="DZ43">
            <v>121.97527936600001</v>
          </cell>
          <cell r="EA43">
            <v>729.78616925600102</v>
          </cell>
          <cell r="EB43">
            <v>45.127287573000999</v>
          </cell>
          <cell r="EC43">
            <v>763.08821272399996</v>
          </cell>
          <cell r="ED43">
            <v>3.8134757170009999</v>
          </cell>
          <cell r="EE43">
            <v>0.30912700000000004</v>
          </cell>
        </row>
        <row r="44">
          <cell r="A44">
            <v>44866</v>
          </cell>
          <cell r="C44">
            <v>0</v>
          </cell>
          <cell r="E44">
            <v>5.6798580000000003</v>
          </cell>
          <cell r="F44">
            <v>0</v>
          </cell>
          <cell r="K44">
            <v>5.5884640000000001</v>
          </cell>
          <cell r="N44">
            <v>5.7079019999999998</v>
          </cell>
          <cell r="P44">
            <v>0</v>
          </cell>
          <cell r="Q44">
            <v>0</v>
          </cell>
          <cell r="R44">
            <v>0</v>
          </cell>
          <cell r="T44">
            <v>0</v>
          </cell>
          <cell r="U44">
            <v>6.5541419999999997</v>
          </cell>
          <cell r="X44">
            <v>0</v>
          </cell>
          <cell r="Y44">
            <v>0</v>
          </cell>
          <cell r="Z44">
            <v>0</v>
          </cell>
          <cell r="AA44">
            <v>23.018381000000002</v>
          </cell>
          <cell r="AC44">
            <v>0</v>
          </cell>
          <cell r="AE44">
            <v>0</v>
          </cell>
          <cell r="AG44">
            <v>0</v>
          </cell>
          <cell r="AH44">
            <v>0</v>
          </cell>
          <cell r="AI44">
            <v>6.5700029999999998</v>
          </cell>
          <cell r="AJ44">
            <v>0</v>
          </cell>
          <cell r="AK44">
            <v>3.2711679999999999</v>
          </cell>
          <cell r="AL44">
            <v>0</v>
          </cell>
          <cell r="AM44">
            <v>4.4852990000000004</v>
          </cell>
          <cell r="AN44">
            <v>0.67137999999999998</v>
          </cell>
          <cell r="AO44">
            <v>0</v>
          </cell>
          <cell r="AP44">
            <v>1.728092</v>
          </cell>
          <cell r="AQ44">
            <v>2.8091159999999999</v>
          </cell>
          <cell r="AR44">
            <v>0.83909100000000003</v>
          </cell>
          <cell r="AS44">
            <v>2.7553909999999999</v>
          </cell>
          <cell r="AU44">
            <v>3.0922610000000001</v>
          </cell>
          <cell r="AW44">
            <v>3.31107</v>
          </cell>
          <cell r="AX44">
            <v>3.2386210000000002</v>
          </cell>
          <cell r="BC44">
            <v>0</v>
          </cell>
          <cell r="BF44">
            <v>3.940331</v>
          </cell>
          <cell r="BH44">
            <v>2.920757</v>
          </cell>
          <cell r="BI44">
            <v>3.1363919999999998</v>
          </cell>
          <cell r="BJ44">
            <v>3.010167</v>
          </cell>
          <cell r="BL44">
            <v>3.216901</v>
          </cell>
          <cell r="BM44">
            <v>3.9849990000000002</v>
          </cell>
          <cell r="BP44">
            <v>0</v>
          </cell>
          <cell r="BQ44">
            <v>13.122045</v>
          </cell>
          <cell r="BR44">
            <v>12.344541</v>
          </cell>
          <cell r="BS44">
            <v>20.163527999999999</v>
          </cell>
          <cell r="BU44">
            <v>0</v>
          </cell>
          <cell r="BW44">
            <v>0</v>
          </cell>
          <cell r="BY44">
            <v>0</v>
          </cell>
          <cell r="BZ44">
            <v>5.9208540000000003</v>
          </cell>
          <cell r="CA44">
            <v>4.5347999999999997</v>
          </cell>
          <cell r="CB44">
            <v>4.5225229999999996</v>
          </cell>
          <cell r="CC44">
            <v>1.760383</v>
          </cell>
          <cell r="CD44">
            <v>2.1631119999999999</v>
          </cell>
          <cell r="CE44">
            <v>2.4512689999999999</v>
          </cell>
          <cell r="CF44">
            <v>0.45336300000000002</v>
          </cell>
          <cell r="CG44">
            <v>2.169845</v>
          </cell>
          <cell r="CH44">
            <v>1.609388</v>
          </cell>
          <cell r="CI44">
            <v>2.2755030000000001</v>
          </cell>
          <cell r="CJ44">
            <v>0.80815599999999999</v>
          </cell>
          <cell r="CK44">
            <v>1.73468</v>
          </cell>
          <cell r="CN44">
            <v>4957.2443143</v>
          </cell>
          <cell r="CO44">
            <v>25566.316261035001</v>
          </cell>
          <cell r="CP44">
            <v>539.91583766600002</v>
          </cell>
          <cell r="CQ44">
            <v>4565.1159133829997</v>
          </cell>
          <cell r="CR44">
            <v>178.14187039200101</v>
          </cell>
          <cell r="CS44">
            <v>1354.6738351700001</v>
          </cell>
          <cell r="CT44">
            <v>3.0500000009999998E-3</v>
          </cell>
          <cell r="CU44">
            <v>58.259924525000002</v>
          </cell>
          <cell r="CV44">
            <v>29.393286367001</v>
          </cell>
          <cell r="CW44">
            <v>290.07124790800003</v>
          </cell>
          <cell r="CX44">
            <v>18.547802790999999</v>
          </cell>
          <cell r="CY44">
            <v>82.335867735001003</v>
          </cell>
          <cell r="CZ44">
            <v>5.3470000009999998E-3</v>
          </cell>
          <cell r="DA44">
            <v>0.120488000001</v>
          </cell>
          <cell r="DB44">
            <v>9.7099999999999997E-4</v>
          </cell>
          <cell r="DC44">
            <v>0.522604556</v>
          </cell>
          <cell r="DD44">
            <v>5.4141057500010001</v>
          </cell>
          <cell r="DE44">
            <v>3.708313971001</v>
          </cell>
          <cell r="DF44">
            <v>1.866E-2</v>
          </cell>
          <cell r="DG44">
            <v>2.9252730000000002</v>
          </cell>
          <cell r="DH44">
            <v>5.3930000009999998E-3</v>
          </cell>
          <cell r="DI44">
            <v>15.804801000001</v>
          </cell>
          <cell r="DJ44">
            <v>191.76266732400001</v>
          </cell>
          <cell r="DK44">
            <v>1437.7793037030001</v>
          </cell>
          <cell r="DL44">
            <v>407.07598822099999</v>
          </cell>
          <cell r="DM44">
            <v>2657.4381244279998</v>
          </cell>
          <cell r="DN44">
            <v>14.473338381</v>
          </cell>
          <cell r="DO44">
            <v>330.72293413700004</v>
          </cell>
          <cell r="DP44">
            <v>468.49019312100103</v>
          </cell>
          <cell r="DQ44">
            <v>4702.0909216660002</v>
          </cell>
          <cell r="DR44">
            <v>432.521967396001</v>
          </cell>
          <cell r="DS44">
            <v>654.78906409000103</v>
          </cell>
          <cell r="DT44">
            <v>15.370999695001002</v>
          </cell>
          <cell r="DU44">
            <v>467.85666161100102</v>
          </cell>
          <cell r="DV44">
            <v>208.68722007400001</v>
          </cell>
          <cell r="DW44">
            <v>863.83224158500002</v>
          </cell>
          <cell r="DX44">
            <v>1882.1155763620002</v>
          </cell>
          <cell r="DY44">
            <v>3607.9263695550003</v>
          </cell>
          <cell r="DZ44">
            <v>95.282740026001008</v>
          </cell>
          <cell r="EA44">
            <v>564.17144676800001</v>
          </cell>
          <cell r="EB44">
            <v>49.112420546999999</v>
          </cell>
          <cell r="EC44">
            <v>505.35362923399998</v>
          </cell>
          <cell r="ED44">
            <v>0.124</v>
          </cell>
          <cell r="EE44">
            <v>0.33435799999999999</v>
          </cell>
        </row>
        <row r="45">
          <cell r="A45">
            <v>44835</v>
          </cell>
          <cell r="C45">
            <v>0</v>
          </cell>
          <cell r="E45">
            <v>5.9107789999999998</v>
          </cell>
          <cell r="F45">
            <v>0</v>
          </cell>
          <cell r="K45">
            <v>5.7389580000000002</v>
          </cell>
          <cell r="N45">
            <v>5.8879760000000001</v>
          </cell>
          <cell r="P45">
            <v>0</v>
          </cell>
          <cell r="Q45">
            <v>0</v>
          </cell>
          <cell r="R45">
            <v>0</v>
          </cell>
          <cell r="T45">
            <v>0</v>
          </cell>
          <cell r="U45">
            <v>0</v>
          </cell>
          <cell r="X45">
            <v>0</v>
          </cell>
          <cell r="Y45">
            <v>0</v>
          </cell>
          <cell r="Z45">
            <v>0</v>
          </cell>
          <cell r="AA45">
            <v>28.113302000000001</v>
          </cell>
          <cell r="AC45">
            <v>0</v>
          </cell>
          <cell r="AE45">
            <v>0</v>
          </cell>
          <cell r="AG45">
            <v>0</v>
          </cell>
          <cell r="AH45">
            <v>0</v>
          </cell>
          <cell r="AI45">
            <v>5.637804</v>
          </cell>
          <cell r="AJ45">
            <v>0</v>
          </cell>
          <cell r="AK45">
            <v>0</v>
          </cell>
          <cell r="AL45">
            <v>0</v>
          </cell>
          <cell r="AM45">
            <v>4.5958740000000002</v>
          </cell>
          <cell r="AN45">
            <v>0.70134600000000002</v>
          </cell>
          <cell r="AO45">
            <v>0</v>
          </cell>
          <cell r="AP45">
            <v>1.8176140000000001</v>
          </cell>
          <cell r="AQ45">
            <v>2.8108979999999999</v>
          </cell>
          <cell r="AR45">
            <v>0.89317199999999997</v>
          </cell>
          <cell r="AS45">
            <v>2.548019</v>
          </cell>
          <cell r="AU45">
            <v>3.2969719999999998</v>
          </cell>
          <cell r="AW45">
            <v>3.0322369999999998</v>
          </cell>
          <cell r="AX45">
            <v>2.987314</v>
          </cell>
          <cell r="BC45">
            <v>0</v>
          </cell>
          <cell r="BF45">
            <v>3.3772790000000001</v>
          </cell>
          <cell r="BH45">
            <v>3.1500240000000002</v>
          </cell>
          <cell r="BI45">
            <v>3.5879470000000002</v>
          </cell>
          <cell r="BJ45">
            <v>2.8152650000000001</v>
          </cell>
          <cell r="BL45">
            <v>3.507946</v>
          </cell>
          <cell r="BM45">
            <v>4.2812960000000002</v>
          </cell>
          <cell r="BP45">
            <v>11.866916</v>
          </cell>
          <cell r="BQ45">
            <v>12.497351999999999</v>
          </cell>
          <cell r="BR45">
            <v>12.997237999999999</v>
          </cell>
          <cell r="BS45">
            <v>22.40803</v>
          </cell>
          <cell r="BU45">
            <v>0</v>
          </cell>
          <cell r="BW45">
            <v>0</v>
          </cell>
          <cell r="BY45">
            <v>3.5985689999999999</v>
          </cell>
          <cell r="BZ45">
            <v>5.4325029999999996</v>
          </cell>
          <cell r="CA45">
            <v>4.4057490000000001</v>
          </cell>
          <cell r="CB45">
            <v>4.0467269999999997</v>
          </cell>
          <cell r="CC45">
            <v>2.3817140000000001</v>
          </cell>
          <cell r="CD45">
            <v>3.283693</v>
          </cell>
          <cell r="CE45">
            <v>3.1076999999999999</v>
          </cell>
          <cell r="CF45">
            <v>0.48683300000000002</v>
          </cell>
          <cell r="CG45">
            <v>2.3012380000000001</v>
          </cell>
          <cell r="CH45">
            <v>1.4726459999999999</v>
          </cell>
          <cell r="CI45">
            <v>2.0986549999999999</v>
          </cell>
          <cell r="CJ45">
            <v>0.81550800000000001</v>
          </cell>
          <cell r="CK45">
            <v>1.6916629999999999</v>
          </cell>
          <cell r="CN45">
            <v>4303.9360102099999</v>
          </cell>
          <cell r="CO45">
            <v>22956.181533831998</v>
          </cell>
          <cell r="CP45">
            <v>603.761721739</v>
          </cell>
          <cell r="CQ45">
            <v>4065.1506579419997</v>
          </cell>
          <cell r="CR45">
            <v>159.98164805300001</v>
          </cell>
          <cell r="CS45">
            <v>1219.6595761239998</v>
          </cell>
          <cell r="CT45">
            <v>5.0000000000000001E-4</v>
          </cell>
          <cell r="CU45">
            <v>71.493273247000005</v>
          </cell>
          <cell r="CV45">
            <v>31.370302000001001</v>
          </cell>
          <cell r="CW45">
            <v>335.92588301500001</v>
          </cell>
          <cell r="CX45">
            <v>14.392825</v>
          </cell>
          <cell r="CY45">
            <v>96.856648536001003</v>
          </cell>
          <cell r="CZ45">
            <v>1.2872999999999999E-2</v>
          </cell>
          <cell r="DA45">
            <v>0.15322500000100001</v>
          </cell>
          <cell r="DB45">
            <v>7.9100000100000003E-4</v>
          </cell>
          <cell r="DC45">
            <v>0.43361200000000005</v>
          </cell>
          <cell r="DD45">
            <v>0.63289446600099997</v>
          </cell>
          <cell r="DE45">
            <v>65.621208654</v>
          </cell>
          <cell r="DF45">
            <v>4.2979000001000002E-2</v>
          </cell>
          <cell r="DG45">
            <v>49.514595005000004</v>
          </cell>
          <cell r="DH45">
            <v>2.9024999999999999</v>
          </cell>
          <cell r="DI45">
            <v>264.974605994</v>
          </cell>
          <cell r="DJ45">
            <v>325.14907972700104</v>
          </cell>
          <cell r="DK45">
            <v>2390.1973138990002</v>
          </cell>
          <cell r="DL45">
            <v>104.82860903300001</v>
          </cell>
          <cell r="DM45">
            <v>1262.726046281</v>
          </cell>
          <cell r="DN45">
            <v>11.538497772000001</v>
          </cell>
          <cell r="DO45">
            <v>273.80658919000103</v>
          </cell>
          <cell r="DP45">
            <v>159.844527346001</v>
          </cell>
          <cell r="DQ45">
            <v>2362.9625007459999</v>
          </cell>
          <cell r="DR45">
            <v>331.38812582399999</v>
          </cell>
          <cell r="DS45">
            <v>627.43969111400008</v>
          </cell>
          <cell r="DT45">
            <v>8.7026976080000011</v>
          </cell>
          <cell r="DU45">
            <v>389.88509972200001</v>
          </cell>
          <cell r="DV45">
            <v>200.58156809600101</v>
          </cell>
          <cell r="DW45">
            <v>819.67134379399999</v>
          </cell>
          <cell r="DX45">
            <v>1717.760336846</v>
          </cell>
          <cell r="DY45">
            <v>3476.3778280400002</v>
          </cell>
          <cell r="DZ45">
            <v>69.555690616000007</v>
          </cell>
          <cell r="EA45">
            <v>497.78382647400099</v>
          </cell>
          <cell r="EB45">
            <v>111.667129281</v>
          </cell>
          <cell r="EC45">
            <v>643.24063624600103</v>
          </cell>
          <cell r="ED45">
            <v>0.222</v>
          </cell>
          <cell r="EE45">
            <v>28.874335876</v>
          </cell>
        </row>
        <row r="46">
          <cell r="A46">
            <v>44805</v>
          </cell>
          <cell r="C46">
            <v>0</v>
          </cell>
          <cell r="E46">
            <v>6.3</v>
          </cell>
          <cell r="F46">
            <v>0</v>
          </cell>
          <cell r="K46">
            <v>0</v>
          </cell>
          <cell r="N46">
            <v>6.2731300000000001</v>
          </cell>
          <cell r="P46">
            <v>0</v>
          </cell>
          <cell r="Q46">
            <v>0</v>
          </cell>
          <cell r="R46">
            <v>0</v>
          </cell>
          <cell r="T46">
            <v>0</v>
          </cell>
          <cell r="U46">
            <v>0</v>
          </cell>
          <cell r="X46">
            <v>0</v>
          </cell>
          <cell r="Y46">
            <v>0</v>
          </cell>
          <cell r="Z46">
            <v>19.098531000000001</v>
          </cell>
          <cell r="AA46">
            <v>31.881622</v>
          </cell>
          <cell r="AC46">
            <v>0</v>
          </cell>
          <cell r="AE46">
            <v>0</v>
          </cell>
          <cell r="AG46">
            <v>5.949999</v>
          </cell>
          <cell r="AH46">
            <v>9.3821060000000003</v>
          </cell>
          <cell r="AI46">
            <v>5.0209830000000002</v>
          </cell>
          <cell r="AJ46">
            <v>4.2208399999999999</v>
          </cell>
          <cell r="AK46">
            <v>0</v>
          </cell>
          <cell r="AL46">
            <v>0</v>
          </cell>
          <cell r="AM46">
            <v>0</v>
          </cell>
          <cell r="AN46">
            <v>0.71742300000000003</v>
          </cell>
          <cell r="AO46">
            <v>0</v>
          </cell>
          <cell r="AP46">
            <v>1.8265009999999999</v>
          </cell>
          <cell r="AQ46">
            <v>2.7724769999999999</v>
          </cell>
          <cell r="AR46">
            <v>0.84272100000000005</v>
          </cell>
          <cell r="AS46">
            <v>2.3963260000000002</v>
          </cell>
          <cell r="AU46">
            <v>3.4134470000000001</v>
          </cell>
          <cell r="AW46">
            <v>3.3644940000000001</v>
          </cell>
          <cell r="AX46">
            <v>3.2155779999999998</v>
          </cell>
          <cell r="BC46">
            <v>0</v>
          </cell>
          <cell r="BF46">
            <v>3.8423790000000002</v>
          </cell>
          <cell r="BH46">
            <v>3.416595</v>
          </cell>
          <cell r="BI46">
            <v>0</v>
          </cell>
          <cell r="BJ46">
            <v>0</v>
          </cell>
          <cell r="BL46">
            <v>3.2966280000000001</v>
          </cell>
          <cell r="BM46">
            <v>4.0548739999999999</v>
          </cell>
          <cell r="BP46">
            <v>11.955368999999999</v>
          </cell>
          <cell r="BQ46">
            <v>11.724928</v>
          </cell>
          <cell r="BR46">
            <v>15.342498000000001</v>
          </cell>
          <cell r="BS46">
            <v>22.220731000000001</v>
          </cell>
          <cell r="BU46">
            <v>7.746461</v>
          </cell>
          <cell r="BW46">
            <v>0</v>
          </cell>
          <cell r="BY46">
            <v>3.2542059999999999</v>
          </cell>
          <cell r="BZ46">
            <v>4.8682379999999998</v>
          </cell>
          <cell r="CA46">
            <v>4.1057639999999997</v>
          </cell>
          <cell r="CB46">
            <v>2.4235389999999999</v>
          </cell>
          <cell r="CC46">
            <v>2.4423689999999998</v>
          </cell>
          <cell r="CD46">
            <v>3.4398390000000001</v>
          </cell>
          <cell r="CE46">
            <v>0</v>
          </cell>
          <cell r="CF46">
            <v>0.51820600000000006</v>
          </cell>
          <cell r="CG46">
            <v>2.263563</v>
          </cell>
          <cell r="CH46">
            <v>1.397556</v>
          </cell>
          <cell r="CI46">
            <v>2.3461780000000001</v>
          </cell>
          <cell r="CJ46">
            <v>0.807809</v>
          </cell>
          <cell r="CK46">
            <v>1.719897</v>
          </cell>
          <cell r="CN46">
            <v>5408.3581675280002</v>
          </cell>
          <cell r="CO46">
            <v>30794.318825186001</v>
          </cell>
          <cell r="CP46">
            <v>693.84496066500003</v>
          </cell>
          <cell r="CQ46">
            <v>4573.7095570040001</v>
          </cell>
          <cell r="CR46">
            <v>164.88670795900001</v>
          </cell>
          <cell r="CS46">
            <v>1184.062372267</v>
          </cell>
          <cell r="CT46">
            <v>1.4E-3</v>
          </cell>
          <cell r="CU46">
            <v>312.05758986100102</v>
          </cell>
          <cell r="CV46">
            <v>93.370602000000005</v>
          </cell>
          <cell r="CW46">
            <v>446.71035242700003</v>
          </cell>
          <cell r="CX46">
            <v>13.101175</v>
          </cell>
          <cell r="CY46">
            <v>243.421950264001</v>
          </cell>
          <cell r="CZ46">
            <v>12.695867298</v>
          </cell>
          <cell r="DA46">
            <v>167.07159878299998</v>
          </cell>
          <cell r="DB46">
            <v>1.812E-3</v>
          </cell>
          <cell r="DC46">
            <v>1.3801985540000001</v>
          </cell>
          <cell r="DD46">
            <v>39.280337519</v>
          </cell>
          <cell r="DE46">
            <v>1975.0628710200001</v>
          </cell>
          <cell r="DF46">
            <v>49.069689003001002</v>
          </cell>
          <cell r="DG46">
            <v>839.12779365899996</v>
          </cell>
          <cell r="DH46">
            <v>123.630138445</v>
          </cell>
          <cell r="DI46">
            <v>1525.510581321</v>
          </cell>
          <cell r="DJ46">
            <v>446.46946138500101</v>
          </cell>
          <cell r="DK46">
            <v>3079.7317004830002</v>
          </cell>
          <cell r="DL46">
            <v>90.018693796000008</v>
          </cell>
          <cell r="DM46">
            <v>1106.078489261</v>
          </cell>
          <cell r="DN46">
            <v>8.8239861350000002</v>
          </cell>
          <cell r="DO46">
            <v>237.43034885400002</v>
          </cell>
          <cell r="DP46">
            <v>8.8414066479999995</v>
          </cell>
          <cell r="DQ46">
            <v>781.17517302699991</v>
          </cell>
          <cell r="DR46">
            <v>362.45958343500104</v>
          </cell>
          <cell r="DS46">
            <v>828.83654152700092</v>
          </cell>
          <cell r="DT46">
            <v>4.9392000000010006</v>
          </cell>
          <cell r="DU46">
            <v>508.344826869001</v>
          </cell>
          <cell r="DV46">
            <v>267.24910114400001</v>
          </cell>
          <cell r="DW46">
            <v>1120.5332172159999</v>
          </cell>
          <cell r="DX46">
            <v>2250.9970035810002</v>
          </cell>
          <cell r="DY46">
            <v>4080.2251650160001</v>
          </cell>
          <cell r="DZ46">
            <v>100.274118481001</v>
          </cell>
          <cell r="EA46">
            <v>575.01838443700001</v>
          </cell>
          <cell r="EB46">
            <v>81.294073832999999</v>
          </cell>
          <cell r="EC46">
            <v>698.77937159000101</v>
          </cell>
          <cell r="ED46">
            <v>143.05864885100101</v>
          </cell>
          <cell r="EE46">
            <v>1693.7282917380001</v>
          </cell>
        </row>
        <row r="47">
          <cell r="A47">
            <v>44774</v>
          </cell>
          <cell r="C47">
            <v>0</v>
          </cell>
          <cell r="E47">
            <v>6.3</v>
          </cell>
          <cell r="F47">
            <v>0</v>
          </cell>
          <cell r="K47">
            <v>0</v>
          </cell>
          <cell r="N47">
            <v>6.2356210000000001</v>
          </cell>
          <cell r="P47">
            <v>0</v>
          </cell>
          <cell r="Q47">
            <v>0</v>
          </cell>
          <cell r="R47">
            <v>0</v>
          </cell>
          <cell r="T47">
            <v>0</v>
          </cell>
          <cell r="U47">
            <v>6.8372450000000002</v>
          </cell>
          <cell r="X47">
            <v>0</v>
          </cell>
          <cell r="Y47">
            <v>0</v>
          </cell>
          <cell r="Z47">
            <v>28.021588999999999</v>
          </cell>
          <cell r="AA47">
            <v>32.637563</v>
          </cell>
          <cell r="AC47">
            <v>11.125616000000001</v>
          </cell>
          <cell r="AE47">
            <v>0</v>
          </cell>
          <cell r="AG47">
            <v>5.2364059999999997</v>
          </cell>
          <cell r="AH47">
            <v>8.4882530000000003</v>
          </cell>
          <cell r="AI47">
            <v>6.9761480000000002</v>
          </cell>
          <cell r="AJ47">
            <v>3.4321869999999999</v>
          </cell>
          <cell r="AK47">
            <v>2.8060849999999999</v>
          </cell>
          <cell r="AL47">
            <v>0</v>
          </cell>
          <cell r="AM47">
            <v>0</v>
          </cell>
          <cell r="AN47">
            <v>0.62616000000000005</v>
          </cell>
          <cell r="AO47">
            <v>0</v>
          </cell>
          <cell r="AP47">
            <v>1.8060830000000001</v>
          </cell>
          <cell r="AQ47">
            <v>2.7781020000000001</v>
          </cell>
          <cell r="AR47">
            <v>0.827264</v>
          </cell>
          <cell r="AS47">
            <v>0</v>
          </cell>
          <cell r="AU47">
            <v>3.3144399999999998</v>
          </cell>
          <cell r="AW47">
            <v>3.2302930000000001</v>
          </cell>
          <cell r="AX47">
            <v>3.1986910000000002</v>
          </cell>
          <cell r="BC47">
            <v>0</v>
          </cell>
          <cell r="BF47">
            <v>3.9189419999999999</v>
          </cell>
          <cell r="BH47">
            <v>2.7164139999999999</v>
          </cell>
          <cell r="BI47">
            <v>0</v>
          </cell>
          <cell r="BJ47">
            <v>0</v>
          </cell>
          <cell r="BL47">
            <v>3.5171039999999998</v>
          </cell>
          <cell r="BM47">
            <v>3.7732009999999998</v>
          </cell>
          <cell r="BP47">
            <v>11.403461999999999</v>
          </cell>
          <cell r="BQ47">
            <v>11.236015</v>
          </cell>
          <cell r="BR47">
            <v>20.104037000000002</v>
          </cell>
          <cell r="BS47">
            <v>21.893822</v>
          </cell>
          <cell r="BU47">
            <v>7.7274050000000001</v>
          </cell>
          <cell r="BW47">
            <v>11.250954999999999</v>
          </cell>
          <cell r="BY47">
            <v>3.3383280000000002</v>
          </cell>
          <cell r="BZ47">
            <v>5.0737519999999998</v>
          </cell>
          <cell r="CA47">
            <v>4.9508869999999998</v>
          </cell>
          <cell r="CB47">
            <v>2.2310310000000002</v>
          </cell>
          <cell r="CC47">
            <v>2.1854580000000001</v>
          </cell>
          <cell r="CD47">
            <v>0</v>
          </cell>
          <cell r="CE47">
            <v>0</v>
          </cell>
          <cell r="CF47">
            <v>0.51963599999999999</v>
          </cell>
          <cell r="CG47">
            <v>2.3185419999999999</v>
          </cell>
          <cell r="CH47">
            <v>1.559939</v>
          </cell>
          <cell r="CI47">
            <v>2.3312629999999999</v>
          </cell>
          <cell r="CJ47">
            <v>0.80041600000000002</v>
          </cell>
          <cell r="CK47">
            <v>1.7169380000000001</v>
          </cell>
          <cell r="CN47">
            <v>4994.6938583279998</v>
          </cell>
          <cell r="CO47">
            <v>29690.162436988001</v>
          </cell>
          <cell r="CP47">
            <v>383.267982496</v>
          </cell>
          <cell r="CQ47">
            <v>2851.2567105809999</v>
          </cell>
          <cell r="CR47">
            <v>73.910416125000012</v>
          </cell>
          <cell r="CS47">
            <v>418.36467684700102</v>
          </cell>
          <cell r="CT47">
            <v>6.3330244040010006</v>
          </cell>
          <cell r="CU47">
            <v>569.07454908200009</v>
          </cell>
          <cell r="CV47">
            <v>87.176511342001007</v>
          </cell>
          <cell r="CW47">
            <v>460.08030825200103</v>
          </cell>
          <cell r="CX47">
            <v>11.592799999999999</v>
          </cell>
          <cell r="CY47">
            <v>323.70761385600099</v>
          </cell>
          <cell r="CZ47">
            <v>125.61096734200001</v>
          </cell>
          <cell r="DA47">
            <v>1005.554224019</v>
          </cell>
          <cell r="DB47">
            <v>2.1906692290000001</v>
          </cell>
          <cell r="DC47">
            <v>195.67219344400002</v>
          </cell>
          <cell r="DD47">
            <v>240.11378954</v>
          </cell>
          <cell r="DE47">
            <v>2745.2155967230001</v>
          </cell>
          <cell r="DF47">
            <v>171.884716352</v>
          </cell>
          <cell r="DG47">
            <v>1906.433426266</v>
          </cell>
          <cell r="DH47">
            <v>79.065615000001003</v>
          </cell>
          <cell r="DI47">
            <v>993.00026169700004</v>
          </cell>
          <cell r="DJ47">
            <v>243.047519905</v>
          </cell>
          <cell r="DK47">
            <v>1820.1705431250002</v>
          </cell>
          <cell r="DL47">
            <v>90.376005806000009</v>
          </cell>
          <cell r="DM47">
            <v>818.66770201200097</v>
          </cell>
          <cell r="DN47">
            <v>7.0880541099999999</v>
          </cell>
          <cell r="DO47">
            <v>165.17287267200001</v>
          </cell>
          <cell r="DP47">
            <v>4.0493209989999999</v>
          </cell>
          <cell r="DQ47">
            <v>109.09268371600101</v>
          </cell>
          <cell r="DR47">
            <v>318.48633528699997</v>
          </cell>
          <cell r="DS47">
            <v>705.22385548500097</v>
          </cell>
          <cell r="DT47">
            <v>6.879288333001</v>
          </cell>
          <cell r="DU47">
            <v>386.13344064199998</v>
          </cell>
          <cell r="DV47">
            <v>243.22190555400098</v>
          </cell>
          <cell r="DW47">
            <v>861.20153896300098</v>
          </cell>
          <cell r="DX47">
            <v>1636.90889502</v>
          </cell>
          <cell r="DY47">
            <v>3051.05320278</v>
          </cell>
          <cell r="DZ47">
            <v>61.633991646001</v>
          </cell>
          <cell r="EA47">
            <v>364.262864251</v>
          </cell>
          <cell r="EB47">
            <v>16.086391508001</v>
          </cell>
          <cell r="EC47">
            <v>404.11818317400099</v>
          </cell>
          <cell r="ED47">
            <v>545.22963075600103</v>
          </cell>
          <cell r="EE47">
            <v>4827.8342214270006</v>
          </cell>
        </row>
        <row r="48">
          <cell r="A48">
            <v>44743</v>
          </cell>
          <cell r="C48">
            <v>0</v>
          </cell>
          <cell r="E48">
            <v>6.0199379999999998</v>
          </cell>
          <cell r="F48">
            <v>0</v>
          </cell>
          <cell r="K48">
            <v>0</v>
          </cell>
          <cell r="N48">
            <v>6.3065300000000004</v>
          </cell>
          <cell r="P48">
            <v>0</v>
          </cell>
          <cell r="Q48">
            <v>0</v>
          </cell>
          <cell r="R48">
            <v>0</v>
          </cell>
          <cell r="T48">
            <v>0</v>
          </cell>
          <cell r="U48">
            <v>6.2699389999999999</v>
          </cell>
          <cell r="X48">
            <v>0</v>
          </cell>
          <cell r="Y48">
            <v>0</v>
          </cell>
          <cell r="Z48">
            <v>30.401439</v>
          </cell>
          <cell r="AA48">
            <v>32.616459999999996</v>
          </cell>
          <cell r="AC48">
            <v>12.150596</v>
          </cell>
          <cell r="AE48">
            <v>16.626875999999999</v>
          </cell>
          <cell r="AG48">
            <v>5.4493879999999999</v>
          </cell>
          <cell r="AH48">
            <v>0</v>
          </cell>
          <cell r="AI48">
            <v>7.6101900000000002</v>
          </cell>
          <cell r="AJ48">
            <v>3.9385889999999999</v>
          </cell>
          <cell r="AK48">
            <v>2.554602</v>
          </cell>
          <cell r="AL48">
            <v>0</v>
          </cell>
          <cell r="AM48">
            <v>0</v>
          </cell>
          <cell r="AN48">
            <v>0.62026700000000001</v>
          </cell>
          <cell r="AO48">
            <v>3.6928839999999998</v>
          </cell>
          <cell r="AP48">
            <v>1.4389909999999999</v>
          </cell>
          <cell r="AQ48">
            <v>2.8388779999999998</v>
          </cell>
          <cell r="AR48">
            <v>0.78641099999999997</v>
          </cell>
          <cell r="AS48">
            <v>2.0901619999999999</v>
          </cell>
          <cell r="AU48">
            <v>3.3063199999999999</v>
          </cell>
          <cell r="AW48">
            <v>3.1957200000000001</v>
          </cell>
          <cell r="AX48">
            <v>3.196205</v>
          </cell>
          <cell r="BC48">
            <v>0</v>
          </cell>
          <cell r="BF48">
            <v>4.1180839999999996</v>
          </cell>
          <cell r="BH48">
            <v>2.6459630000000001</v>
          </cell>
          <cell r="BI48">
            <v>0</v>
          </cell>
          <cell r="BJ48">
            <v>3.0571359999999999</v>
          </cell>
          <cell r="BL48">
            <v>3.8830559999999998</v>
          </cell>
          <cell r="BM48">
            <v>3.5393219999999999</v>
          </cell>
          <cell r="BP48">
            <v>11.70945</v>
          </cell>
          <cell r="BQ48">
            <v>11.465870000000001</v>
          </cell>
          <cell r="BR48">
            <v>21.262602999999999</v>
          </cell>
          <cell r="BS48">
            <v>20.998958999999999</v>
          </cell>
          <cell r="BU48">
            <v>8.4693299999999994</v>
          </cell>
          <cell r="BW48">
            <v>10.080095999999999</v>
          </cell>
          <cell r="BY48">
            <v>3.267541</v>
          </cell>
          <cell r="BZ48">
            <v>5.3328629999999997</v>
          </cell>
          <cell r="CA48">
            <v>4.8420699999999997</v>
          </cell>
          <cell r="CB48">
            <v>2.5463019999999998</v>
          </cell>
          <cell r="CC48">
            <v>1.7941130000000001</v>
          </cell>
          <cell r="CD48">
            <v>0</v>
          </cell>
          <cell r="CE48">
            <v>0</v>
          </cell>
          <cell r="CF48">
            <v>0.52657600000000004</v>
          </cell>
          <cell r="CG48">
            <v>2.2648489999999999</v>
          </cell>
          <cell r="CH48">
            <v>1.517612</v>
          </cell>
          <cell r="CI48">
            <v>2.3471090000000001</v>
          </cell>
          <cell r="CJ48">
            <v>0.80132300000000001</v>
          </cell>
          <cell r="CK48">
            <v>1.784837</v>
          </cell>
          <cell r="CN48">
            <v>5053.3916910170001</v>
          </cell>
          <cell r="CO48">
            <v>31399.165381519</v>
          </cell>
          <cell r="CP48">
            <v>355.14332642100101</v>
          </cell>
          <cell r="CQ48">
            <v>2658.1834507080002</v>
          </cell>
          <cell r="CR48">
            <v>31.925771571000002</v>
          </cell>
          <cell r="CS48">
            <v>443.53536878899996</v>
          </cell>
          <cell r="CT48">
            <v>9.4284852229999991</v>
          </cell>
          <cell r="CU48">
            <v>841.38630954000098</v>
          </cell>
          <cell r="CV48">
            <v>112.96115700000099</v>
          </cell>
          <cell r="CW48">
            <v>407.70578583000099</v>
          </cell>
          <cell r="CX48">
            <v>13.333264119001001</v>
          </cell>
          <cell r="CY48">
            <v>352.16595569200098</v>
          </cell>
          <cell r="CZ48">
            <v>197.55181489899999</v>
          </cell>
          <cell r="DA48">
            <v>2108.9810246740003</v>
          </cell>
          <cell r="DB48">
            <v>101.07723765300099</v>
          </cell>
          <cell r="DC48">
            <v>1224.639755636</v>
          </cell>
          <cell r="DD48">
            <v>277.017865811001</v>
          </cell>
          <cell r="DE48">
            <v>2848.7556580710002</v>
          </cell>
          <cell r="DF48">
            <v>175.56274591800099</v>
          </cell>
          <cell r="DG48">
            <v>1534.771326588</v>
          </cell>
          <cell r="DH48">
            <v>4.2428900000010001</v>
          </cell>
          <cell r="DI48">
            <v>109.549089513</v>
          </cell>
          <cell r="DJ48">
            <v>100.983694764001</v>
          </cell>
          <cell r="DK48">
            <v>933.21389045299998</v>
          </cell>
          <cell r="DL48">
            <v>109.343916056</v>
          </cell>
          <cell r="DM48">
            <v>875.05798649100007</v>
          </cell>
          <cell r="DN48">
            <v>8.3803001050010018</v>
          </cell>
          <cell r="DO48">
            <v>148.492189410001</v>
          </cell>
          <cell r="DP48">
            <v>0.15596200000100002</v>
          </cell>
          <cell r="DQ48">
            <v>26.078585765</v>
          </cell>
          <cell r="DR48">
            <v>474.93067322799999</v>
          </cell>
          <cell r="DS48">
            <v>675.24393323700008</v>
          </cell>
          <cell r="DT48">
            <v>12.671981368999999</v>
          </cell>
          <cell r="DU48">
            <v>418.68467865800005</v>
          </cell>
          <cell r="DV48">
            <v>300.02973554000005</v>
          </cell>
          <cell r="DW48">
            <v>719.54546366500097</v>
          </cell>
          <cell r="DX48">
            <v>1539.301591789</v>
          </cell>
          <cell r="DY48">
            <v>2970.3068682920002</v>
          </cell>
          <cell r="DZ48">
            <v>56.035092346001001</v>
          </cell>
          <cell r="EA48">
            <v>354.25935036800098</v>
          </cell>
          <cell r="EB48">
            <v>7.3329488490000001</v>
          </cell>
          <cell r="EC48">
            <v>380.64710717400101</v>
          </cell>
          <cell r="ED48">
            <v>591.00054622500102</v>
          </cell>
          <cell r="EE48">
            <v>6580.3798720349996</v>
          </cell>
        </row>
        <row r="49">
          <cell r="A49">
            <v>44713</v>
          </cell>
          <cell r="C49">
            <v>0</v>
          </cell>
          <cell r="E49">
            <v>6.2837740000000002</v>
          </cell>
          <cell r="F49">
            <v>0</v>
          </cell>
          <cell r="K49">
            <v>0</v>
          </cell>
          <cell r="N49">
            <v>6.3128140000000004</v>
          </cell>
          <cell r="P49">
            <v>0</v>
          </cell>
          <cell r="Q49">
            <v>0</v>
          </cell>
          <cell r="R49">
            <v>0</v>
          </cell>
          <cell r="T49">
            <v>0</v>
          </cell>
          <cell r="U49">
            <v>0</v>
          </cell>
          <cell r="X49">
            <v>19.203073</v>
          </cell>
          <cell r="Y49">
            <v>0</v>
          </cell>
          <cell r="Z49">
            <v>18.536750999999999</v>
          </cell>
          <cell r="AA49">
            <v>18.782803000000001</v>
          </cell>
          <cell r="AC49">
            <v>9.1904699999999995</v>
          </cell>
          <cell r="AE49">
            <v>14.935973000000001</v>
          </cell>
          <cell r="AG49">
            <v>6.4488159999999999</v>
          </cell>
          <cell r="AH49">
            <v>0</v>
          </cell>
          <cell r="AI49">
            <v>0</v>
          </cell>
          <cell r="AJ49">
            <v>3.9051499999999999</v>
          </cell>
          <cell r="AK49">
            <v>2.4996870000000002</v>
          </cell>
          <cell r="AL49">
            <v>0</v>
          </cell>
          <cell r="AM49">
            <v>0</v>
          </cell>
          <cell r="AN49">
            <v>0.57223999999999997</v>
          </cell>
          <cell r="AO49">
            <v>3.7817639999999999</v>
          </cell>
          <cell r="AP49">
            <v>1.762759</v>
          </cell>
          <cell r="AQ49">
            <v>2.8685239999999999</v>
          </cell>
          <cell r="AR49">
            <v>0.792543</v>
          </cell>
          <cell r="AS49">
            <v>2.0313680000000001</v>
          </cell>
          <cell r="AU49">
            <v>3.29596</v>
          </cell>
          <cell r="AW49">
            <v>3.2635149999999999</v>
          </cell>
          <cell r="AX49">
            <v>3.199999</v>
          </cell>
          <cell r="BC49">
            <v>0</v>
          </cell>
          <cell r="BF49">
            <v>4.679684</v>
          </cell>
          <cell r="BH49">
            <v>2.6263670000000001</v>
          </cell>
          <cell r="BI49">
            <v>0</v>
          </cell>
          <cell r="BJ49">
            <v>3.2324540000000002</v>
          </cell>
          <cell r="BL49">
            <v>3.7739940000000001</v>
          </cell>
          <cell r="BM49">
            <v>3.6487509999999999</v>
          </cell>
          <cell r="BP49">
            <v>10.6678</v>
          </cell>
          <cell r="BQ49">
            <v>10.279658</v>
          </cell>
          <cell r="BR49">
            <v>10.752179999999999</v>
          </cell>
          <cell r="BS49">
            <v>19.082699000000002</v>
          </cell>
          <cell r="BU49">
            <v>6.5335890000000001</v>
          </cell>
          <cell r="BW49">
            <v>10.929646999999999</v>
          </cell>
          <cell r="BY49">
            <v>3.767163</v>
          </cell>
          <cell r="BZ49">
            <v>0</v>
          </cell>
          <cell r="CA49">
            <v>5.0557679999999996</v>
          </cell>
          <cell r="CB49">
            <v>2.8346149999999999</v>
          </cell>
          <cell r="CC49">
            <v>1.739711</v>
          </cell>
          <cell r="CD49">
            <v>0</v>
          </cell>
          <cell r="CE49">
            <v>3.7600440000000002</v>
          </cell>
          <cell r="CF49">
            <v>0.506077</v>
          </cell>
          <cell r="CG49">
            <v>2.0748419999999999</v>
          </cell>
          <cell r="CH49">
            <v>1.3844339999999999</v>
          </cell>
          <cell r="CI49">
            <v>2.1961909999999998</v>
          </cell>
          <cell r="CJ49">
            <v>0.80088199999999998</v>
          </cell>
          <cell r="CK49">
            <v>1.753012</v>
          </cell>
          <cell r="CN49">
            <v>7198.4422814330001</v>
          </cell>
          <cell r="CO49">
            <v>39547.716964644998</v>
          </cell>
          <cell r="CP49">
            <v>555.31266557700008</v>
          </cell>
          <cell r="CQ49">
            <v>4138.5206652750003</v>
          </cell>
          <cell r="CR49">
            <v>41.591090014999999</v>
          </cell>
          <cell r="CS49">
            <v>835.45449603999998</v>
          </cell>
          <cell r="CT49">
            <v>114.630680498</v>
          </cell>
          <cell r="CU49">
            <v>2415.2735967179997</v>
          </cell>
          <cell r="CV49">
            <v>222.602861762</v>
          </cell>
          <cell r="CW49">
            <v>781.98321004000002</v>
          </cell>
          <cell r="CX49">
            <v>151.096001059001</v>
          </cell>
          <cell r="CY49">
            <v>354.20525577799998</v>
          </cell>
          <cell r="CZ49">
            <v>320.51177242599999</v>
          </cell>
          <cell r="DA49">
            <v>2657.7697200389998</v>
          </cell>
          <cell r="DB49">
            <v>212.28356043400001</v>
          </cell>
          <cell r="DC49">
            <v>1699.8715608540001</v>
          </cell>
          <cell r="DD49">
            <v>234.01148831500001</v>
          </cell>
          <cell r="DE49">
            <v>2773.5282059269998</v>
          </cell>
          <cell r="DF49">
            <v>182.744077239001</v>
          </cell>
          <cell r="DG49">
            <v>1568.033389082</v>
          </cell>
          <cell r="DH49">
            <v>9.1069999999999988E-3</v>
          </cell>
          <cell r="DI49">
            <v>0.24542600000000001</v>
          </cell>
          <cell r="DJ49">
            <v>19.932334511000001</v>
          </cell>
          <cell r="DK49">
            <v>634.24370428400005</v>
          </cell>
          <cell r="DL49">
            <v>226.551008569</v>
          </cell>
          <cell r="DM49">
            <v>1531.0549657370002</v>
          </cell>
          <cell r="DN49">
            <v>10.633027000001</v>
          </cell>
          <cell r="DO49">
            <v>219.42562084600101</v>
          </cell>
          <cell r="DP49">
            <v>0.14866800000000002</v>
          </cell>
          <cell r="DQ49">
            <v>78.416208336999986</v>
          </cell>
          <cell r="DR49">
            <v>723.83141204300102</v>
          </cell>
          <cell r="DS49">
            <v>881.14878271299995</v>
          </cell>
          <cell r="DT49">
            <v>22.231925880999999</v>
          </cell>
          <cell r="DU49">
            <v>609.95133920499995</v>
          </cell>
          <cell r="DV49">
            <v>357.91598825500103</v>
          </cell>
          <cell r="DW49">
            <v>1139.571371233</v>
          </cell>
          <cell r="DX49">
            <v>2378.6944404840001</v>
          </cell>
          <cell r="DY49">
            <v>4424.0619838349994</v>
          </cell>
          <cell r="DZ49">
            <v>80.996135433999996</v>
          </cell>
          <cell r="EA49">
            <v>540.112547135</v>
          </cell>
          <cell r="EB49">
            <v>67.965428817000003</v>
          </cell>
          <cell r="EC49">
            <v>664.91084983400003</v>
          </cell>
          <cell r="ED49">
            <v>721.08393238400004</v>
          </cell>
          <cell r="EE49">
            <v>6490.3198777430007</v>
          </cell>
        </row>
        <row r="50">
          <cell r="A50">
            <v>44682</v>
          </cell>
          <cell r="C50">
            <v>0</v>
          </cell>
          <cell r="E50">
            <v>6.2027400000000004</v>
          </cell>
          <cell r="F50">
            <v>0</v>
          </cell>
          <cell r="K50">
            <v>0</v>
          </cell>
          <cell r="N50">
            <v>6.2653689999999997</v>
          </cell>
          <cell r="P50">
            <v>0</v>
          </cell>
          <cell r="Q50">
            <v>0</v>
          </cell>
          <cell r="R50">
            <v>0</v>
          </cell>
          <cell r="T50">
            <v>0</v>
          </cell>
          <cell r="U50">
            <v>0</v>
          </cell>
          <cell r="X50">
            <v>19.293098000000001</v>
          </cell>
          <cell r="Y50">
            <v>11.061991000000001</v>
          </cell>
          <cell r="Z50">
            <v>17.903715999999999</v>
          </cell>
          <cell r="AA50">
            <v>18.739727999999999</v>
          </cell>
          <cell r="AC50">
            <v>9.4321280000000005</v>
          </cell>
          <cell r="AE50">
            <v>14.717867999999999</v>
          </cell>
          <cell r="AG50">
            <v>8.4406009999999991</v>
          </cell>
          <cell r="AH50">
            <v>0</v>
          </cell>
          <cell r="AI50">
            <v>0</v>
          </cell>
          <cell r="AJ50">
            <v>0</v>
          </cell>
          <cell r="AK50">
            <v>2.4996870000000002</v>
          </cell>
          <cell r="AL50">
            <v>0</v>
          </cell>
          <cell r="AM50">
            <v>0</v>
          </cell>
          <cell r="AN50">
            <v>0.56875900000000001</v>
          </cell>
          <cell r="AO50">
            <v>3.763852</v>
          </cell>
          <cell r="AP50">
            <v>1.8032550000000001</v>
          </cell>
          <cell r="AQ50">
            <v>2.7959619999999998</v>
          </cell>
          <cell r="AR50">
            <v>0.79408500000000004</v>
          </cell>
          <cell r="AS50">
            <v>1.9987550000000001</v>
          </cell>
          <cell r="AU50">
            <v>3.2634919999999998</v>
          </cell>
          <cell r="AW50">
            <v>3.1922480000000002</v>
          </cell>
          <cell r="AX50">
            <v>3.199999</v>
          </cell>
          <cell r="BC50">
            <v>0</v>
          </cell>
          <cell r="BF50">
            <v>4.4204090000000003</v>
          </cell>
          <cell r="BH50">
            <v>2.6384829999999999</v>
          </cell>
          <cell r="BI50">
            <v>0</v>
          </cell>
          <cell r="BJ50">
            <v>3.3234140000000001</v>
          </cell>
          <cell r="BL50">
            <v>3.4116300000000002</v>
          </cell>
          <cell r="BM50">
            <v>3.933039</v>
          </cell>
          <cell r="BP50">
            <v>13.615212</v>
          </cell>
          <cell r="BQ50">
            <v>7.6956819999999997</v>
          </cell>
          <cell r="BR50">
            <v>10.856400000000001</v>
          </cell>
          <cell r="BS50">
            <v>15.173577</v>
          </cell>
          <cell r="BU50">
            <v>7.9624689999999996</v>
          </cell>
          <cell r="BW50">
            <v>15.160674</v>
          </cell>
          <cell r="BY50">
            <v>5.2155250000000004</v>
          </cell>
          <cell r="BZ50">
            <v>0</v>
          </cell>
          <cell r="CA50">
            <v>5.0673589999999997</v>
          </cell>
          <cell r="CB50">
            <v>3.3040530000000001</v>
          </cell>
          <cell r="CC50">
            <v>1.5902050000000001</v>
          </cell>
          <cell r="CD50">
            <v>2.7443840000000002</v>
          </cell>
          <cell r="CE50">
            <v>3.5051559999999999</v>
          </cell>
          <cell r="CF50">
            <v>0.50357099999999999</v>
          </cell>
          <cell r="CG50">
            <v>2.223465</v>
          </cell>
          <cell r="CH50">
            <v>1.4431020000000001</v>
          </cell>
          <cell r="CI50">
            <v>2.3197899999999998</v>
          </cell>
          <cell r="CJ50">
            <v>0.79781000000000002</v>
          </cell>
          <cell r="CK50">
            <v>1.601418</v>
          </cell>
          <cell r="CN50">
            <v>5570.6280950589999</v>
          </cell>
          <cell r="CO50">
            <v>27941.771434445003</v>
          </cell>
          <cell r="CP50">
            <v>563.8595929600001</v>
          </cell>
          <cell r="CQ50">
            <v>4059.583652709</v>
          </cell>
          <cell r="CR50">
            <v>63.176895389999999</v>
          </cell>
          <cell r="CS50">
            <v>1030.289001998</v>
          </cell>
          <cell r="CT50">
            <v>215.75633791000001</v>
          </cell>
          <cell r="CU50">
            <v>2642.786019311</v>
          </cell>
          <cell r="CV50">
            <v>230.45698864799999</v>
          </cell>
          <cell r="CW50">
            <v>658.65958386599993</v>
          </cell>
          <cell r="CX50">
            <v>121.175317458001</v>
          </cell>
          <cell r="CY50">
            <v>429.23183171400103</v>
          </cell>
          <cell r="CZ50">
            <v>44.440573258001002</v>
          </cell>
          <cell r="DA50">
            <v>975.19842125200103</v>
          </cell>
          <cell r="DB50">
            <v>49.293262177999999</v>
          </cell>
          <cell r="DC50">
            <v>156.92396333400001</v>
          </cell>
          <cell r="DD50">
            <v>65.961520639000994</v>
          </cell>
          <cell r="DE50">
            <v>1356.089321097</v>
          </cell>
          <cell r="DF50">
            <v>26.004536960001001</v>
          </cell>
          <cell r="DG50">
            <v>471.52426829199999</v>
          </cell>
          <cell r="DH50">
            <v>5.0460000010000006E-3</v>
          </cell>
          <cell r="DI50">
            <v>0.15193600000099999</v>
          </cell>
          <cell r="DJ50">
            <v>0.62804558700000002</v>
          </cell>
          <cell r="DK50">
            <v>386.84079304599999</v>
          </cell>
          <cell r="DL50">
            <v>286.24613695400001</v>
          </cell>
          <cell r="DM50">
            <v>1632.5268001300001</v>
          </cell>
          <cell r="DN50">
            <v>20.190872582000001</v>
          </cell>
          <cell r="DO50">
            <v>228.782917451001</v>
          </cell>
          <cell r="DP50">
            <v>5.0821179560000003</v>
          </cell>
          <cell r="DQ50">
            <v>263.69382654100099</v>
          </cell>
          <cell r="DR50">
            <v>590.270994279001</v>
          </cell>
          <cell r="DS50">
            <v>708.83881674899999</v>
          </cell>
          <cell r="DT50">
            <v>23.764785664001</v>
          </cell>
          <cell r="DU50">
            <v>642.937778493</v>
          </cell>
          <cell r="DV50">
            <v>306.559329722001</v>
          </cell>
          <cell r="DW50">
            <v>901.48796319500104</v>
          </cell>
          <cell r="DX50">
            <v>2068.4671703500003</v>
          </cell>
          <cell r="DY50">
            <v>3768.9396038630002</v>
          </cell>
          <cell r="DZ50">
            <v>93.976394132999999</v>
          </cell>
          <cell r="EA50">
            <v>471.29372714700105</v>
          </cell>
          <cell r="EB50">
            <v>35.129164169001001</v>
          </cell>
          <cell r="EC50">
            <v>737.78417461300103</v>
          </cell>
          <cell r="ED50">
            <v>422.02097628900003</v>
          </cell>
          <cell r="EE50">
            <v>3745.4267385979997</v>
          </cell>
        </row>
        <row r="51">
          <cell r="A51">
            <v>44652</v>
          </cell>
          <cell r="C51">
            <v>0</v>
          </cell>
          <cell r="E51">
            <v>6.267779</v>
          </cell>
          <cell r="F51">
            <v>0</v>
          </cell>
          <cell r="K51">
            <v>0</v>
          </cell>
          <cell r="N51">
            <v>6.2850339999999996</v>
          </cell>
          <cell r="P51">
            <v>0</v>
          </cell>
          <cell r="Q51">
            <v>0</v>
          </cell>
          <cell r="R51">
            <v>0</v>
          </cell>
          <cell r="T51">
            <v>0</v>
          </cell>
          <cell r="U51">
            <v>0</v>
          </cell>
          <cell r="X51">
            <v>0</v>
          </cell>
          <cell r="Y51">
            <v>7.6268529999999997</v>
          </cell>
          <cell r="Z51">
            <v>18.517980999999999</v>
          </cell>
          <cell r="AA51">
            <v>20.042289</v>
          </cell>
          <cell r="AC51">
            <v>0</v>
          </cell>
          <cell r="AE51">
            <v>0</v>
          </cell>
          <cell r="AG51">
            <v>9.5846630000000008</v>
          </cell>
          <cell r="AH51">
            <v>0</v>
          </cell>
          <cell r="AI51">
            <v>0</v>
          </cell>
          <cell r="AJ51">
            <v>0</v>
          </cell>
          <cell r="AK51">
            <v>2.4977279999999999</v>
          </cell>
          <cell r="AL51">
            <v>0</v>
          </cell>
          <cell r="AM51">
            <v>0</v>
          </cell>
          <cell r="AN51">
            <v>0.52483400000000002</v>
          </cell>
          <cell r="AO51">
            <v>3.6849880000000002</v>
          </cell>
          <cell r="AP51">
            <v>1.7688189999999999</v>
          </cell>
          <cell r="AQ51">
            <v>2.8252519999999999</v>
          </cell>
          <cell r="AR51">
            <v>0.78018799999999999</v>
          </cell>
          <cell r="AS51">
            <v>2.135894</v>
          </cell>
          <cell r="AU51">
            <v>3.26023</v>
          </cell>
          <cell r="AW51">
            <v>3.1323789999999998</v>
          </cell>
          <cell r="AX51">
            <v>3.2</v>
          </cell>
          <cell r="BC51">
            <v>0</v>
          </cell>
          <cell r="BF51">
            <v>4.1150520000000004</v>
          </cell>
          <cell r="BH51">
            <v>2.8120599999999998</v>
          </cell>
          <cell r="BI51">
            <v>0</v>
          </cell>
          <cell r="BJ51">
            <v>3.2879480000000001</v>
          </cell>
          <cell r="BL51">
            <v>3.674658</v>
          </cell>
          <cell r="BM51">
            <v>4.4215960000000001</v>
          </cell>
          <cell r="BP51">
            <v>22.688144999999999</v>
          </cell>
          <cell r="BQ51">
            <v>5.9537269999999998</v>
          </cell>
          <cell r="BR51">
            <v>11.908640999999999</v>
          </cell>
          <cell r="BS51">
            <v>14.376893000000001</v>
          </cell>
          <cell r="BU51">
            <v>0</v>
          </cell>
          <cell r="BW51">
            <v>0</v>
          </cell>
          <cell r="BY51">
            <v>6.19557</v>
          </cell>
          <cell r="BZ51">
            <v>0</v>
          </cell>
          <cell r="CA51">
            <v>5.0777060000000001</v>
          </cell>
          <cell r="CB51">
            <v>3.2613509999999999</v>
          </cell>
          <cell r="CC51">
            <v>1.5546759999999999</v>
          </cell>
          <cell r="CD51">
            <v>2.3918569999999999</v>
          </cell>
          <cell r="CE51">
            <v>3.7113849999999999</v>
          </cell>
          <cell r="CF51">
            <v>0.45208999999999999</v>
          </cell>
          <cell r="CG51">
            <v>2.4160689999999998</v>
          </cell>
          <cell r="CH51">
            <v>1.5083819999999999</v>
          </cell>
          <cell r="CI51">
            <v>2.2037629999999999</v>
          </cell>
          <cell r="CJ51">
            <v>0.79763899999999999</v>
          </cell>
          <cell r="CK51">
            <v>1.6258170000000001</v>
          </cell>
          <cell r="CN51">
            <v>5268.3434000690004</v>
          </cell>
          <cell r="CO51">
            <v>24158.182350774001</v>
          </cell>
          <cell r="CP51">
            <v>589.22642312300104</v>
          </cell>
          <cell r="CQ51">
            <v>4535.5325265520005</v>
          </cell>
          <cell r="CR51">
            <v>51.980884182000004</v>
          </cell>
          <cell r="CS51">
            <v>1225.1040838710001</v>
          </cell>
          <cell r="CT51">
            <v>275.85345260300096</v>
          </cell>
          <cell r="CU51">
            <v>2729.9252285950001</v>
          </cell>
          <cell r="CV51">
            <v>142.24506279800099</v>
          </cell>
          <cell r="CW51">
            <v>429.28300120700101</v>
          </cell>
          <cell r="CX51">
            <v>145.48492480500101</v>
          </cell>
          <cell r="CY51">
            <v>442.61531128200102</v>
          </cell>
          <cell r="CZ51">
            <v>1.0840000009999999E-3</v>
          </cell>
          <cell r="DA51">
            <v>0.99241999999999997</v>
          </cell>
          <cell r="DB51">
            <v>0</v>
          </cell>
          <cell r="DC51">
            <v>0.2382</v>
          </cell>
          <cell r="DD51">
            <v>10.591912640000999</v>
          </cell>
          <cell r="DE51">
            <v>213.42463424600001</v>
          </cell>
          <cell r="DF51">
            <v>1.3709050000009999</v>
          </cell>
          <cell r="DG51">
            <v>46.633400852001003</v>
          </cell>
          <cell r="DH51">
            <v>0</v>
          </cell>
          <cell r="DI51">
            <v>0.116498</v>
          </cell>
          <cell r="DJ51">
            <v>5.5279999999999999E-3</v>
          </cell>
          <cell r="DK51">
            <v>359.511145905001</v>
          </cell>
          <cell r="DL51">
            <v>365.34191342700097</v>
          </cell>
          <cell r="DM51">
            <v>2240.9956968550005</v>
          </cell>
          <cell r="DN51">
            <v>27.752077713999999</v>
          </cell>
          <cell r="DO51">
            <v>265.48177039600102</v>
          </cell>
          <cell r="DP51">
            <v>23.725327038001002</v>
          </cell>
          <cell r="DQ51">
            <v>773.962259079001</v>
          </cell>
          <cell r="DR51">
            <v>694.33746570099993</v>
          </cell>
          <cell r="DS51">
            <v>626.82221370399998</v>
          </cell>
          <cell r="DT51">
            <v>17.213840887000998</v>
          </cell>
          <cell r="DU51">
            <v>630.280481078001</v>
          </cell>
          <cell r="DV51">
            <v>309.15965656200098</v>
          </cell>
          <cell r="DW51">
            <v>860.56573112300009</v>
          </cell>
          <cell r="DX51">
            <v>2152.8848122450004</v>
          </cell>
          <cell r="DY51">
            <v>3819.6521894480002</v>
          </cell>
          <cell r="DZ51">
            <v>124.387061166001</v>
          </cell>
          <cell r="EA51">
            <v>405.20059843000001</v>
          </cell>
          <cell r="EB51">
            <v>27.490152891000999</v>
          </cell>
          <cell r="EC51">
            <v>788.75776063800004</v>
          </cell>
          <cell r="ED51">
            <v>11.492000000000001</v>
          </cell>
          <cell r="EE51">
            <v>754.41240490600001</v>
          </cell>
        </row>
        <row r="52">
          <cell r="A52">
            <v>44621</v>
          </cell>
          <cell r="C52">
            <v>0</v>
          </cell>
          <cell r="E52">
            <v>5.984432</v>
          </cell>
          <cell r="F52">
            <v>0</v>
          </cell>
          <cell r="K52">
            <v>0</v>
          </cell>
          <cell r="N52">
            <v>6.2201230000000001</v>
          </cell>
          <cell r="P52">
            <v>0</v>
          </cell>
          <cell r="Q52">
            <v>0</v>
          </cell>
          <cell r="R52">
            <v>0</v>
          </cell>
          <cell r="T52">
            <v>0</v>
          </cell>
          <cell r="U52">
            <v>0</v>
          </cell>
          <cell r="X52">
            <v>0</v>
          </cell>
          <cell r="Y52">
            <v>8.4532980000000002</v>
          </cell>
          <cell r="Z52">
            <v>19.422885999999998</v>
          </cell>
          <cell r="AA52">
            <v>19.474297</v>
          </cell>
          <cell r="AC52">
            <v>0</v>
          </cell>
          <cell r="AE52">
            <v>0</v>
          </cell>
          <cell r="AG52">
            <v>0</v>
          </cell>
          <cell r="AH52">
            <v>0</v>
          </cell>
          <cell r="AI52">
            <v>0</v>
          </cell>
          <cell r="AJ52">
            <v>0</v>
          </cell>
          <cell r="AK52">
            <v>2.5245109999999999</v>
          </cell>
          <cell r="AL52">
            <v>3.4326859999999999</v>
          </cell>
          <cell r="AM52">
            <v>3.5267360000000001</v>
          </cell>
          <cell r="AN52">
            <v>0.47717500000000002</v>
          </cell>
          <cell r="AO52">
            <v>3.7633869999999998</v>
          </cell>
          <cell r="AP52">
            <v>1.823178</v>
          </cell>
          <cell r="AQ52">
            <v>2.8111649999999999</v>
          </cell>
          <cell r="AR52">
            <v>0.846804</v>
          </cell>
          <cell r="AS52">
            <v>2.1457700000000002</v>
          </cell>
          <cell r="AU52">
            <v>3.2219989999999998</v>
          </cell>
          <cell r="AW52">
            <v>3.3076110000000001</v>
          </cell>
          <cell r="AX52">
            <v>3.2</v>
          </cell>
          <cell r="BC52">
            <v>0</v>
          </cell>
          <cell r="BF52">
            <v>3.9686059999999999</v>
          </cell>
          <cell r="BH52">
            <v>2.881224</v>
          </cell>
          <cell r="BI52">
            <v>3.2952880000000002</v>
          </cell>
          <cell r="BJ52">
            <v>3.194407</v>
          </cell>
          <cell r="BL52">
            <v>3.239493</v>
          </cell>
          <cell r="BM52">
            <v>3.822667</v>
          </cell>
          <cell r="BP52">
            <v>0</v>
          </cell>
          <cell r="BQ52">
            <v>7.7960510000000003</v>
          </cell>
          <cell r="BR52">
            <v>12.142661</v>
          </cell>
          <cell r="BS52">
            <v>14.581947</v>
          </cell>
          <cell r="BU52">
            <v>0</v>
          </cell>
          <cell r="BW52">
            <v>0</v>
          </cell>
          <cell r="BY52">
            <v>0</v>
          </cell>
          <cell r="BZ52">
            <v>0</v>
          </cell>
          <cell r="CA52">
            <v>5.4353749999999996</v>
          </cell>
          <cell r="CB52">
            <v>3.09903</v>
          </cell>
          <cell r="CC52">
            <v>1.5038009999999999</v>
          </cell>
          <cell r="CD52">
            <v>2.3852869999999999</v>
          </cell>
          <cell r="CE52">
            <v>3.5257019999999999</v>
          </cell>
          <cell r="CF52">
            <v>0.40293499999999999</v>
          </cell>
          <cell r="CG52">
            <v>2.3282340000000001</v>
          </cell>
          <cell r="CH52">
            <v>1.417721</v>
          </cell>
          <cell r="CI52">
            <v>2.3254589999999999</v>
          </cell>
          <cell r="CJ52">
            <v>0.79664800000000002</v>
          </cell>
          <cell r="CK52">
            <v>1.6814180000000001</v>
          </cell>
          <cell r="CN52">
            <v>7379.6827699280002</v>
          </cell>
          <cell r="CO52">
            <v>31756.658390197001</v>
          </cell>
          <cell r="CP52">
            <v>900.96255202800103</v>
          </cell>
          <cell r="CQ52">
            <v>6332.6363412520004</v>
          </cell>
          <cell r="CR52">
            <v>45.696823204000999</v>
          </cell>
          <cell r="CS52">
            <v>1852.916241639</v>
          </cell>
          <cell r="CT52">
            <v>195.61761193900102</v>
          </cell>
          <cell r="CU52">
            <v>2660.3225724980002</v>
          </cell>
          <cell r="CV52">
            <v>104.021920674</v>
          </cell>
          <cell r="CW52">
            <v>488.49095239500105</v>
          </cell>
          <cell r="CX52">
            <v>180.879925608001</v>
          </cell>
          <cell r="CY52">
            <v>400.43017721199999</v>
          </cell>
          <cell r="CZ52">
            <v>6.2500000000000001E-4</v>
          </cell>
          <cell r="DA52">
            <v>0.165155</v>
          </cell>
          <cell r="DB52">
            <v>0</v>
          </cell>
          <cell r="DC52">
            <v>4.6485000001000004E-2</v>
          </cell>
          <cell r="DD52">
            <v>5.2290675440010004</v>
          </cell>
          <cell r="DE52">
            <v>117.449158272001</v>
          </cell>
          <cell r="DF52">
            <v>1.5560000009999999E-3</v>
          </cell>
          <cell r="DG52">
            <v>6.1133687190000003</v>
          </cell>
          <cell r="DH52">
            <v>6.29E-4</v>
          </cell>
          <cell r="DI52">
            <v>0.19534100000099999</v>
          </cell>
          <cell r="DJ52">
            <v>9.7933389999999996</v>
          </cell>
          <cell r="DK52">
            <v>373.39238044799998</v>
          </cell>
          <cell r="DL52">
            <v>572.07937861500102</v>
          </cell>
          <cell r="DM52">
            <v>3297.0512567619999</v>
          </cell>
          <cell r="DN52">
            <v>41.147048598000005</v>
          </cell>
          <cell r="DO52">
            <v>399.104122993001</v>
          </cell>
          <cell r="DP52">
            <v>108.2445172</v>
          </cell>
          <cell r="DQ52">
            <v>2060.821666243</v>
          </cell>
          <cell r="DR52">
            <v>815.2625807520011</v>
          </cell>
          <cell r="DS52">
            <v>788.85817851400009</v>
          </cell>
          <cell r="DT52">
            <v>27.222789254001</v>
          </cell>
          <cell r="DU52">
            <v>889.04199155300012</v>
          </cell>
          <cell r="DV52">
            <v>482.88599409600101</v>
          </cell>
          <cell r="DW52">
            <v>1210.3618599260001</v>
          </cell>
          <cell r="DX52">
            <v>3016.9694755150003</v>
          </cell>
          <cell r="DY52">
            <v>4967.0923846110009</v>
          </cell>
          <cell r="DZ52">
            <v>211.59585523500101</v>
          </cell>
          <cell r="EA52">
            <v>677.58676843500109</v>
          </cell>
          <cell r="EB52">
            <v>86.588702824999999</v>
          </cell>
          <cell r="EC52">
            <v>1032.615668722</v>
          </cell>
          <cell r="ED52">
            <v>2E-3</v>
          </cell>
          <cell r="EE52">
            <v>241.37348211700001</v>
          </cell>
        </row>
        <row r="53">
          <cell r="A53">
            <v>44593</v>
          </cell>
          <cell r="C53">
            <v>0</v>
          </cell>
          <cell r="E53">
            <v>6.2755929999999998</v>
          </cell>
          <cell r="F53">
            <v>0</v>
          </cell>
          <cell r="K53">
            <v>6.3</v>
          </cell>
          <cell r="N53">
            <v>6.1575300000000004</v>
          </cell>
          <cell r="P53">
            <v>0</v>
          </cell>
          <cell r="Q53">
            <v>0</v>
          </cell>
          <cell r="R53">
            <v>0</v>
          </cell>
          <cell r="T53">
            <v>0</v>
          </cell>
          <cell r="U53">
            <v>0</v>
          </cell>
          <cell r="X53">
            <v>0</v>
          </cell>
          <cell r="Y53">
            <v>11.122631999999999</v>
          </cell>
          <cell r="Z53">
            <v>20.073298000000001</v>
          </cell>
          <cell r="AA53">
            <v>19.857495</v>
          </cell>
          <cell r="AC53">
            <v>0</v>
          </cell>
          <cell r="AE53">
            <v>0</v>
          </cell>
          <cell r="AG53">
            <v>0</v>
          </cell>
          <cell r="AH53">
            <v>0</v>
          </cell>
          <cell r="AI53">
            <v>0</v>
          </cell>
          <cell r="AJ53">
            <v>0</v>
          </cell>
          <cell r="AK53">
            <v>2.6975910000000001</v>
          </cell>
          <cell r="AL53">
            <v>3.4373610000000001</v>
          </cell>
          <cell r="AM53">
            <v>3.5602119999999999</v>
          </cell>
          <cell r="AN53">
            <v>0.46968700000000002</v>
          </cell>
          <cell r="AO53">
            <v>3.763096</v>
          </cell>
          <cell r="AP53">
            <v>1.7919119999999999</v>
          </cell>
          <cell r="AQ53">
            <v>2.8052380000000001</v>
          </cell>
          <cell r="AR53">
            <v>0.86332299999999995</v>
          </cell>
          <cell r="AS53">
            <v>2.156231</v>
          </cell>
          <cell r="AU53">
            <v>3.2171180000000001</v>
          </cell>
          <cell r="AW53">
            <v>3.2927330000000001</v>
          </cell>
          <cell r="AX53">
            <v>3.2060379999999999</v>
          </cell>
          <cell r="BC53">
            <v>0</v>
          </cell>
          <cell r="BF53">
            <v>3.9344999999999999</v>
          </cell>
          <cell r="BH53">
            <v>3.0417139999999998</v>
          </cell>
          <cell r="BI53">
            <v>3.3607559999999999</v>
          </cell>
          <cell r="BJ53">
            <v>3.3289010000000001</v>
          </cell>
          <cell r="BL53">
            <v>0</v>
          </cell>
          <cell r="BM53">
            <v>3.4110070000000001</v>
          </cell>
          <cell r="BP53">
            <v>0</v>
          </cell>
          <cell r="BQ53">
            <v>8.3355259999999998</v>
          </cell>
          <cell r="BR53">
            <v>11.714043</v>
          </cell>
          <cell r="BS53">
            <v>15.522632</v>
          </cell>
          <cell r="BU53">
            <v>0</v>
          </cell>
          <cell r="BW53">
            <v>0</v>
          </cell>
          <cell r="BY53">
            <v>0</v>
          </cell>
          <cell r="BZ53">
            <v>0</v>
          </cell>
          <cell r="CA53">
            <v>5.2486280000000001</v>
          </cell>
          <cell r="CB53">
            <v>3.060549</v>
          </cell>
          <cell r="CC53">
            <v>1.7385649999999999</v>
          </cell>
          <cell r="CD53">
            <v>2.3020659999999999</v>
          </cell>
          <cell r="CE53">
            <v>3.363696</v>
          </cell>
          <cell r="CF53">
            <v>0.40287000000000001</v>
          </cell>
          <cell r="CG53">
            <v>2.5224299999999999</v>
          </cell>
          <cell r="CH53">
            <v>1.4417530000000001</v>
          </cell>
          <cell r="CI53">
            <v>2.327</v>
          </cell>
          <cell r="CJ53">
            <v>0.79684299999999997</v>
          </cell>
          <cell r="CK53">
            <v>1.559164</v>
          </cell>
          <cell r="CN53">
            <v>5876.1892940260004</v>
          </cell>
          <cell r="CO53">
            <v>25460.071715021</v>
          </cell>
          <cell r="CP53">
            <v>657.98161021299995</v>
          </cell>
          <cell r="CQ53">
            <v>4763.8369393539997</v>
          </cell>
          <cell r="CR53">
            <v>76.842070240001007</v>
          </cell>
          <cell r="CS53">
            <v>1318.907678694</v>
          </cell>
          <cell r="CT53">
            <v>36.003305235000994</v>
          </cell>
          <cell r="CU53">
            <v>857.54936008400011</v>
          </cell>
          <cell r="CV53">
            <v>33.873191870001001</v>
          </cell>
          <cell r="CW53">
            <v>348.27926834700003</v>
          </cell>
          <cell r="CX53">
            <v>54.905591261001</v>
          </cell>
          <cell r="CY53">
            <v>228.21048305800002</v>
          </cell>
          <cell r="CZ53">
            <v>1.9500000010000001E-3</v>
          </cell>
          <cell r="DA53">
            <v>9.7144000000000008E-2</v>
          </cell>
          <cell r="DB53">
            <v>0</v>
          </cell>
          <cell r="DC53">
            <v>4.9252999999999998E-2</v>
          </cell>
          <cell r="DD53">
            <v>5.3170000000000002E-2</v>
          </cell>
          <cell r="DE53">
            <v>20.009515152001001</v>
          </cell>
          <cell r="DF53">
            <v>5.6959999999999997E-3</v>
          </cell>
          <cell r="DG53">
            <v>6.628156691</v>
          </cell>
          <cell r="DH53">
            <v>7.36E-4</v>
          </cell>
          <cell r="DI53">
            <v>0.23458800000100002</v>
          </cell>
          <cell r="DJ53">
            <v>12.76582</v>
          </cell>
          <cell r="DK53">
            <v>367.326243224</v>
          </cell>
          <cell r="DL53">
            <v>592.33324648300004</v>
          </cell>
          <cell r="DM53">
            <v>2568.46216155</v>
          </cell>
          <cell r="DN53">
            <v>31.346510092000003</v>
          </cell>
          <cell r="DO53">
            <v>392.93807088300105</v>
          </cell>
          <cell r="DP53">
            <v>262.53080324100097</v>
          </cell>
          <cell r="DQ53">
            <v>3024.6267294929999</v>
          </cell>
          <cell r="DR53">
            <v>562.75970571900098</v>
          </cell>
          <cell r="DS53">
            <v>609.90849727600005</v>
          </cell>
          <cell r="DT53">
            <v>29.257200185999999</v>
          </cell>
          <cell r="DU53">
            <v>614.17773059800004</v>
          </cell>
          <cell r="DV53">
            <v>369.62851738500103</v>
          </cell>
          <cell r="DW53">
            <v>1046.1911039020001</v>
          </cell>
          <cell r="DX53">
            <v>2094.132268156</v>
          </cell>
          <cell r="DY53">
            <v>4012.8429365060001</v>
          </cell>
          <cell r="DZ53">
            <v>169.35215043200103</v>
          </cell>
          <cell r="EA53">
            <v>631.08293210500005</v>
          </cell>
          <cell r="EB53">
            <v>122.80940126300001</v>
          </cell>
          <cell r="EC53">
            <v>843.31510029900005</v>
          </cell>
          <cell r="ED53">
            <v>0</v>
          </cell>
          <cell r="EE53">
            <v>0.24265300000000001</v>
          </cell>
        </row>
        <row r="54">
          <cell r="A54">
            <v>44562</v>
          </cell>
          <cell r="C54">
            <v>0</v>
          </cell>
          <cell r="E54">
            <v>6.3029380000000002</v>
          </cell>
          <cell r="F54">
            <v>0</v>
          </cell>
          <cell r="K54">
            <v>6.3</v>
          </cell>
          <cell r="N54">
            <v>6.3</v>
          </cell>
          <cell r="P54">
            <v>0</v>
          </cell>
          <cell r="Q54">
            <v>0</v>
          </cell>
          <cell r="R54">
            <v>0</v>
          </cell>
          <cell r="T54">
            <v>0</v>
          </cell>
          <cell r="U54">
            <v>5.95</v>
          </cell>
          <cell r="X54">
            <v>0</v>
          </cell>
          <cell r="Y54">
            <v>11.385315</v>
          </cell>
          <cell r="Z54">
            <v>0</v>
          </cell>
          <cell r="AA54">
            <v>19.774936</v>
          </cell>
          <cell r="AC54">
            <v>0</v>
          </cell>
          <cell r="AE54">
            <v>0</v>
          </cell>
          <cell r="AG54">
            <v>0</v>
          </cell>
          <cell r="AH54">
            <v>0</v>
          </cell>
          <cell r="AI54">
            <v>0</v>
          </cell>
          <cell r="AJ54">
            <v>0</v>
          </cell>
          <cell r="AK54">
            <v>2.6780659999999998</v>
          </cell>
          <cell r="AL54">
            <v>3.5049090000000001</v>
          </cell>
          <cell r="AM54">
            <v>3.6235390000000001</v>
          </cell>
          <cell r="AN54">
            <v>0.47063100000000002</v>
          </cell>
          <cell r="AO54">
            <v>3.7633869999999998</v>
          </cell>
          <cell r="AP54">
            <v>1.804149</v>
          </cell>
          <cell r="AQ54">
            <v>2.7686929999999998</v>
          </cell>
          <cell r="AR54">
            <v>0.85331400000000002</v>
          </cell>
          <cell r="AS54">
            <v>2.1830509999999999</v>
          </cell>
          <cell r="AU54">
            <v>3.3710559999999998</v>
          </cell>
          <cell r="AW54">
            <v>3.3610579999999999</v>
          </cell>
          <cell r="AX54">
            <v>3.2798210000000001</v>
          </cell>
          <cell r="BC54">
            <v>0</v>
          </cell>
          <cell r="BF54">
            <v>3.8152360000000001</v>
          </cell>
          <cell r="BH54">
            <v>3.3947479999999999</v>
          </cell>
          <cell r="BI54">
            <v>3.4279660000000001</v>
          </cell>
          <cell r="BJ54">
            <v>3.0165920000000002</v>
          </cell>
          <cell r="BL54">
            <v>3.3976670000000002</v>
          </cell>
          <cell r="BM54">
            <v>3.3879260000000002</v>
          </cell>
          <cell r="BP54">
            <v>0</v>
          </cell>
          <cell r="BQ54">
            <v>12.033695</v>
          </cell>
          <cell r="BR54">
            <v>11.435392</v>
          </cell>
          <cell r="BS54">
            <v>16.087827999999998</v>
          </cell>
          <cell r="BU54">
            <v>0</v>
          </cell>
          <cell r="BW54">
            <v>0</v>
          </cell>
          <cell r="BY54">
            <v>0</v>
          </cell>
          <cell r="BZ54">
            <v>0</v>
          </cell>
          <cell r="CA54">
            <v>5.9088770000000004</v>
          </cell>
          <cell r="CB54">
            <v>2.9313669999999998</v>
          </cell>
          <cell r="CC54">
            <v>1.7935019999999999</v>
          </cell>
          <cell r="CD54">
            <v>2.266362</v>
          </cell>
          <cell r="CE54">
            <v>2.1597140000000001</v>
          </cell>
          <cell r="CF54">
            <v>0.40307500000000002</v>
          </cell>
          <cell r="CG54">
            <v>2.4777339999999999</v>
          </cell>
          <cell r="CH54">
            <v>1.479576</v>
          </cell>
          <cell r="CI54">
            <v>2.3336290000000002</v>
          </cell>
          <cell r="CJ54">
            <v>0.79777399999999998</v>
          </cell>
          <cell r="CK54">
            <v>1.434021</v>
          </cell>
          <cell r="CN54">
            <v>5634.9024582020002</v>
          </cell>
          <cell r="CO54">
            <v>28682.647604887999</v>
          </cell>
          <cell r="CP54">
            <v>669.457399227</v>
          </cell>
          <cell r="CQ54">
            <v>4802.4261682870001</v>
          </cell>
          <cell r="CR54">
            <v>138.824317963</v>
          </cell>
          <cell r="CS54">
            <v>1274.8865508450001</v>
          </cell>
          <cell r="CT54">
            <v>14.2186</v>
          </cell>
          <cell r="CU54">
            <v>119.846573195001</v>
          </cell>
          <cell r="CV54">
            <v>15.879610000001</v>
          </cell>
          <cell r="CW54">
            <v>330.66457671400104</v>
          </cell>
          <cell r="CX54">
            <v>30.004922053001</v>
          </cell>
          <cell r="CY54">
            <v>121.522071037</v>
          </cell>
          <cell r="CZ54">
            <v>1.3959999999999999E-3</v>
          </cell>
          <cell r="DA54">
            <v>0.108114</v>
          </cell>
          <cell r="DB54">
            <v>0</v>
          </cell>
          <cell r="DC54">
            <v>0.29791500000100002</v>
          </cell>
          <cell r="DD54">
            <v>0.25755100000100001</v>
          </cell>
          <cell r="DE54">
            <v>2.2314260660010001</v>
          </cell>
          <cell r="DF54">
            <v>9.7859999999999996E-3</v>
          </cell>
          <cell r="DG54">
            <v>2.6121110000000001</v>
          </cell>
          <cell r="DH54">
            <v>1.1200000100000001E-4</v>
          </cell>
          <cell r="DI54">
            <v>0.13513300000100001</v>
          </cell>
          <cell r="DJ54">
            <v>5.5825220000010001</v>
          </cell>
          <cell r="DK54">
            <v>328.77308513900101</v>
          </cell>
          <cell r="DL54">
            <v>805.77800291600101</v>
          </cell>
          <cell r="DM54">
            <v>3058.1266930399997</v>
          </cell>
          <cell r="DN54">
            <v>37.758658929999996</v>
          </cell>
          <cell r="DO54">
            <v>386.89313712500001</v>
          </cell>
          <cell r="DP54">
            <v>359.11496595300099</v>
          </cell>
          <cell r="DQ54">
            <v>5150.4662805850012</v>
          </cell>
          <cell r="DR54">
            <v>570.20251779399996</v>
          </cell>
          <cell r="DS54">
            <v>678.00005375199999</v>
          </cell>
          <cell r="DT54">
            <v>31.275010139000003</v>
          </cell>
          <cell r="DU54">
            <v>670.62613623300103</v>
          </cell>
          <cell r="DV54">
            <v>263.80729225100004</v>
          </cell>
          <cell r="DW54">
            <v>989.71539005800105</v>
          </cell>
          <cell r="DX54">
            <v>1941.8556176400002</v>
          </cell>
          <cell r="DY54">
            <v>4103.8458179910003</v>
          </cell>
          <cell r="DZ54">
            <v>133.61525159000001</v>
          </cell>
          <cell r="EA54">
            <v>837.18556518499997</v>
          </cell>
          <cell r="EB54">
            <v>60.999893536001004</v>
          </cell>
          <cell r="EC54">
            <v>966.14998811800001</v>
          </cell>
          <cell r="ED54">
            <v>6.0000000000000001E-3</v>
          </cell>
          <cell r="EE54">
            <v>0.29136500000100002</v>
          </cell>
        </row>
        <row r="55">
          <cell r="A55">
            <v>44531</v>
          </cell>
          <cell r="C55">
            <v>0</v>
          </cell>
          <cell r="E55">
            <v>6.0241980000000002</v>
          </cell>
          <cell r="F55">
            <v>0</v>
          </cell>
          <cell r="K55">
            <v>0</v>
          </cell>
          <cell r="N55">
            <v>6.3</v>
          </cell>
          <cell r="P55">
            <v>0</v>
          </cell>
          <cell r="Q55">
            <v>0</v>
          </cell>
          <cell r="R55">
            <v>0</v>
          </cell>
          <cell r="T55">
            <v>0</v>
          </cell>
          <cell r="U55">
            <v>0</v>
          </cell>
          <cell r="X55">
            <v>0</v>
          </cell>
          <cell r="Y55">
            <v>0</v>
          </cell>
          <cell r="Z55">
            <v>0</v>
          </cell>
          <cell r="AA55">
            <v>18.994092999999999</v>
          </cell>
          <cell r="AC55">
            <v>0</v>
          </cell>
          <cell r="AE55">
            <v>0</v>
          </cell>
          <cell r="AG55">
            <v>0</v>
          </cell>
          <cell r="AH55">
            <v>0</v>
          </cell>
          <cell r="AI55">
            <v>0</v>
          </cell>
          <cell r="AJ55">
            <v>0</v>
          </cell>
          <cell r="AK55">
            <v>3.150004</v>
          </cell>
          <cell r="AL55">
            <v>3.6894870000000002</v>
          </cell>
          <cell r="AM55">
            <v>4.3198059999999998</v>
          </cell>
          <cell r="AN55">
            <v>0.54279100000000002</v>
          </cell>
          <cell r="AO55">
            <v>3.7855120000000002</v>
          </cell>
          <cell r="AP55">
            <v>1.8486400000000001</v>
          </cell>
          <cell r="AQ55">
            <v>2.7912720000000002</v>
          </cell>
          <cell r="AR55">
            <v>0</v>
          </cell>
          <cell r="AS55">
            <v>0</v>
          </cell>
          <cell r="AU55">
            <v>3.4892210000000001</v>
          </cell>
          <cell r="AW55">
            <v>3.2752119999999998</v>
          </cell>
          <cell r="AX55">
            <v>3.390984</v>
          </cell>
          <cell r="BC55">
            <v>0</v>
          </cell>
          <cell r="BF55">
            <v>3.958218</v>
          </cell>
          <cell r="BH55">
            <v>3.3063769999999999</v>
          </cell>
          <cell r="BI55">
            <v>3.4320010000000001</v>
          </cell>
          <cell r="BJ55">
            <v>3.2558400000000001</v>
          </cell>
          <cell r="BL55">
            <v>3.2936610000000002</v>
          </cell>
          <cell r="BM55">
            <v>3.7287300000000001</v>
          </cell>
          <cell r="BP55">
            <v>0</v>
          </cell>
          <cell r="BQ55">
            <v>14.56856</v>
          </cell>
          <cell r="BR55">
            <v>12.827182000000001</v>
          </cell>
          <cell r="BS55">
            <v>16.573588000000001</v>
          </cell>
          <cell r="BU55">
            <v>0</v>
          </cell>
          <cell r="BW55">
            <v>0</v>
          </cell>
          <cell r="BY55">
            <v>0</v>
          </cell>
          <cell r="BZ55">
            <v>0</v>
          </cell>
          <cell r="CA55">
            <v>4.248875</v>
          </cell>
          <cell r="CB55">
            <v>3.016527</v>
          </cell>
          <cell r="CC55">
            <v>2.00224</v>
          </cell>
          <cell r="CD55">
            <v>2.8062580000000001</v>
          </cell>
          <cell r="CE55">
            <v>2.5765120000000001</v>
          </cell>
          <cell r="CF55">
            <v>0.40983999999999998</v>
          </cell>
          <cell r="CG55">
            <v>2.071593</v>
          </cell>
          <cell r="CH55">
            <v>1.615499</v>
          </cell>
          <cell r="CI55">
            <v>2.3258740000000002</v>
          </cell>
          <cell r="CJ55">
            <v>0.78761700000000001</v>
          </cell>
          <cell r="CK55">
            <v>1.718164</v>
          </cell>
          <cell r="CN55">
            <v>6228.2975112559998</v>
          </cell>
          <cell r="CO55">
            <v>33193.663066365996</v>
          </cell>
          <cell r="CP55">
            <v>545.38514526100005</v>
          </cell>
          <cell r="CQ55">
            <v>4527.0244016270008</v>
          </cell>
          <cell r="CR55">
            <v>138.68421751900098</v>
          </cell>
          <cell r="CS55">
            <v>1188.841418363</v>
          </cell>
          <cell r="CT55">
            <v>1.0500000009999999E-3</v>
          </cell>
          <cell r="CU55">
            <v>87.130936052999999</v>
          </cell>
          <cell r="CV55">
            <v>22.241742000001</v>
          </cell>
          <cell r="CW55">
            <v>297.35960695200004</v>
          </cell>
          <cell r="CX55">
            <v>35.351057729000004</v>
          </cell>
          <cell r="CY55">
            <v>119.575987079</v>
          </cell>
          <cell r="CZ55">
            <v>3.0720000000000001E-3</v>
          </cell>
          <cell r="DA55">
            <v>1.058171</v>
          </cell>
          <cell r="DB55">
            <v>0</v>
          </cell>
          <cell r="DC55">
            <v>4.7541190000000002</v>
          </cell>
          <cell r="DD55">
            <v>0.21218300000100002</v>
          </cell>
          <cell r="DE55">
            <v>3.3493089500010003</v>
          </cell>
          <cell r="DF55">
            <v>1.5414000000000001E-2</v>
          </cell>
          <cell r="DG55">
            <v>2.4325831180010002</v>
          </cell>
          <cell r="DH55">
            <v>3.5000000010000001E-3</v>
          </cell>
          <cell r="DI55">
            <v>0.323106</v>
          </cell>
          <cell r="DJ55">
            <v>8.7969453790010004</v>
          </cell>
          <cell r="DK55">
            <v>614.56417858099996</v>
          </cell>
          <cell r="DL55">
            <v>883.48808410600009</v>
          </cell>
          <cell r="DM55">
            <v>3511.4143811150002</v>
          </cell>
          <cell r="DN55">
            <v>36.475460587000001</v>
          </cell>
          <cell r="DO55">
            <v>425.98600138500001</v>
          </cell>
          <cell r="DP55">
            <v>694.205746806001</v>
          </cell>
          <cell r="DQ55">
            <v>8732.5750304180019</v>
          </cell>
          <cell r="DR55">
            <v>742.19386140799998</v>
          </cell>
          <cell r="DS55">
            <v>924.78599540699997</v>
          </cell>
          <cell r="DT55">
            <v>36.767041871000004</v>
          </cell>
          <cell r="DU55">
            <v>1098.7371020969999</v>
          </cell>
          <cell r="DV55">
            <v>347.76375390000004</v>
          </cell>
          <cell r="DW55">
            <v>1101.916629956</v>
          </cell>
          <cell r="DX55">
            <v>2027.8404558000002</v>
          </cell>
          <cell r="DY55">
            <v>4310.060834465</v>
          </cell>
          <cell r="DZ55">
            <v>113.057541503001</v>
          </cell>
          <cell r="EA55">
            <v>750.88397765800107</v>
          </cell>
          <cell r="EB55">
            <v>38.698777764001001</v>
          </cell>
          <cell r="EC55">
            <v>871.36518831199999</v>
          </cell>
          <cell r="ED55">
            <v>8.0000000000000002E-3</v>
          </cell>
          <cell r="EE55">
            <v>0.45500499999999999</v>
          </cell>
        </row>
        <row r="56">
          <cell r="A56">
            <v>44501</v>
          </cell>
          <cell r="C56">
            <v>0</v>
          </cell>
          <cell r="E56">
            <v>6.2506490000000001</v>
          </cell>
          <cell r="F56">
            <v>0</v>
          </cell>
          <cell r="K56">
            <v>5.7804479999999998</v>
          </cell>
          <cell r="N56">
            <v>6.3397870000000003</v>
          </cell>
          <cell r="P56">
            <v>0</v>
          </cell>
          <cell r="Q56">
            <v>0</v>
          </cell>
          <cell r="R56">
            <v>0</v>
          </cell>
          <cell r="T56">
            <v>0</v>
          </cell>
          <cell r="U56">
            <v>0</v>
          </cell>
          <cell r="X56">
            <v>0</v>
          </cell>
          <cell r="Y56">
            <v>0</v>
          </cell>
          <cell r="Z56">
            <v>21.522407999999999</v>
          </cell>
          <cell r="AA56">
            <v>26.008054999999999</v>
          </cell>
          <cell r="AC56">
            <v>0</v>
          </cell>
          <cell r="AE56">
            <v>0</v>
          </cell>
          <cell r="AG56">
            <v>0</v>
          </cell>
          <cell r="AH56">
            <v>0</v>
          </cell>
          <cell r="AI56">
            <v>6.6484389999999998</v>
          </cell>
          <cell r="AJ56">
            <v>0</v>
          </cell>
          <cell r="AK56">
            <v>3.4923160000000002</v>
          </cell>
          <cell r="AL56">
            <v>0</v>
          </cell>
          <cell r="AM56">
            <v>4.6966760000000001</v>
          </cell>
          <cell r="AN56">
            <v>0.59761799999999998</v>
          </cell>
          <cell r="AO56">
            <v>4.4310980000000004</v>
          </cell>
          <cell r="AP56">
            <v>1.9386429999999999</v>
          </cell>
          <cell r="AQ56">
            <v>2.9426359999999998</v>
          </cell>
          <cell r="AR56">
            <v>0</v>
          </cell>
          <cell r="AS56">
            <v>2.6848260000000002</v>
          </cell>
          <cell r="AU56">
            <v>3.1968160000000001</v>
          </cell>
          <cell r="AW56">
            <v>3.294502</v>
          </cell>
          <cell r="AX56">
            <v>3.199999</v>
          </cell>
          <cell r="BC56">
            <v>0</v>
          </cell>
          <cell r="BF56">
            <v>3.983581</v>
          </cell>
          <cell r="BH56">
            <v>2.9080870000000001</v>
          </cell>
          <cell r="BI56">
            <v>3.08955</v>
          </cell>
          <cell r="BJ56">
            <v>2.9159760000000001</v>
          </cell>
          <cell r="BL56">
            <v>2.9358569999999999</v>
          </cell>
          <cell r="BM56">
            <v>3.1503950000000001</v>
          </cell>
          <cell r="BP56">
            <v>0</v>
          </cell>
          <cell r="BQ56">
            <v>14.660723000000001</v>
          </cell>
          <cell r="BR56">
            <v>14.480987000000001</v>
          </cell>
          <cell r="BS56">
            <v>21.557539999999999</v>
          </cell>
          <cell r="BU56">
            <v>0</v>
          </cell>
          <cell r="BW56">
            <v>0</v>
          </cell>
          <cell r="BY56">
            <v>0</v>
          </cell>
          <cell r="BZ56">
            <v>0</v>
          </cell>
          <cell r="CA56">
            <v>4.0715690000000002</v>
          </cell>
          <cell r="CB56">
            <v>3.062208</v>
          </cell>
          <cell r="CC56">
            <v>2.3602539999999999</v>
          </cell>
          <cell r="CD56">
            <v>0</v>
          </cell>
          <cell r="CE56">
            <v>3.0360179999999999</v>
          </cell>
          <cell r="CF56">
            <v>0.44994600000000001</v>
          </cell>
          <cell r="CG56">
            <v>2.7200129999999998</v>
          </cell>
          <cell r="CH56">
            <v>1.834511</v>
          </cell>
          <cell r="CI56">
            <v>2.4454090000000002</v>
          </cell>
          <cell r="CJ56">
            <v>0.79104799999999997</v>
          </cell>
          <cell r="CK56">
            <v>1.825577</v>
          </cell>
          <cell r="CN56">
            <v>4956.9638489189992</v>
          </cell>
          <cell r="CO56">
            <v>26536.683987723001</v>
          </cell>
          <cell r="CP56">
            <v>553.80124711600104</v>
          </cell>
          <cell r="CQ56">
            <v>4378.6494375299999</v>
          </cell>
          <cell r="CR56">
            <v>140.56499304800099</v>
          </cell>
          <cell r="CS56">
            <v>1169.9285687019999</v>
          </cell>
          <cell r="CT56">
            <v>1.750000001E-3</v>
          </cell>
          <cell r="CU56">
            <v>66.422406480001001</v>
          </cell>
          <cell r="CV56">
            <v>23.925550999999999</v>
          </cell>
          <cell r="CW56">
            <v>255.02947732300001</v>
          </cell>
          <cell r="CX56">
            <v>27.286172766</v>
          </cell>
          <cell r="CY56">
            <v>99.925877201001001</v>
          </cell>
          <cell r="CZ56">
            <v>7.2250000010000001E-3</v>
          </cell>
          <cell r="DA56">
            <v>0.41158971100000002</v>
          </cell>
          <cell r="DB56">
            <v>4.0000000000000003E-5</v>
          </cell>
          <cell r="DC56">
            <v>5.8561999999999996E-2</v>
          </cell>
          <cell r="DD56">
            <v>0.118383</v>
          </cell>
          <cell r="DE56">
            <v>4.1718111360000005</v>
          </cell>
          <cell r="DF56">
            <v>1.2167000000000001E-2</v>
          </cell>
          <cell r="DG56">
            <v>1.6591480000009999</v>
          </cell>
          <cell r="DH56">
            <v>7.5877E-2</v>
          </cell>
          <cell r="DI56">
            <v>0.738066</v>
          </cell>
          <cell r="DJ56">
            <v>165.06206232100001</v>
          </cell>
          <cell r="DK56">
            <v>1606.8033948220002</v>
          </cell>
          <cell r="DL56">
            <v>507.824962411</v>
          </cell>
          <cell r="DM56">
            <v>2590.2352560239997</v>
          </cell>
          <cell r="DN56">
            <v>38.149280301001006</v>
          </cell>
          <cell r="DO56">
            <v>314.18645339600005</v>
          </cell>
          <cell r="DP56">
            <v>505.29295779300003</v>
          </cell>
          <cell r="DQ56">
            <v>5392.2984406739997</v>
          </cell>
          <cell r="DR56">
            <v>469.56482181900003</v>
          </cell>
          <cell r="DS56">
            <v>687.13392684000098</v>
          </cell>
          <cell r="DT56">
            <v>18.881709609000001</v>
          </cell>
          <cell r="DU56">
            <v>487.52516828900002</v>
          </cell>
          <cell r="DV56">
            <v>186.260066109001</v>
          </cell>
          <cell r="DW56">
            <v>817.23260409400098</v>
          </cell>
          <cell r="DX56">
            <v>1636.3122481509999</v>
          </cell>
          <cell r="DY56">
            <v>3901.3821481229998</v>
          </cell>
          <cell r="DZ56">
            <v>84.446233875000999</v>
          </cell>
          <cell r="EA56">
            <v>603.49257265700101</v>
          </cell>
          <cell r="EB56">
            <v>55.309447666000004</v>
          </cell>
          <cell r="EC56">
            <v>517.46904864600003</v>
          </cell>
          <cell r="ED56">
            <v>4.0000000000000001E-3</v>
          </cell>
          <cell r="EE56">
            <v>30.692416302000002</v>
          </cell>
        </row>
        <row r="57">
          <cell r="A57">
            <v>44470</v>
          </cell>
          <cell r="C57">
            <v>0</v>
          </cell>
          <cell r="E57">
            <v>6.0748280000000001</v>
          </cell>
          <cell r="F57">
            <v>0</v>
          </cell>
          <cell r="K57">
            <v>0</v>
          </cell>
          <cell r="N57">
            <v>6.2985429999999996</v>
          </cell>
          <cell r="P57">
            <v>0</v>
          </cell>
          <cell r="Q57">
            <v>0</v>
          </cell>
          <cell r="R57">
            <v>0</v>
          </cell>
          <cell r="T57">
            <v>0</v>
          </cell>
          <cell r="U57">
            <v>0</v>
          </cell>
          <cell r="X57">
            <v>0</v>
          </cell>
          <cell r="Y57">
            <v>0</v>
          </cell>
          <cell r="Z57">
            <v>22.702598999999999</v>
          </cell>
          <cell r="AA57">
            <v>30.561351999999999</v>
          </cell>
          <cell r="AC57">
            <v>0</v>
          </cell>
          <cell r="AE57">
            <v>0</v>
          </cell>
          <cell r="AG57">
            <v>0</v>
          </cell>
          <cell r="AH57">
            <v>0</v>
          </cell>
          <cell r="AI57">
            <v>6.1217550000000003</v>
          </cell>
          <cell r="AJ57">
            <v>0</v>
          </cell>
          <cell r="AK57">
            <v>0</v>
          </cell>
          <cell r="AL57">
            <v>0</v>
          </cell>
          <cell r="AM57">
            <v>5.3068280000000003</v>
          </cell>
          <cell r="AN57">
            <v>0</v>
          </cell>
          <cell r="AO57">
            <v>0</v>
          </cell>
          <cell r="AP57">
            <v>0</v>
          </cell>
          <cell r="AQ57">
            <v>2.9438469999999999</v>
          </cell>
          <cell r="AR57">
            <v>0</v>
          </cell>
          <cell r="AS57">
            <v>0</v>
          </cell>
          <cell r="AU57">
            <v>3.3003969999999998</v>
          </cell>
          <cell r="AW57">
            <v>3.237676</v>
          </cell>
          <cell r="AX57">
            <v>3.188628</v>
          </cell>
          <cell r="BC57">
            <v>0</v>
          </cell>
          <cell r="BF57">
            <v>3.6476120000000001</v>
          </cell>
          <cell r="BH57">
            <v>3.1285690000000002</v>
          </cell>
          <cell r="BI57">
            <v>3.439495</v>
          </cell>
          <cell r="BJ57">
            <v>2.9479639999999998</v>
          </cell>
          <cell r="BL57">
            <v>3.0902759999999998</v>
          </cell>
          <cell r="BM57">
            <v>3.7034959999999999</v>
          </cell>
          <cell r="BP57">
            <v>11.306369999999999</v>
          </cell>
          <cell r="BQ57">
            <v>11.697357</v>
          </cell>
          <cell r="BR57">
            <v>16.089673999999999</v>
          </cell>
          <cell r="BS57">
            <v>22.9115</v>
          </cell>
          <cell r="BU57">
            <v>0</v>
          </cell>
          <cell r="BW57">
            <v>0</v>
          </cell>
          <cell r="BY57">
            <v>3.286429</v>
          </cell>
          <cell r="BZ57">
            <v>4.898021</v>
          </cell>
          <cell r="CA57">
            <v>4.2780779999999998</v>
          </cell>
          <cell r="CB57">
            <v>2.987114</v>
          </cell>
          <cell r="CC57">
            <v>2.628997</v>
          </cell>
          <cell r="CD57">
            <v>0</v>
          </cell>
          <cell r="CE57">
            <v>3.6749000000000001</v>
          </cell>
          <cell r="CF57">
            <v>0</v>
          </cell>
          <cell r="CG57">
            <v>0</v>
          </cell>
          <cell r="CH57">
            <v>0</v>
          </cell>
          <cell r="CI57">
            <v>2.4412120000000002</v>
          </cell>
          <cell r="CJ57">
            <v>0.80410999999999999</v>
          </cell>
          <cell r="CK57">
            <v>0</v>
          </cell>
          <cell r="CN57">
            <v>4286.1329677650001</v>
          </cell>
          <cell r="CO57">
            <v>24851.614149394001</v>
          </cell>
          <cell r="CP57">
            <v>587.53135785000097</v>
          </cell>
          <cell r="CQ57">
            <v>4325.6734397139999</v>
          </cell>
          <cell r="CR57">
            <v>154.76794550400101</v>
          </cell>
          <cell r="CS57">
            <v>1123.2895044649999</v>
          </cell>
          <cell r="CT57">
            <v>2.2495714800010003</v>
          </cell>
          <cell r="CU57">
            <v>139.506767354001</v>
          </cell>
          <cell r="CV57">
            <v>28.675138</v>
          </cell>
          <cell r="CW57">
            <v>300.891814587</v>
          </cell>
          <cell r="CX57">
            <v>12.389893655</v>
          </cell>
          <cell r="CY57">
            <v>136.37235720100099</v>
          </cell>
          <cell r="CZ57">
            <v>7.5510000000000004E-3</v>
          </cell>
          <cell r="DA57">
            <v>1.7878242630000001</v>
          </cell>
          <cell r="DB57">
            <v>0</v>
          </cell>
          <cell r="DC57">
            <v>7.8291000001000005E-2</v>
          </cell>
          <cell r="DD57">
            <v>8.6395E-2</v>
          </cell>
          <cell r="DE57">
            <v>46.619983250001006</v>
          </cell>
          <cell r="DF57">
            <v>2.1745000001000003E-2</v>
          </cell>
          <cell r="DG57">
            <v>65.893882378000001</v>
          </cell>
          <cell r="DH57">
            <v>5.2080000010000004E-3</v>
          </cell>
          <cell r="DI57">
            <v>244.39911613499999</v>
          </cell>
          <cell r="DJ57">
            <v>305.37904508000099</v>
          </cell>
          <cell r="DK57">
            <v>2958.7268822630003</v>
          </cell>
          <cell r="DL57">
            <v>81.298097451000999</v>
          </cell>
          <cell r="DM57">
            <v>1423.8311984929999</v>
          </cell>
          <cell r="DN57">
            <v>11.054048380001001</v>
          </cell>
          <cell r="DO57">
            <v>243.76688362300001</v>
          </cell>
          <cell r="DP57">
            <v>158.90967177800098</v>
          </cell>
          <cell r="DQ57">
            <v>2738.307448391</v>
          </cell>
          <cell r="DR57">
            <v>356.97141571399999</v>
          </cell>
          <cell r="DS57">
            <v>663.51351261300101</v>
          </cell>
          <cell r="DT57">
            <v>12.442422304000001</v>
          </cell>
          <cell r="DU57">
            <v>452.621568513</v>
          </cell>
          <cell r="DV57">
            <v>127.94858876000001</v>
          </cell>
          <cell r="DW57">
            <v>859.62379729200006</v>
          </cell>
          <cell r="DX57">
            <v>1744.620825794</v>
          </cell>
          <cell r="DY57">
            <v>3623.539989116</v>
          </cell>
          <cell r="DZ57">
            <v>52.030273936</v>
          </cell>
          <cell r="EA57">
            <v>548.375727549001</v>
          </cell>
          <cell r="EB57">
            <v>169.228119738001</v>
          </cell>
          <cell r="EC57">
            <v>560.25790921100099</v>
          </cell>
          <cell r="ED57">
            <v>0.108</v>
          </cell>
          <cell r="EE57">
            <v>78.797268415000005</v>
          </cell>
        </row>
        <row r="58">
          <cell r="A58">
            <v>44440</v>
          </cell>
          <cell r="C58">
            <v>0</v>
          </cell>
          <cell r="E58">
            <v>6.0856120000000002</v>
          </cell>
          <cell r="F58">
            <v>0</v>
          </cell>
          <cell r="K58">
            <v>0</v>
          </cell>
          <cell r="N58">
            <v>6.3085709999999997</v>
          </cell>
          <cell r="P58">
            <v>0</v>
          </cell>
          <cell r="Q58">
            <v>0</v>
          </cell>
          <cell r="R58">
            <v>0</v>
          </cell>
          <cell r="T58">
            <v>0</v>
          </cell>
          <cell r="U58">
            <v>0</v>
          </cell>
          <cell r="X58">
            <v>0</v>
          </cell>
          <cell r="Y58">
            <v>0</v>
          </cell>
          <cell r="Z58">
            <v>29.180416000000001</v>
          </cell>
          <cell r="AA58">
            <v>31.376094999999999</v>
          </cell>
          <cell r="AC58">
            <v>0</v>
          </cell>
          <cell r="AE58">
            <v>0</v>
          </cell>
          <cell r="AG58">
            <v>0</v>
          </cell>
          <cell r="AH58">
            <v>0</v>
          </cell>
          <cell r="AI58">
            <v>6.2673269999999999</v>
          </cell>
          <cell r="AJ58">
            <v>0</v>
          </cell>
          <cell r="AK58">
            <v>0</v>
          </cell>
          <cell r="AL58">
            <v>0</v>
          </cell>
          <cell r="AM58">
            <v>5.2601639999999996</v>
          </cell>
          <cell r="AN58">
            <v>0</v>
          </cell>
          <cell r="AO58">
            <v>0</v>
          </cell>
          <cell r="AP58">
            <v>0</v>
          </cell>
          <cell r="AQ58">
            <v>2.9426359999999998</v>
          </cell>
          <cell r="AR58">
            <v>0.83254600000000001</v>
          </cell>
          <cell r="AS58">
            <v>0</v>
          </cell>
          <cell r="AU58">
            <v>0</v>
          </cell>
          <cell r="AW58">
            <v>3.1196069999999998</v>
          </cell>
          <cell r="AX58">
            <v>3.0047130000000002</v>
          </cell>
          <cell r="BC58">
            <v>0</v>
          </cell>
          <cell r="BF58">
            <v>3.5850789999999999</v>
          </cell>
          <cell r="BH58">
            <v>3.6221899999999998</v>
          </cell>
          <cell r="BI58">
            <v>3.6</v>
          </cell>
          <cell r="BJ58">
            <v>3.1871559999999999</v>
          </cell>
          <cell r="BL58">
            <v>3.1254080000000002</v>
          </cell>
          <cell r="BM58">
            <v>3.9835289999999999</v>
          </cell>
          <cell r="BP58">
            <v>10.992879</v>
          </cell>
          <cell r="BQ58">
            <v>11.550651</v>
          </cell>
          <cell r="BR58">
            <v>18.579635</v>
          </cell>
          <cell r="BS58">
            <v>21.745227</v>
          </cell>
          <cell r="BU58">
            <v>9.1835129999999996</v>
          </cell>
          <cell r="BW58">
            <v>0</v>
          </cell>
          <cell r="BY58">
            <v>3.3290890000000002</v>
          </cell>
          <cell r="BZ58">
            <v>4.8912649999999998</v>
          </cell>
          <cell r="CA58">
            <v>4.1628910000000001</v>
          </cell>
          <cell r="CB58">
            <v>2.0836790000000001</v>
          </cell>
          <cell r="CC58">
            <v>2.5143010000000001</v>
          </cell>
          <cell r="CD58">
            <v>0</v>
          </cell>
          <cell r="CE58">
            <v>3.946332</v>
          </cell>
          <cell r="CF58">
            <v>0</v>
          </cell>
          <cell r="CG58">
            <v>0</v>
          </cell>
          <cell r="CH58">
            <v>0</v>
          </cell>
          <cell r="CI58">
            <v>2.3866480000000001</v>
          </cell>
          <cell r="CJ58">
            <v>0.76313799999999998</v>
          </cell>
          <cell r="CK58">
            <v>0</v>
          </cell>
          <cell r="CN58">
            <v>5082.6244101010006</v>
          </cell>
          <cell r="CO58">
            <v>32975.119446675002</v>
          </cell>
          <cell r="CP58">
            <v>600.93124769800102</v>
          </cell>
          <cell r="CQ58">
            <v>4770.3957358779999</v>
          </cell>
          <cell r="CR58">
            <v>130.99493089000001</v>
          </cell>
          <cell r="CS58">
            <v>1080.651270433</v>
          </cell>
          <cell r="CT58">
            <v>4.0055399899999999</v>
          </cell>
          <cell r="CU58">
            <v>444.46647119700003</v>
          </cell>
          <cell r="CV58">
            <v>79.77629300000001</v>
          </cell>
          <cell r="CW58">
            <v>363.86579019999999</v>
          </cell>
          <cell r="CX58">
            <v>12.503674404</v>
          </cell>
          <cell r="CY58">
            <v>321.39069869400004</v>
          </cell>
          <cell r="CZ58">
            <v>6.3294935770010001</v>
          </cell>
          <cell r="DA58">
            <v>234.04233816799999</v>
          </cell>
          <cell r="DB58">
            <v>0</v>
          </cell>
          <cell r="DC58">
            <v>0.15337299999999998</v>
          </cell>
          <cell r="DD58">
            <v>28.57758428</v>
          </cell>
          <cell r="DE58">
            <v>1880.571226393</v>
          </cell>
          <cell r="DF58">
            <v>31.719525840001001</v>
          </cell>
          <cell r="DG58">
            <v>1091.737704079</v>
          </cell>
          <cell r="DH58">
            <v>61.779416000001</v>
          </cell>
          <cell r="DI58">
            <v>1497.2523740240001</v>
          </cell>
          <cell r="DJ58">
            <v>553.22549805899996</v>
          </cell>
          <cell r="DK58">
            <v>3471.9899214080001</v>
          </cell>
          <cell r="DL58">
            <v>62.576553841001001</v>
          </cell>
          <cell r="DM58">
            <v>1250.7281678050001</v>
          </cell>
          <cell r="DN58">
            <v>11.634868246</v>
          </cell>
          <cell r="DO58">
            <v>294.36388178800001</v>
          </cell>
          <cell r="DP58">
            <v>10.216352420001</v>
          </cell>
          <cell r="DQ58">
            <v>756.52978936400098</v>
          </cell>
          <cell r="DR58">
            <v>339.16894487700102</v>
          </cell>
          <cell r="DS58">
            <v>824.91065141800107</v>
          </cell>
          <cell r="DT58">
            <v>23.137818957</v>
          </cell>
          <cell r="DU58">
            <v>569.37253966600008</v>
          </cell>
          <cell r="DV58">
            <v>185.728715241001</v>
          </cell>
          <cell r="DW58">
            <v>1156.1641273800001</v>
          </cell>
          <cell r="DX58">
            <v>1995.2662083499999</v>
          </cell>
          <cell r="DY58">
            <v>4531.7576761520004</v>
          </cell>
          <cell r="DZ58">
            <v>52.404607102</v>
          </cell>
          <cell r="EA58">
            <v>595.05164756900001</v>
          </cell>
          <cell r="EB58">
            <v>77.613482392001004</v>
          </cell>
          <cell r="EC58">
            <v>758.75441251199993</v>
          </cell>
          <cell r="ED58">
            <v>212.19693081200001</v>
          </cell>
          <cell r="EE58">
            <v>1775.5783260200001</v>
          </cell>
        </row>
        <row r="59">
          <cell r="A59">
            <v>44409</v>
          </cell>
          <cell r="C59">
            <v>0</v>
          </cell>
          <cell r="E59">
            <v>6.2761969999999998</v>
          </cell>
          <cell r="F59">
            <v>0</v>
          </cell>
          <cell r="K59">
            <v>0</v>
          </cell>
          <cell r="N59">
            <v>6.3718089999999998</v>
          </cell>
          <cell r="P59">
            <v>0</v>
          </cell>
          <cell r="Q59">
            <v>0</v>
          </cell>
          <cell r="R59">
            <v>0</v>
          </cell>
          <cell r="T59">
            <v>0</v>
          </cell>
          <cell r="U59">
            <v>6.418482</v>
          </cell>
          <cell r="X59">
            <v>0</v>
          </cell>
          <cell r="Y59">
            <v>0</v>
          </cell>
          <cell r="Z59">
            <v>29.343287</v>
          </cell>
          <cell r="AA59">
            <v>32.897950000000002</v>
          </cell>
          <cell r="AC59">
            <v>11.965132000000001</v>
          </cell>
          <cell r="AE59">
            <v>0</v>
          </cell>
          <cell r="AG59">
            <v>5.9847000000000001</v>
          </cell>
          <cell r="AH59">
            <v>10.318045</v>
          </cell>
          <cell r="AI59">
            <v>6.7317770000000001</v>
          </cell>
          <cell r="AJ59">
            <v>3.8168700000000002</v>
          </cell>
          <cell r="AK59">
            <v>0</v>
          </cell>
          <cell r="AL59">
            <v>0</v>
          </cell>
          <cell r="AM59">
            <v>0</v>
          </cell>
          <cell r="AN59">
            <v>0</v>
          </cell>
          <cell r="AO59">
            <v>0</v>
          </cell>
          <cell r="AP59">
            <v>0</v>
          </cell>
          <cell r="AQ59">
            <v>2.980092</v>
          </cell>
          <cell r="AR59">
            <v>0.83221000000000001</v>
          </cell>
          <cell r="AS59">
            <v>0</v>
          </cell>
          <cell r="AU59">
            <v>3.305717</v>
          </cell>
          <cell r="AW59">
            <v>3.3912399999999998</v>
          </cell>
          <cell r="AX59">
            <v>3.1368939999999998</v>
          </cell>
          <cell r="BC59">
            <v>0</v>
          </cell>
          <cell r="BF59">
            <v>3.7107109999999999</v>
          </cell>
          <cell r="BH59">
            <v>2.2029930000000002</v>
          </cell>
          <cell r="BI59">
            <v>0</v>
          </cell>
          <cell r="BJ59">
            <v>3.1220699999999999</v>
          </cell>
          <cell r="BL59">
            <v>3.1060949999999998</v>
          </cell>
          <cell r="BM59">
            <v>3.8504849999999999</v>
          </cell>
          <cell r="BP59">
            <v>11.536683999999999</v>
          </cell>
          <cell r="BQ59">
            <v>11.200633</v>
          </cell>
          <cell r="BR59">
            <v>18.432182999999998</v>
          </cell>
          <cell r="BS59">
            <v>20.581434000000002</v>
          </cell>
          <cell r="BU59">
            <v>7.3177669999999999</v>
          </cell>
          <cell r="BW59">
            <v>11.669038</v>
          </cell>
          <cell r="BY59">
            <v>3.2818809999999998</v>
          </cell>
          <cell r="BZ59">
            <v>4.97661</v>
          </cell>
          <cell r="CA59">
            <v>4.7775210000000001</v>
          </cell>
          <cell r="CB59">
            <v>1.7661720000000001</v>
          </cell>
          <cell r="CC59">
            <v>2.2093560000000001</v>
          </cell>
          <cell r="CD59">
            <v>0</v>
          </cell>
          <cell r="CE59">
            <v>3.9037130000000002</v>
          </cell>
          <cell r="CF59">
            <v>0</v>
          </cell>
          <cell r="CG59">
            <v>0</v>
          </cell>
          <cell r="CH59">
            <v>0</v>
          </cell>
          <cell r="CI59">
            <v>2.5519790000000002</v>
          </cell>
          <cell r="CJ59">
            <v>0.77878800000000004</v>
          </cell>
          <cell r="CK59">
            <v>0</v>
          </cell>
          <cell r="CN59">
            <v>4570.7030937360005</v>
          </cell>
          <cell r="CO59">
            <v>30129.450972754999</v>
          </cell>
          <cell r="CP59">
            <v>369.35417909700101</v>
          </cell>
          <cell r="CQ59">
            <v>3357.0641970520001</v>
          </cell>
          <cell r="CR59">
            <v>97.823135912001007</v>
          </cell>
          <cell r="CS59">
            <v>506.15834670800098</v>
          </cell>
          <cell r="CT59">
            <v>13.645265375999999</v>
          </cell>
          <cell r="CU59">
            <v>547.540098524001</v>
          </cell>
          <cell r="CV59">
            <v>136.436984188</v>
          </cell>
          <cell r="CW59">
            <v>377.05180397300001</v>
          </cell>
          <cell r="CX59">
            <v>7.7644568740000004</v>
          </cell>
          <cell r="CY59">
            <v>373.34876985100101</v>
          </cell>
          <cell r="CZ59">
            <v>86.706740474000014</v>
          </cell>
          <cell r="DA59">
            <v>1304.9170433739998</v>
          </cell>
          <cell r="DB59">
            <v>4.6381516739999995</v>
          </cell>
          <cell r="DC59">
            <v>178.87914172500001</v>
          </cell>
          <cell r="DD59">
            <v>110.07554163500001</v>
          </cell>
          <cell r="DE59">
            <v>2881.4812830289998</v>
          </cell>
          <cell r="DF59">
            <v>352.74220707399996</v>
          </cell>
          <cell r="DG59">
            <v>1560.8995898829999</v>
          </cell>
          <cell r="DH59">
            <v>14.990957</v>
          </cell>
          <cell r="DI59">
            <v>723.39056877200096</v>
          </cell>
          <cell r="DJ59">
            <v>280.203167659001</v>
          </cell>
          <cell r="DK59">
            <v>1768.8038052089998</v>
          </cell>
          <cell r="DL59">
            <v>45.034569667000007</v>
          </cell>
          <cell r="DM59">
            <v>848.03508144600005</v>
          </cell>
          <cell r="DN59">
            <v>12.418389542000002</v>
          </cell>
          <cell r="DO59">
            <v>215.25659605200102</v>
          </cell>
          <cell r="DP59">
            <v>3.5364675210010001</v>
          </cell>
          <cell r="DQ59">
            <v>88.038758451000987</v>
          </cell>
          <cell r="DR59">
            <v>256.72687117599997</v>
          </cell>
          <cell r="DS59">
            <v>706.48190155500004</v>
          </cell>
          <cell r="DT59">
            <v>16.633237088999998</v>
          </cell>
          <cell r="DU59">
            <v>379.36543591200001</v>
          </cell>
          <cell r="DV59">
            <v>192.169790912</v>
          </cell>
          <cell r="DW59">
            <v>950.69783392300099</v>
          </cell>
          <cell r="DX59">
            <v>1488.447196478</v>
          </cell>
          <cell r="DY59">
            <v>3454.6662000560004</v>
          </cell>
          <cell r="DZ59">
            <v>51.494347666000003</v>
          </cell>
          <cell r="EA59">
            <v>420.68826050299998</v>
          </cell>
          <cell r="EB59">
            <v>30.005361086000001</v>
          </cell>
          <cell r="EC59">
            <v>428.64848763599997</v>
          </cell>
          <cell r="ED59">
            <v>451.66010019799995</v>
          </cell>
          <cell r="EE59">
            <v>4238.880538376</v>
          </cell>
        </row>
        <row r="60">
          <cell r="A60">
            <v>44378</v>
          </cell>
          <cell r="C60">
            <v>0</v>
          </cell>
          <cell r="E60">
            <v>6.3096129999999997</v>
          </cell>
          <cell r="F60">
            <v>0</v>
          </cell>
          <cell r="K60">
            <v>0</v>
          </cell>
          <cell r="N60">
            <v>6.4706279999999996</v>
          </cell>
          <cell r="P60">
            <v>0</v>
          </cell>
          <cell r="Q60">
            <v>0</v>
          </cell>
          <cell r="R60">
            <v>0</v>
          </cell>
          <cell r="T60">
            <v>0</v>
          </cell>
          <cell r="U60">
            <v>0</v>
          </cell>
          <cell r="X60">
            <v>17.465053000000001</v>
          </cell>
          <cell r="Y60">
            <v>0</v>
          </cell>
          <cell r="Z60">
            <v>20.812798000000001</v>
          </cell>
          <cell r="AA60">
            <v>33.782775000000001</v>
          </cell>
          <cell r="AC60">
            <v>10.681777</v>
          </cell>
          <cell r="AE60">
            <v>17.472114999999999</v>
          </cell>
          <cell r="AG60">
            <v>6.53315</v>
          </cell>
          <cell r="AH60">
            <v>0</v>
          </cell>
          <cell r="AI60">
            <v>6.8604529999999997</v>
          </cell>
          <cell r="AJ60">
            <v>4.3285910000000003</v>
          </cell>
          <cell r="AK60">
            <v>2.5746609999999999</v>
          </cell>
          <cell r="AL60">
            <v>0</v>
          </cell>
          <cell r="AM60">
            <v>0</v>
          </cell>
          <cell r="AN60">
            <v>0</v>
          </cell>
          <cell r="AO60">
            <v>0</v>
          </cell>
          <cell r="AP60">
            <v>0</v>
          </cell>
          <cell r="AQ60">
            <v>2.980092</v>
          </cell>
          <cell r="AR60">
            <v>0.84823700000000002</v>
          </cell>
          <cell r="AS60">
            <v>0</v>
          </cell>
          <cell r="AU60">
            <v>3.3061310000000002</v>
          </cell>
          <cell r="AW60">
            <v>3.4075850000000001</v>
          </cell>
          <cell r="AX60">
            <v>3.199999</v>
          </cell>
          <cell r="BC60">
            <v>0</v>
          </cell>
          <cell r="BF60">
            <v>4.0214939999999997</v>
          </cell>
          <cell r="BH60">
            <v>2.2041309999999998</v>
          </cell>
          <cell r="BI60">
            <v>0</v>
          </cell>
          <cell r="BJ60">
            <v>3.1097419999999998</v>
          </cell>
          <cell r="BL60">
            <v>3.3136540000000001</v>
          </cell>
          <cell r="BM60">
            <v>4.0803739999999999</v>
          </cell>
          <cell r="BP60">
            <v>11.241466000000001</v>
          </cell>
          <cell r="BQ60">
            <v>11.087531</v>
          </cell>
          <cell r="BR60">
            <v>15.857573</v>
          </cell>
          <cell r="BS60">
            <v>20.469308000000002</v>
          </cell>
          <cell r="BU60">
            <v>6.8860330000000003</v>
          </cell>
          <cell r="BW60">
            <v>9.7194230000000008</v>
          </cell>
          <cell r="BY60">
            <v>3.3997799999999998</v>
          </cell>
          <cell r="BZ60">
            <v>4.9651430000000003</v>
          </cell>
          <cell r="CA60">
            <v>4.9556319999999996</v>
          </cell>
          <cell r="CB60">
            <v>2.2744770000000001</v>
          </cell>
          <cell r="CC60">
            <v>1.982572</v>
          </cell>
          <cell r="CD60">
            <v>0</v>
          </cell>
          <cell r="CE60">
            <v>0</v>
          </cell>
          <cell r="CF60">
            <v>0</v>
          </cell>
          <cell r="CG60">
            <v>0</v>
          </cell>
          <cell r="CH60">
            <v>0</v>
          </cell>
          <cell r="CI60">
            <v>2.5371649999999999</v>
          </cell>
          <cell r="CJ60">
            <v>0.66525100000000004</v>
          </cell>
          <cell r="CK60">
            <v>0</v>
          </cell>
          <cell r="CN60">
            <v>4700.7377419260001</v>
          </cell>
          <cell r="CO60">
            <v>29100.562832614003</v>
          </cell>
          <cell r="CP60">
            <v>348.22622081600002</v>
          </cell>
          <cell r="CQ60">
            <v>3083.3026060759998</v>
          </cell>
          <cell r="CR60">
            <v>20.810832361000003</v>
          </cell>
          <cell r="CS60">
            <v>484.94371611600104</v>
          </cell>
          <cell r="CT60">
            <v>13.250466546001</v>
          </cell>
          <cell r="CU60">
            <v>946.74265030500101</v>
          </cell>
          <cell r="CV60">
            <v>129.866475431</v>
          </cell>
          <cell r="CW60">
            <v>373.65477842200102</v>
          </cell>
          <cell r="CX60">
            <v>13.822525000000001</v>
          </cell>
          <cell r="CY60">
            <v>352.51720898100098</v>
          </cell>
          <cell r="CZ60">
            <v>175.08990981300099</v>
          </cell>
          <cell r="DA60">
            <v>2129.2692665260001</v>
          </cell>
          <cell r="DB60">
            <v>114.62369224400001</v>
          </cell>
          <cell r="DC60">
            <v>1305.1408676650001</v>
          </cell>
          <cell r="DD60">
            <v>286.80427072300097</v>
          </cell>
          <cell r="DE60">
            <v>2591.0233693619998</v>
          </cell>
          <cell r="DF60">
            <v>149.569155704</v>
          </cell>
          <cell r="DG60">
            <v>1423.7598542520002</v>
          </cell>
          <cell r="DH60">
            <v>0.785636</v>
          </cell>
          <cell r="DI60">
            <v>31.855724780000003</v>
          </cell>
          <cell r="DJ60">
            <v>129.79708859200102</v>
          </cell>
          <cell r="DK60">
            <v>925.38184199</v>
          </cell>
          <cell r="DL60">
            <v>69.754245368000994</v>
          </cell>
          <cell r="DM60">
            <v>831.31671680700003</v>
          </cell>
          <cell r="DN60">
            <v>13.873187669000002</v>
          </cell>
          <cell r="DO60">
            <v>179.08877546000002</v>
          </cell>
          <cell r="DP60">
            <v>8.0612000000999995E-2</v>
          </cell>
          <cell r="DQ60">
            <v>18.654936850999999</v>
          </cell>
          <cell r="DR60">
            <v>394.60257911100098</v>
          </cell>
          <cell r="DS60">
            <v>599.14670718599996</v>
          </cell>
          <cell r="DT60">
            <v>13.281220788000999</v>
          </cell>
          <cell r="DU60">
            <v>419.08523154000102</v>
          </cell>
          <cell r="DV60">
            <v>208.660210876001</v>
          </cell>
          <cell r="DW60">
            <v>769.17540459500003</v>
          </cell>
          <cell r="DX60">
            <v>1448.833429088</v>
          </cell>
          <cell r="DY60">
            <v>3150.183528256</v>
          </cell>
          <cell r="DZ60">
            <v>47.633420170000001</v>
          </cell>
          <cell r="EA60">
            <v>381.909793525</v>
          </cell>
          <cell r="EB60">
            <v>23.339911071000998</v>
          </cell>
          <cell r="EC60">
            <v>429.74152917800097</v>
          </cell>
          <cell r="ED60">
            <v>592.86686341899997</v>
          </cell>
          <cell r="EE60">
            <v>4623.624142746</v>
          </cell>
        </row>
        <row r="61">
          <cell r="A61">
            <v>44348</v>
          </cell>
          <cell r="C61">
            <v>0</v>
          </cell>
          <cell r="E61">
            <v>6.4124670000000004</v>
          </cell>
          <cell r="F61">
            <v>0</v>
          </cell>
          <cell r="K61">
            <v>0</v>
          </cell>
          <cell r="N61">
            <v>6.5159750000000001</v>
          </cell>
          <cell r="P61">
            <v>0</v>
          </cell>
          <cell r="Q61">
            <v>0</v>
          </cell>
          <cell r="R61">
            <v>0</v>
          </cell>
          <cell r="T61">
            <v>0</v>
          </cell>
          <cell r="U61">
            <v>0</v>
          </cell>
          <cell r="X61">
            <v>18.909797000000001</v>
          </cell>
          <cell r="Y61">
            <v>0</v>
          </cell>
          <cell r="Z61">
            <v>17.492177999999999</v>
          </cell>
          <cell r="AA61">
            <v>21.910412000000001</v>
          </cell>
          <cell r="AC61">
            <v>10.571346</v>
          </cell>
          <cell r="AE61">
            <v>15.987816</v>
          </cell>
          <cell r="AG61">
            <v>7.458367</v>
          </cell>
          <cell r="AH61">
            <v>0</v>
          </cell>
          <cell r="AI61">
            <v>0</v>
          </cell>
          <cell r="AJ61">
            <v>4.9459090000000003</v>
          </cell>
          <cell r="AK61">
            <v>2.6582590000000001</v>
          </cell>
          <cell r="AL61">
            <v>0</v>
          </cell>
          <cell r="AM61">
            <v>0</v>
          </cell>
          <cell r="AN61">
            <v>0</v>
          </cell>
          <cell r="AO61">
            <v>0</v>
          </cell>
          <cell r="AP61">
            <v>0</v>
          </cell>
          <cell r="AQ61">
            <v>2.9426359999999998</v>
          </cell>
          <cell r="AR61">
            <v>0.80296100000000004</v>
          </cell>
          <cell r="AS61">
            <v>0</v>
          </cell>
          <cell r="AU61">
            <v>3.3061310000000002</v>
          </cell>
          <cell r="AW61">
            <v>3.2999559999999999</v>
          </cell>
          <cell r="AX61">
            <v>3.199999</v>
          </cell>
          <cell r="BC61">
            <v>0</v>
          </cell>
          <cell r="BF61">
            <v>4.0791079999999997</v>
          </cell>
          <cell r="BH61">
            <v>2.2071830000000001</v>
          </cell>
          <cell r="BI61">
            <v>0</v>
          </cell>
          <cell r="BJ61">
            <v>3.1128550000000001</v>
          </cell>
          <cell r="BL61">
            <v>3.3799079999999999</v>
          </cell>
          <cell r="BM61">
            <v>4.151497</v>
          </cell>
          <cell r="BP61">
            <v>10.465743</v>
          </cell>
          <cell r="BQ61">
            <v>11.029553</v>
          </cell>
          <cell r="BR61">
            <v>14.204242000000001</v>
          </cell>
          <cell r="BS61">
            <v>17.317799999999998</v>
          </cell>
          <cell r="BU61">
            <v>6.0618840000000001</v>
          </cell>
          <cell r="BW61">
            <v>8.4600810000000006</v>
          </cell>
          <cell r="BY61">
            <v>3.7575889999999998</v>
          </cell>
          <cell r="BZ61">
            <v>0</v>
          </cell>
          <cell r="CA61">
            <v>4.8808749999999996</v>
          </cell>
          <cell r="CB61">
            <v>2.3927269999999998</v>
          </cell>
          <cell r="CC61">
            <v>1.9542310000000001</v>
          </cell>
          <cell r="CD61">
            <v>0</v>
          </cell>
          <cell r="CE61">
            <v>0</v>
          </cell>
          <cell r="CF61">
            <v>0</v>
          </cell>
          <cell r="CG61">
            <v>0</v>
          </cell>
          <cell r="CH61">
            <v>0</v>
          </cell>
          <cell r="CI61">
            <v>2.564702</v>
          </cell>
          <cell r="CJ61">
            <v>0.72759200000000002</v>
          </cell>
          <cell r="CK61">
            <v>0</v>
          </cell>
          <cell r="CN61">
            <v>7126.8297274380002</v>
          </cell>
          <cell r="CO61">
            <v>42845.556990726</v>
          </cell>
          <cell r="CP61">
            <v>539.25091054100108</v>
          </cell>
          <cell r="CQ61">
            <v>4754.8772814180002</v>
          </cell>
          <cell r="CR61">
            <v>42.358685879001001</v>
          </cell>
          <cell r="CS61">
            <v>822.80736229800004</v>
          </cell>
          <cell r="CT61">
            <v>251.34609741900002</v>
          </cell>
          <cell r="CU61">
            <v>2983.6758160020004</v>
          </cell>
          <cell r="CV61">
            <v>216.83622843000001</v>
          </cell>
          <cell r="CW61">
            <v>532.596171617001</v>
          </cell>
          <cell r="CX61">
            <v>97.577178618999994</v>
          </cell>
          <cell r="CY61">
            <v>306.385946456</v>
          </cell>
          <cell r="CZ61">
            <v>258.141322823</v>
          </cell>
          <cell r="DA61">
            <v>3022.8754812440002</v>
          </cell>
          <cell r="DB61">
            <v>179.29458794300101</v>
          </cell>
          <cell r="DC61">
            <v>1928.9071930480002</v>
          </cell>
          <cell r="DD61">
            <v>215.20853713899999</v>
          </cell>
          <cell r="DE61">
            <v>2829.0838967889999</v>
          </cell>
          <cell r="DF61">
            <v>210.48849182500001</v>
          </cell>
          <cell r="DG61">
            <v>1658.9389711770002</v>
          </cell>
          <cell r="DH61">
            <v>1.1464000001000001E-2</v>
          </cell>
          <cell r="DI61">
            <v>0.31225400000000003</v>
          </cell>
          <cell r="DJ61">
            <v>41.246537825001006</v>
          </cell>
          <cell r="DK61">
            <v>677.05029576000004</v>
          </cell>
          <cell r="DL61">
            <v>189.890735009</v>
          </cell>
          <cell r="DM61">
            <v>1464.4464448690001</v>
          </cell>
          <cell r="DN61">
            <v>13.424034957</v>
          </cell>
          <cell r="DO61">
            <v>274.98651401200101</v>
          </cell>
          <cell r="DP61">
            <v>9.3066000001000002E-2</v>
          </cell>
          <cell r="DQ61">
            <v>22.439233811999998</v>
          </cell>
          <cell r="DR61">
            <v>696.34388188600099</v>
          </cell>
          <cell r="DS61">
            <v>900.332201016</v>
          </cell>
          <cell r="DT61">
            <v>20.152125168999998</v>
          </cell>
          <cell r="DU61">
            <v>714.582563749001</v>
          </cell>
          <cell r="DV61">
            <v>326.29960645500097</v>
          </cell>
          <cell r="DW61">
            <v>1100.2238225219999</v>
          </cell>
          <cell r="DX61">
            <v>2175.0684985779999</v>
          </cell>
          <cell r="DY61">
            <v>4756.7175322150006</v>
          </cell>
          <cell r="DZ61">
            <v>77.71249384600101</v>
          </cell>
          <cell r="EA61">
            <v>541.45921651400101</v>
          </cell>
          <cell r="EB61">
            <v>56.552735737001001</v>
          </cell>
          <cell r="EC61">
            <v>636.46372607900093</v>
          </cell>
          <cell r="ED61">
            <v>889.38812109499997</v>
          </cell>
          <cell r="EE61">
            <v>7417.865356194</v>
          </cell>
        </row>
        <row r="62">
          <cell r="A62">
            <v>44317</v>
          </cell>
          <cell r="C62">
            <v>0</v>
          </cell>
          <cell r="E62">
            <v>6.4601040000000003</v>
          </cell>
          <cell r="F62">
            <v>0</v>
          </cell>
          <cell r="K62">
            <v>0</v>
          </cell>
          <cell r="N62">
            <v>6.5159079999999996</v>
          </cell>
          <cell r="P62">
            <v>0</v>
          </cell>
          <cell r="Q62">
            <v>0</v>
          </cell>
          <cell r="R62">
            <v>0</v>
          </cell>
          <cell r="T62">
            <v>0</v>
          </cell>
          <cell r="U62">
            <v>0</v>
          </cell>
          <cell r="X62">
            <v>19.898137999999999</v>
          </cell>
          <cell r="Y62">
            <v>9.2736529999999995</v>
          </cell>
          <cell r="Z62">
            <v>18.079353999999999</v>
          </cell>
          <cell r="AA62">
            <v>22.843923</v>
          </cell>
          <cell r="AC62">
            <v>12.694945000000001</v>
          </cell>
          <cell r="AE62">
            <v>14.826895</v>
          </cell>
          <cell r="AG62">
            <v>9.0229140000000001</v>
          </cell>
          <cell r="AH62">
            <v>0</v>
          </cell>
          <cell r="AI62">
            <v>0</v>
          </cell>
          <cell r="AJ62">
            <v>0</v>
          </cell>
          <cell r="AK62">
            <v>2.5737100000000002</v>
          </cell>
          <cell r="AL62">
            <v>0</v>
          </cell>
          <cell r="AM62">
            <v>0</v>
          </cell>
          <cell r="AN62">
            <v>0</v>
          </cell>
          <cell r="AO62">
            <v>0</v>
          </cell>
          <cell r="AP62">
            <v>0</v>
          </cell>
          <cell r="AQ62">
            <v>2.9799850000000001</v>
          </cell>
          <cell r="AR62">
            <v>0.800983</v>
          </cell>
          <cell r="AS62">
            <v>0</v>
          </cell>
          <cell r="AU62">
            <v>3.2112270000000001</v>
          </cell>
          <cell r="AW62">
            <v>3.1645569999999998</v>
          </cell>
          <cell r="AX62">
            <v>3.2033079999999998</v>
          </cell>
          <cell r="BC62">
            <v>0</v>
          </cell>
          <cell r="BF62">
            <v>4.0491549999999998</v>
          </cell>
          <cell r="BH62">
            <v>2.3325200000000001</v>
          </cell>
          <cell r="BI62">
            <v>0</v>
          </cell>
          <cell r="BJ62">
            <v>3.1017160000000001</v>
          </cell>
          <cell r="BL62">
            <v>3.1124830000000001</v>
          </cell>
          <cell r="BM62">
            <v>4.1626779999999997</v>
          </cell>
          <cell r="BP62">
            <v>14.385389</v>
          </cell>
          <cell r="BQ62">
            <v>8.3381240000000005</v>
          </cell>
          <cell r="BR62">
            <v>15.219082999999999</v>
          </cell>
          <cell r="BS62">
            <v>15.921317999999999</v>
          </cell>
          <cell r="BU62">
            <v>7.5996899999999998</v>
          </cell>
          <cell r="BW62">
            <v>11.968653</v>
          </cell>
          <cell r="BY62">
            <v>5.0821019999999999</v>
          </cell>
          <cell r="BZ62">
            <v>0</v>
          </cell>
          <cell r="CA62">
            <v>5.2117589999999998</v>
          </cell>
          <cell r="CB62">
            <v>2.7082259999999998</v>
          </cell>
          <cell r="CC62">
            <v>1.911931</v>
          </cell>
          <cell r="CD62">
            <v>0</v>
          </cell>
          <cell r="CE62">
            <v>4.5765539999999998</v>
          </cell>
          <cell r="CF62">
            <v>0</v>
          </cell>
          <cell r="CG62">
            <v>0</v>
          </cell>
          <cell r="CH62">
            <v>0</v>
          </cell>
          <cell r="CI62">
            <v>2.5594239999999999</v>
          </cell>
          <cell r="CJ62">
            <v>0.69930700000000001</v>
          </cell>
          <cell r="CK62">
            <v>0</v>
          </cell>
          <cell r="CN62">
            <v>5254.4628104510002</v>
          </cell>
          <cell r="CO62">
            <v>29284.509520721</v>
          </cell>
          <cell r="CP62">
            <v>579.03753148600094</v>
          </cell>
          <cell r="CQ62">
            <v>4894.7922480849993</v>
          </cell>
          <cell r="CR62">
            <v>78.194527106001004</v>
          </cell>
          <cell r="CS62">
            <v>1098.1838275120001</v>
          </cell>
          <cell r="CT62">
            <v>244.90137549000002</v>
          </cell>
          <cell r="CU62">
            <v>2233.0700961339999</v>
          </cell>
          <cell r="CV62">
            <v>189.48813819100098</v>
          </cell>
          <cell r="CW62">
            <v>615.40143237000098</v>
          </cell>
          <cell r="CX62">
            <v>114.093232516001</v>
          </cell>
          <cell r="CY62">
            <v>561.21181783299994</v>
          </cell>
          <cell r="CZ62">
            <v>57.343264743001001</v>
          </cell>
          <cell r="DA62">
            <v>1080.2373105070001</v>
          </cell>
          <cell r="DB62">
            <v>40.408966999999997</v>
          </cell>
          <cell r="DC62">
            <v>248.58741948500102</v>
          </cell>
          <cell r="DD62">
            <v>42.101373749001006</v>
          </cell>
          <cell r="DE62">
            <v>1296.183076514</v>
          </cell>
          <cell r="DF62">
            <v>28.261951564</v>
          </cell>
          <cell r="DG62">
            <v>529.33507328899998</v>
          </cell>
          <cell r="DH62">
            <v>6.156E-3</v>
          </cell>
          <cell r="DI62">
            <v>0.121645</v>
          </cell>
          <cell r="DJ62">
            <v>3.2018999999999999E-2</v>
          </cell>
          <cell r="DK62">
            <v>413.10767385399998</v>
          </cell>
          <cell r="DL62">
            <v>275.89492129100103</v>
          </cell>
          <cell r="DM62">
            <v>1717.4117837189999</v>
          </cell>
          <cell r="DN62">
            <v>25.535300809000002</v>
          </cell>
          <cell r="DO62">
            <v>276.65494747900004</v>
          </cell>
          <cell r="DP62">
            <v>8.5692000002000002E-2</v>
          </cell>
          <cell r="DQ62">
            <v>100.52382525700001</v>
          </cell>
          <cell r="DR62">
            <v>561.863754451001</v>
          </cell>
          <cell r="DS62">
            <v>720.52669973900106</v>
          </cell>
          <cell r="DT62">
            <v>33.373478531000003</v>
          </cell>
          <cell r="DU62">
            <v>680.54648720700095</v>
          </cell>
          <cell r="DV62">
            <v>210.88421206300001</v>
          </cell>
          <cell r="DW62">
            <v>919.84268895100104</v>
          </cell>
          <cell r="DX62">
            <v>2013.6659139409999</v>
          </cell>
          <cell r="DY62">
            <v>4304.0542988050001</v>
          </cell>
          <cell r="DZ62">
            <v>83.821281715000012</v>
          </cell>
          <cell r="EA62">
            <v>555.437836406001</v>
          </cell>
          <cell r="EB62">
            <v>53.101142408000001</v>
          </cell>
          <cell r="EC62">
            <v>777.30316373899996</v>
          </cell>
          <cell r="ED62">
            <v>285.04954799600102</v>
          </cell>
          <cell r="EE62">
            <v>2838.956551277</v>
          </cell>
        </row>
        <row r="63">
          <cell r="A63">
            <v>44287</v>
          </cell>
          <cell r="C63">
            <v>0</v>
          </cell>
          <cell r="E63">
            <v>6.105721</v>
          </cell>
          <cell r="F63">
            <v>0</v>
          </cell>
          <cell r="K63">
            <v>0</v>
          </cell>
          <cell r="N63">
            <v>6.5295209999999999</v>
          </cell>
          <cell r="P63">
            <v>0</v>
          </cell>
          <cell r="Q63">
            <v>0</v>
          </cell>
          <cell r="R63">
            <v>0</v>
          </cell>
          <cell r="T63">
            <v>0</v>
          </cell>
          <cell r="U63">
            <v>0</v>
          </cell>
          <cell r="X63">
            <v>0</v>
          </cell>
          <cell r="Y63">
            <v>8.6894849999999995</v>
          </cell>
          <cell r="Z63">
            <v>20.148575000000001</v>
          </cell>
          <cell r="AA63">
            <v>23.598951</v>
          </cell>
          <cell r="AC63">
            <v>0</v>
          </cell>
          <cell r="AE63">
            <v>0</v>
          </cell>
          <cell r="AG63">
            <v>0</v>
          </cell>
          <cell r="AH63">
            <v>0</v>
          </cell>
          <cell r="AI63">
            <v>0</v>
          </cell>
          <cell r="AJ63">
            <v>0</v>
          </cell>
          <cell r="AK63">
            <v>2.7050149999999999</v>
          </cell>
          <cell r="AL63">
            <v>0</v>
          </cell>
          <cell r="AM63">
            <v>0</v>
          </cell>
          <cell r="AN63">
            <v>0</v>
          </cell>
          <cell r="AO63">
            <v>0</v>
          </cell>
          <cell r="AP63">
            <v>0</v>
          </cell>
          <cell r="AQ63">
            <v>2.9424109999999999</v>
          </cell>
          <cell r="AR63">
            <v>0.83215899999999998</v>
          </cell>
          <cell r="AS63">
            <v>0</v>
          </cell>
          <cell r="AU63">
            <v>3.2137060000000002</v>
          </cell>
          <cell r="AW63">
            <v>3.2763279999999999</v>
          </cell>
          <cell r="AX63">
            <v>3.217495</v>
          </cell>
          <cell r="BC63">
            <v>0</v>
          </cell>
          <cell r="BF63">
            <v>4.0751179999999998</v>
          </cell>
          <cell r="BH63">
            <v>2.854133</v>
          </cell>
          <cell r="BI63">
            <v>3.1496209999999998</v>
          </cell>
          <cell r="BJ63">
            <v>3.051771</v>
          </cell>
          <cell r="BL63">
            <v>3.1809150000000002</v>
          </cell>
          <cell r="BM63">
            <v>3.6382150000000002</v>
          </cell>
          <cell r="BP63">
            <v>0</v>
          </cell>
          <cell r="BQ63">
            <v>5.2575659999999997</v>
          </cell>
          <cell r="BR63">
            <v>17.417978000000002</v>
          </cell>
          <cell r="BS63">
            <v>20.491810000000001</v>
          </cell>
          <cell r="BU63">
            <v>9.6209889999999998</v>
          </cell>
          <cell r="BW63">
            <v>0</v>
          </cell>
          <cell r="BY63">
            <v>6.0176569999999998</v>
          </cell>
          <cell r="BZ63">
            <v>0</v>
          </cell>
          <cell r="CA63">
            <v>5.4610149999999997</v>
          </cell>
          <cell r="CB63">
            <v>3.5871420000000001</v>
          </cell>
          <cell r="CC63">
            <v>1.7217560000000001</v>
          </cell>
          <cell r="CD63">
            <v>0</v>
          </cell>
          <cell r="CE63">
            <v>4.2064329999999996</v>
          </cell>
          <cell r="CF63">
            <v>0</v>
          </cell>
          <cell r="CG63">
            <v>0</v>
          </cell>
          <cell r="CH63">
            <v>0</v>
          </cell>
          <cell r="CI63">
            <v>2.5481370000000001</v>
          </cell>
          <cell r="CJ63">
            <v>0.67037899999999995</v>
          </cell>
          <cell r="CK63">
            <v>0</v>
          </cell>
          <cell r="CN63">
            <v>5286.8787109690002</v>
          </cell>
          <cell r="CO63">
            <v>27631.927931954</v>
          </cell>
          <cell r="CP63">
            <v>610.02078364400097</v>
          </cell>
          <cell r="CQ63">
            <v>5370.1024401100003</v>
          </cell>
          <cell r="CR63">
            <v>90.176669829000005</v>
          </cell>
          <cell r="CS63">
            <v>1362.7974906429999</v>
          </cell>
          <cell r="CT63">
            <v>305.37815950500101</v>
          </cell>
          <cell r="CU63">
            <v>2925.453738575</v>
          </cell>
          <cell r="CV63">
            <v>200.026310236</v>
          </cell>
          <cell r="CW63">
            <v>454.49645446500102</v>
          </cell>
          <cell r="CX63">
            <v>169.558379395001</v>
          </cell>
          <cell r="CY63">
            <v>426.689468336</v>
          </cell>
          <cell r="CZ63">
            <v>0.25406150000100003</v>
          </cell>
          <cell r="DA63">
            <v>74.395228778999993</v>
          </cell>
          <cell r="DB63">
            <v>0</v>
          </cell>
          <cell r="DC63">
            <v>0.29165000000100005</v>
          </cell>
          <cell r="DD63">
            <v>9.7088080000000012</v>
          </cell>
          <cell r="DE63">
            <v>177.2031666</v>
          </cell>
          <cell r="DF63">
            <v>3.8093310000000002</v>
          </cell>
          <cell r="DG63">
            <v>39.383842019999996</v>
          </cell>
          <cell r="DH63">
            <v>1.261000001E-3</v>
          </cell>
          <cell r="DI63">
            <v>0.15026700000000001</v>
          </cell>
          <cell r="DJ63">
            <v>1.3411862750000001</v>
          </cell>
          <cell r="DK63">
            <v>465.76374346400098</v>
          </cell>
          <cell r="DL63">
            <v>295.66707005300003</v>
          </cell>
          <cell r="DM63">
            <v>2542.5364774980003</v>
          </cell>
          <cell r="DN63">
            <v>23.722351643000003</v>
          </cell>
          <cell r="DO63">
            <v>485.65918264600003</v>
          </cell>
          <cell r="DP63">
            <v>12.499731307000999</v>
          </cell>
          <cell r="DQ63">
            <v>573.38937198800102</v>
          </cell>
          <cell r="DR63">
            <v>692.91059231200006</v>
          </cell>
          <cell r="DS63">
            <v>698.27480471800004</v>
          </cell>
          <cell r="DT63">
            <v>26.272703133000999</v>
          </cell>
          <cell r="DU63">
            <v>745.57592372500108</v>
          </cell>
          <cell r="DV63">
            <v>249.35765042300102</v>
          </cell>
          <cell r="DW63">
            <v>1047.400467597</v>
          </cell>
          <cell r="DX63">
            <v>2042.352950186</v>
          </cell>
          <cell r="DY63">
            <v>4375.030947237</v>
          </cell>
          <cell r="DZ63">
            <v>105.56415764499999</v>
          </cell>
          <cell r="EA63">
            <v>488.82327473399999</v>
          </cell>
          <cell r="EB63">
            <v>45.265492439001001</v>
          </cell>
          <cell r="EC63">
            <v>902.70140835000097</v>
          </cell>
          <cell r="ED63">
            <v>99.155782356000003</v>
          </cell>
          <cell r="EE63">
            <v>1097.4245775500001</v>
          </cell>
        </row>
        <row r="64">
          <cell r="A64">
            <v>44256</v>
          </cell>
          <cell r="C64">
            <v>0</v>
          </cell>
          <cell r="E64">
            <v>6.385103</v>
          </cell>
          <cell r="F64">
            <v>0</v>
          </cell>
          <cell r="K64">
            <v>0</v>
          </cell>
          <cell r="N64">
            <v>6.5294590000000001</v>
          </cell>
          <cell r="P64">
            <v>0</v>
          </cell>
          <cell r="Q64">
            <v>0</v>
          </cell>
          <cell r="R64">
            <v>0</v>
          </cell>
          <cell r="T64">
            <v>0</v>
          </cell>
          <cell r="U64">
            <v>0</v>
          </cell>
          <cell r="X64">
            <v>0</v>
          </cell>
          <cell r="Y64">
            <v>11.457776000000001</v>
          </cell>
          <cell r="Z64">
            <v>21.334530000000001</v>
          </cell>
          <cell r="AA64">
            <v>21.157710000000002</v>
          </cell>
          <cell r="AC64">
            <v>0</v>
          </cell>
          <cell r="AE64">
            <v>0</v>
          </cell>
          <cell r="AG64">
            <v>0</v>
          </cell>
          <cell r="AH64">
            <v>0</v>
          </cell>
          <cell r="AI64">
            <v>0</v>
          </cell>
          <cell r="AJ64">
            <v>0</v>
          </cell>
          <cell r="AK64">
            <v>2.4504350000000001</v>
          </cell>
          <cell r="AL64">
            <v>0</v>
          </cell>
          <cell r="AM64">
            <v>0</v>
          </cell>
          <cell r="AN64">
            <v>0</v>
          </cell>
          <cell r="AO64">
            <v>0</v>
          </cell>
          <cell r="AP64">
            <v>0</v>
          </cell>
          <cell r="AQ64">
            <v>2.9392260000000001</v>
          </cell>
          <cell r="AR64">
            <v>0.83973200000000003</v>
          </cell>
          <cell r="AS64">
            <v>0</v>
          </cell>
          <cell r="AU64">
            <v>3.2111939999999999</v>
          </cell>
          <cell r="AW64">
            <v>3.3220770000000002</v>
          </cell>
          <cell r="AX64">
            <v>3.2791769999999998</v>
          </cell>
          <cell r="BC64">
            <v>0</v>
          </cell>
          <cell r="BF64">
            <v>4.2344670000000004</v>
          </cell>
          <cell r="BH64">
            <v>3.5573549999999998</v>
          </cell>
          <cell r="BI64">
            <v>3.430434</v>
          </cell>
          <cell r="BJ64">
            <v>2.772513</v>
          </cell>
          <cell r="BL64">
            <v>3.1231680000000002</v>
          </cell>
          <cell r="BM64">
            <v>3.7599589999999998</v>
          </cell>
          <cell r="BP64">
            <v>0</v>
          </cell>
          <cell r="BQ64">
            <v>8.0080849999999995</v>
          </cell>
          <cell r="BR64">
            <v>17.096475000000002</v>
          </cell>
          <cell r="BS64">
            <v>21.172798</v>
          </cell>
          <cell r="BU64">
            <v>0</v>
          </cell>
          <cell r="BW64">
            <v>0</v>
          </cell>
          <cell r="BY64">
            <v>4.89466</v>
          </cell>
          <cell r="BZ64">
            <v>0</v>
          </cell>
          <cell r="CA64">
            <v>6.0609849999999996</v>
          </cell>
          <cell r="CB64">
            <v>3.614274</v>
          </cell>
          <cell r="CC64">
            <v>1.8214600000000001</v>
          </cell>
          <cell r="CD64">
            <v>0</v>
          </cell>
          <cell r="CE64">
            <v>3.7907169999999999</v>
          </cell>
          <cell r="CF64">
            <v>0</v>
          </cell>
          <cell r="CG64">
            <v>0</v>
          </cell>
          <cell r="CH64">
            <v>0</v>
          </cell>
          <cell r="CI64">
            <v>2.5329429999999999</v>
          </cell>
          <cell r="CJ64">
            <v>0.70012200000000002</v>
          </cell>
          <cell r="CK64">
            <v>0</v>
          </cell>
          <cell r="CN64">
            <v>7242.2967370530005</v>
          </cell>
          <cell r="CO64">
            <v>35704.437973820997</v>
          </cell>
          <cell r="CP64">
            <v>849.09888815099998</v>
          </cell>
          <cell r="CQ64">
            <v>7435.5857267479996</v>
          </cell>
          <cell r="CR64">
            <v>176.772154632</v>
          </cell>
          <cell r="CS64">
            <v>1810.9986261380002</v>
          </cell>
          <cell r="CT64">
            <v>284.94222715199999</v>
          </cell>
          <cell r="CU64">
            <v>2642.646879933</v>
          </cell>
          <cell r="CV64">
            <v>115.135803051</v>
          </cell>
          <cell r="CW64">
            <v>462.46853574300098</v>
          </cell>
          <cell r="CX64">
            <v>201.660211057</v>
          </cell>
          <cell r="CY64">
            <v>299.96994838500098</v>
          </cell>
          <cell r="CZ64">
            <v>2.4070000000000003E-3</v>
          </cell>
          <cell r="DA64">
            <v>8.0414379999999994</v>
          </cell>
          <cell r="DB64">
            <v>0</v>
          </cell>
          <cell r="DC64">
            <v>0.137209</v>
          </cell>
          <cell r="DD64">
            <v>2.8761938970010004</v>
          </cell>
          <cell r="DE64">
            <v>111.78912463500001</v>
          </cell>
          <cell r="DF64">
            <v>1.1752000001000001E-2</v>
          </cell>
          <cell r="DG64">
            <v>6.696715223</v>
          </cell>
          <cell r="DH64">
            <v>1.8800000100000001E-4</v>
          </cell>
          <cell r="DI64">
            <v>0.21948500000100002</v>
          </cell>
          <cell r="DJ64">
            <v>0.493587785</v>
          </cell>
          <cell r="DK64">
            <v>499.52361400200004</v>
          </cell>
          <cell r="DL64">
            <v>588.20359931300004</v>
          </cell>
          <cell r="DM64">
            <v>3037.0153976920001</v>
          </cell>
          <cell r="DN64">
            <v>35.444293050001001</v>
          </cell>
          <cell r="DO64">
            <v>480.382356530001</v>
          </cell>
          <cell r="DP64">
            <v>91.611909107000002</v>
          </cell>
          <cell r="DQ64">
            <v>1998.6197026630002</v>
          </cell>
          <cell r="DR64">
            <v>776.82642514199995</v>
          </cell>
          <cell r="DS64">
            <v>1030.1721897800001</v>
          </cell>
          <cell r="DT64">
            <v>63.450263575001003</v>
          </cell>
          <cell r="DU64">
            <v>1285.753940349</v>
          </cell>
          <cell r="DV64">
            <v>472.61268440300097</v>
          </cell>
          <cell r="DW64">
            <v>1359.6063986300001</v>
          </cell>
          <cell r="DX64">
            <v>2752.1623118309999</v>
          </cell>
          <cell r="DY64">
            <v>5584.7476486489995</v>
          </cell>
          <cell r="DZ64">
            <v>179.98541325900101</v>
          </cell>
          <cell r="EA64">
            <v>721.387521913</v>
          </cell>
          <cell r="EB64">
            <v>109.854550291001</v>
          </cell>
          <cell r="EC64">
            <v>1336.074439858</v>
          </cell>
          <cell r="ED64">
            <v>9.6107514060000003</v>
          </cell>
          <cell r="EE64">
            <v>296.99866726300104</v>
          </cell>
        </row>
        <row r="65">
          <cell r="A65">
            <v>44228</v>
          </cell>
          <cell r="C65">
            <v>0</v>
          </cell>
          <cell r="E65">
            <v>6.4955879999999997</v>
          </cell>
          <cell r="F65">
            <v>0</v>
          </cell>
          <cell r="K65">
            <v>0</v>
          </cell>
          <cell r="N65">
            <v>6.5075690000000002</v>
          </cell>
          <cell r="P65">
            <v>6.5172819999999998</v>
          </cell>
          <cell r="Q65">
            <v>6.5963370000000001</v>
          </cell>
          <cell r="R65">
            <v>0</v>
          </cell>
          <cell r="T65">
            <v>0</v>
          </cell>
          <cell r="U65">
            <v>0</v>
          </cell>
          <cell r="X65">
            <v>0</v>
          </cell>
          <cell r="Y65">
            <v>0</v>
          </cell>
          <cell r="Z65">
            <v>0</v>
          </cell>
          <cell r="AA65">
            <v>0</v>
          </cell>
          <cell r="AC65">
            <v>0</v>
          </cell>
          <cell r="AE65">
            <v>0</v>
          </cell>
          <cell r="AG65">
            <v>0</v>
          </cell>
          <cell r="AH65">
            <v>0</v>
          </cell>
          <cell r="AI65">
            <v>0</v>
          </cell>
          <cell r="AJ65">
            <v>0</v>
          </cell>
          <cell r="AK65">
            <v>2.7620879999999999</v>
          </cell>
          <cell r="AL65">
            <v>0</v>
          </cell>
          <cell r="AM65">
            <v>4.5191229999999996</v>
          </cell>
          <cell r="AN65">
            <v>0</v>
          </cell>
          <cell r="AO65">
            <v>0</v>
          </cell>
          <cell r="AP65">
            <v>0</v>
          </cell>
          <cell r="AQ65">
            <v>2.9451299999999998</v>
          </cell>
          <cell r="AR65">
            <v>0.87204300000000001</v>
          </cell>
          <cell r="AS65">
            <v>0</v>
          </cell>
          <cell r="AU65">
            <v>3.1997589999999998</v>
          </cell>
          <cell r="AW65">
            <v>3.1466349999999998</v>
          </cell>
          <cell r="AX65">
            <v>3.2851720000000002</v>
          </cell>
          <cell r="BC65">
            <v>0</v>
          </cell>
          <cell r="BF65">
            <v>4.258839</v>
          </cell>
          <cell r="BH65">
            <v>3.5456729999999999</v>
          </cell>
          <cell r="BI65">
            <v>3.4417270000000002</v>
          </cell>
          <cell r="BJ65">
            <v>2.9958809999999998</v>
          </cell>
          <cell r="BL65">
            <v>3.1</v>
          </cell>
          <cell r="BM65">
            <v>4.1509309999999999</v>
          </cell>
          <cell r="BP65">
            <v>0</v>
          </cell>
          <cell r="BQ65">
            <v>8.4194840000000006</v>
          </cell>
          <cell r="BR65">
            <v>15.881465</v>
          </cell>
          <cell r="BS65">
            <v>20.526001999999998</v>
          </cell>
          <cell r="BU65">
            <v>0</v>
          </cell>
          <cell r="BW65">
            <v>0</v>
          </cell>
          <cell r="BY65">
            <v>0</v>
          </cell>
          <cell r="BZ65">
            <v>0</v>
          </cell>
          <cell r="CA65">
            <v>6.4476659999999999</v>
          </cell>
          <cell r="CB65">
            <v>3.6722579999999998</v>
          </cell>
          <cell r="CC65">
            <v>1.8267549999999999</v>
          </cell>
          <cell r="CD65">
            <v>0</v>
          </cell>
          <cell r="CE65">
            <v>3.393205</v>
          </cell>
          <cell r="CF65">
            <v>0</v>
          </cell>
          <cell r="CG65">
            <v>0</v>
          </cell>
          <cell r="CH65">
            <v>0</v>
          </cell>
          <cell r="CI65">
            <v>2.527307</v>
          </cell>
          <cell r="CJ65">
            <v>0.70028599999999996</v>
          </cell>
          <cell r="CK65">
            <v>0</v>
          </cell>
          <cell r="CN65">
            <v>5461.8681210530003</v>
          </cell>
          <cell r="CO65">
            <v>29043.975105333</v>
          </cell>
          <cell r="CP65">
            <v>696.58487573500111</v>
          </cell>
          <cell r="CQ65">
            <v>5784.3156495580006</v>
          </cell>
          <cell r="CR65">
            <v>143.34053956</v>
          </cell>
          <cell r="CS65">
            <v>1489.8142932210001</v>
          </cell>
          <cell r="CT65">
            <v>22.299134222001001</v>
          </cell>
          <cell r="CU65">
            <v>604.54161220600099</v>
          </cell>
          <cell r="CV65">
            <v>22.289230442000001</v>
          </cell>
          <cell r="CW65">
            <v>355.16974738000005</v>
          </cell>
          <cell r="CX65">
            <v>32.147916266001005</v>
          </cell>
          <cell r="CY65">
            <v>192.92760935200099</v>
          </cell>
          <cell r="CZ65">
            <v>0.40250814000000001</v>
          </cell>
          <cell r="DA65">
            <v>5.581149000001</v>
          </cell>
          <cell r="DB65">
            <v>0</v>
          </cell>
          <cell r="DC65">
            <v>0.123018</v>
          </cell>
          <cell r="DD65">
            <v>1.1901040029999999</v>
          </cell>
          <cell r="DE65">
            <v>10.682640984001001</v>
          </cell>
          <cell r="DF65">
            <v>2.5666000001E-2</v>
          </cell>
          <cell r="DG65">
            <v>5.7806319380010001</v>
          </cell>
          <cell r="DH65">
            <v>1.312000001E-3</v>
          </cell>
          <cell r="DI65">
            <v>0.36973500000000004</v>
          </cell>
          <cell r="DJ65">
            <v>7.0449920000000006</v>
          </cell>
          <cell r="DK65">
            <v>306.407271764001</v>
          </cell>
          <cell r="DL65">
            <v>468.30292843000007</v>
          </cell>
          <cell r="DM65">
            <v>2888.6940983230002</v>
          </cell>
          <cell r="DN65">
            <v>27.724884789000001</v>
          </cell>
          <cell r="DO65">
            <v>514.64761085800001</v>
          </cell>
          <cell r="DP65">
            <v>176.63140689800201</v>
          </cell>
          <cell r="DQ65">
            <v>3452.3030227199997</v>
          </cell>
          <cell r="DR65">
            <v>533.07766293099996</v>
          </cell>
          <cell r="DS65">
            <v>764.52590499700102</v>
          </cell>
          <cell r="DT65">
            <v>31.845998305000002</v>
          </cell>
          <cell r="DU65">
            <v>868.57275159899996</v>
          </cell>
          <cell r="DV65">
            <v>249.902650789001</v>
          </cell>
          <cell r="DW65">
            <v>1211.3833494150001</v>
          </cell>
          <cell r="DX65">
            <v>1965.771395834</v>
          </cell>
          <cell r="DY65">
            <v>4552.1120062090004</v>
          </cell>
          <cell r="DZ65">
            <v>165.37275794400003</v>
          </cell>
          <cell r="EA65">
            <v>673.64651610400006</v>
          </cell>
          <cell r="EB65">
            <v>77.257027972000003</v>
          </cell>
          <cell r="EC65">
            <v>913.27548368299995</v>
          </cell>
          <cell r="ED65">
            <v>4.0000000000000001E-3</v>
          </cell>
          <cell r="EE65">
            <v>0.53618800000099998</v>
          </cell>
        </row>
        <row r="66">
          <cell r="A66">
            <v>44197</v>
          </cell>
          <cell r="C66">
            <v>0</v>
          </cell>
          <cell r="E66">
            <v>6.4740970000000004</v>
          </cell>
          <cell r="F66">
            <v>0</v>
          </cell>
          <cell r="K66">
            <v>0</v>
          </cell>
          <cell r="N66">
            <v>6.5243520000000004</v>
          </cell>
          <cell r="P66">
            <v>6.4947220000000003</v>
          </cell>
          <cell r="Q66">
            <v>6.5996180000000004</v>
          </cell>
          <cell r="R66">
            <v>0</v>
          </cell>
          <cell r="T66">
            <v>0</v>
          </cell>
          <cell r="U66">
            <v>0</v>
          </cell>
          <cell r="X66">
            <v>0</v>
          </cell>
          <cell r="Y66">
            <v>0</v>
          </cell>
          <cell r="Z66">
            <v>0</v>
          </cell>
          <cell r="AA66">
            <v>24.242327</v>
          </cell>
          <cell r="AC66">
            <v>0</v>
          </cell>
          <cell r="AE66">
            <v>0</v>
          </cell>
          <cell r="AG66">
            <v>0</v>
          </cell>
          <cell r="AH66">
            <v>0</v>
          </cell>
          <cell r="AI66">
            <v>0</v>
          </cell>
          <cell r="AJ66">
            <v>0</v>
          </cell>
          <cell r="AK66">
            <v>2.9057879999999998</v>
          </cell>
          <cell r="AL66">
            <v>0</v>
          </cell>
          <cell r="AM66">
            <v>4.4511370000000001</v>
          </cell>
          <cell r="AN66">
            <v>0</v>
          </cell>
          <cell r="AO66">
            <v>0</v>
          </cell>
          <cell r="AP66">
            <v>0</v>
          </cell>
          <cell r="AQ66">
            <v>2.5649139999999999</v>
          </cell>
          <cell r="AR66">
            <v>0.876309</v>
          </cell>
          <cell r="AS66">
            <v>0</v>
          </cell>
          <cell r="AU66">
            <v>3.0408569999999999</v>
          </cell>
          <cell r="AW66">
            <v>3.2624840000000002</v>
          </cell>
          <cell r="AX66">
            <v>3.2755709999999998</v>
          </cell>
          <cell r="BC66">
            <v>0</v>
          </cell>
          <cell r="BF66">
            <v>4.1398409999999997</v>
          </cell>
          <cell r="BH66">
            <v>3.37568</v>
          </cell>
          <cell r="BI66">
            <v>3.63401</v>
          </cell>
          <cell r="BJ66">
            <v>3.0056859999999999</v>
          </cell>
          <cell r="BL66">
            <v>3.1</v>
          </cell>
          <cell r="BM66">
            <v>3.9469789999999998</v>
          </cell>
          <cell r="BP66">
            <v>0</v>
          </cell>
          <cell r="BQ66">
            <v>13.348831000000001</v>
          </cell>
          <cell r="BR66">
            <v>15.443102</v>
          </cell>
          <cell r="BS66">
            <v>20.172232000000001</v>
          </cell>
          <cell r="BU66">
            <v>0</v>
          </cell>
          <cell r="BW66">
            <v>0</v>
          </cell>
          <cell r="BY66">
            <v>0</v>
          </cell>
          <cell r="BZ66">
            <v>0</v>
          </cell>
          <cell r="CA66">
            <v>6.6208159999999996</v>
          </cell>
          <cell r="CB66">
            <v>3.6353390000000001</v>
          </cell>
          <cell r="CC66">
            <v>1.5557669999999999</v>
          </cell>
          <cell r="CD66">
            <v>0</v>
          </cell>
          <cell r="CE66">
            <v>2.8121019999999999</v>
          </cell>
          <cell r="CF66">
            <v>0</v>
          </cell>
          <cell r="CG66">
            <v>0</v>
          </cell>
          <cell r="CH66">
            <v>0</v>
          </cell>
          <cell r="CI66">
            <v>2.5997020000000002</v>
          </cell>
          <cell r="CJ66">
            <v>0.60412600000000005</v>
          </cell>
          <cell r="CK66">
            <v>0</v>
          </cell>
          <cell r="CN66">
            <v>5725.25019084</v>
          </cell>
          <cell r="CO66">
            <v>31562.345317985</v>
          </cell>
          <cell r="CP66">
            <v>660.24146436200101</v>
          </cell>
          <cell r="CQ66">
            <v>5684.0755236080004</v>
          </cell>
          <cell r="CR66">
            <v>151.98511056199999</v>
          </cell>
          <cell r="CS66">
            <v>1444.8684799110001</v>
          </cell>
          <cell r="CT66">
            <v>1.3950000000010001</v>
          </cell>
          <cell r="CU66">
            <v>133.66822609600098</v>
          </cell>
          <cell r="CV66">
            <v>14.465000000001</v>
          </cell>
          <cell r="CW66">
            <v>286.19407656500101</v>
          </cell>
          <cell r="CX66">
            <v>21.343640546</v>
          </cell>
          <cell r="CY66">
            <v>113.96005222600101</v>
          </cell>
          <cell r="CZ66">
            <v>6.1150000010000002E-3</v>
          </cell>
          <cell r="DA66">
            <v>5.7321729999999995</v>
          </cell>
          <cell r="DB66">
            <v>0</v>
          </cell>
          <cell r="DC66">
            <v>0.177819</v>
          </cell>
          <cell r="DD66">
            <v>9.4042000000000001E-2</v>
          </cell>
          <cell r="DE66">
            <v>3.5525658590010001</v>
          </cell>
          <cell r="DF66">
            <v>3.1221000000000002E-2</v>
          </cell>
          <cell r="DG66">
            <v>3.5939410000009997</v>
          </cell>
          <cell r="DH66">
            <v>0</v>
          </cell>
          <cell r="DI66">
            <v>0.20550599999999999</v>
          </cell>
          <cell r="DJ66">
            <v>9.1871452189999996</v>
          </cell>
          <cell r="DK66">
            <v>308.33786227400003</v>
          </cell>
          <cell r="DL66">
            <v>764.59332199200105</v>
          </cell>
          <cell r="DM66">
            <v>3254.3296240889999</v>
          </cell>
          <cell r="DN66">
            <v>29.423324037</v>
          </cell>
          <cell r="DO66">
            <v>481.37699555099999</v>
          </cell>
          <cell r="DP66">
            <v>450.23554529499995</v>
          </cell>
          <cell r="DQ66">
            <v>5931.2435284639996</v>
          </cell>
          <cell r="DR66">
            <v>512.21261877699999</v>
          </cell>
          <cell r="DS66">
            <v>817.53038361100096</v>
          </cell>
          <cell r="DT66">
            <v>23.562908699000001</v>
          </cell>
          <cell r="DU66">
            <v>739.89569835500106</v>
          </cell>
          <cell r="DV66">
            <v>283.11143990800002</v>
          </cell>
          <cell r="DW66">
            <v>1174.0852999670001</v>
          </cell>
          <cell r="DX66">
            <v>2053.907274528</v>
          </cell>
          <cell r="DY66">
            <v>4198.4991773210004</v>
          </cell>
          <cell r="DZ66">
            <v>153.88378706200101</v>
          </cell>
          <cell r="EA66">
            <v>867.20252004200108</v>
          </cell>
          <cell r="EB66">
            <v>57.239288485001005</v>
          </cell>
          <cell r="EC66">
            <v>845.10966225300103</v>
          </cell>
          <cell r="ED66">
            <v>0</v>
          </cell>
          <cell r="EE66">
            <v>0.119745</v>
          </cell>
        </row>
        <row r="67">
          <cell r="A67">
            <v>44166</v>
          </cell>
          <cell r="C67">
            <v>0</v>
          </cell>
          <cell r="E67">
            <v>6.4900729999999998</v>
          </cell>
          <cell r="F67">
            <v>0</v>
          </cell>
          <cell r="K67">
            <v>0</v>
          </cell>
          <cell r="N67">
            <v>6.5381039999999997</v>
          </cell>
          <cell r="P67">
            <v>0</v>
          </cell>
          <cell r="Q67">
            <v>6.5460520000000004</v>
          </cell>
          <cell r="R67">
            <v>6.5961239999999997</v>
          </cell>
          <cell r="T67">
            <v>0</v>
          </cell>
          <cell r="U67">
            <v>0</v>
          </cell>
          <cell r="X67">
            <v>0</v>
          </cell>
          <cell r="Y67">
            <v>0</v>
          </cell>
          <cell r="Z67">
            <v>0</v>
          </cell>
          <cell r="AA67">
            <v>27.214691999999999</v>
          </cell>
          <cell r="AC67">
            <v>0</v>
          </cell>
          <cell r="AE67">
            <v>0</v>
          </cell>
          <cell r="AG67">
            <v>0</v>
          </cell>
          <cell r="AH67">
            <v>0</v>
          </cell>
          <cell r="AI67">
            <v>9.1335169999999994</v>
          </cell>
          <cell r="AJ67">
            <v>0</v>
          </cell>
          <cell r="AK67">
            <v>3.1564950000000001</v>
          </cell>
          <cell r="AL67">
            <v>0</v>
          </cell>
          <cell r="AM67">
            <v>4.796494</v>
          </cell>
          <cell r="AN67">
            <v>0</v>
          </cell>
          <cell r="AO67">
            <v>0</v>
          </cell>
          <cell r="AP67">
            <v>0</v>
          </cell>
          <cell r="AQ67">
            <v>2.9285909999999999</v>
          </cell>
          <cell r="AR67">
            <v>0.86848700000000001</v>
          </cell>
          <cell r="AS67">
            <v>0</v>
          </cell>
          <cell r="AU67">
            <v>3.0379429999999998</v>
          </cell>
          <cell r="AW67">
            <v>3.3257650000000001</v>
          </cell>
          <cell r="AX67">
            <v>3.2942819999999999</v>
          </cell>
          <cell r="BC67">
            <v>0</v>
          </cell>
          <cell r="BF67">
            <v>4.1128140000000002</v>
          </cell>
          <cell r="BH67">
            <v>3.1684260000000002</v>
          </cell>
          <cell r="BI67">
            <v>3.617416</v>
          </cell>
          <cell r="BJ67">
            <v>3.5284309999999999</v>
          </cell>
          <cell r="BL67">
            <v>3.098948</v>
          </cell>
          <cell r="BM67">
            <v>3.6995650000000002</v>
          </cell>
          <cell r="BP67">
            <v>0</v>
          </cell>
          <cell r="BQ67">
            <v>16.295608999999999</v>
          </cell>
          <cell r="BR67">
            <v>15.031247</v>
          </cell>
          <cell r="BS67">
            <v>19.455840999999999</v>
          </cell>
          <cell r="BU67">
            <v>0</v>
          </cell>
          <cell r="BW67">
            <v>0</v>
          </cell>
          <cell r="BY67">
            <v>0</v>
          </cell>
          <cell r="BZ67">
            <v>0</v>
          </cell>
          <cell r="CA67">
            <v>6.3399070000000002</v>
          </cell>
          <cell r="CB67">
            <v>3.6823399999999999</v>
          </cell>
          <cell r="CC67">
            <v>1.8230299999999999</v>
          </cell>
          <cell r="CD67">
            <v>0</v>
          </cell>
          <cell r="CE67">
            <v>2.7924579999999999</v>
          </cell>
          <cell r="CF67">
            <v>0</v>
          </cell>
          <cell r="CG67">
            <v>0</v>
          </cell>
          <cell r="CH67">
            <v>0</v>
          </cell>
          <cell r="CI67">
            <v>2.6114830000000002</v>
          </cell>
          <cell r="CJ67">
            <v>0.68778899999999998</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44136</v>
          </cell>
          <cell r="C68">
            <v>0</v>
          </cell>
          <cell r="E68">
            <v>6.1690930000000002</v>
          </cell>
          <cell r="F68">
            <v>0</v>
          </cell>
          <cell r="K68">
            <v>0</v>
          </cell>
          <cell r="N68">
            <v>6.5087130000000002</v>
          </cell>
          <cell r="P68">
            <v>0</v>
          </cell>
          <cell r="Q68">
            <v>6.5588199999999999</v>
          </cell>
          <cell r="R68">
            <v>6.6030059999999997</v>
          </cell>
          <cell r="T68">
            <v>0</v>
          </cell>
          <cell r="U68">
            <v>0</v>
          </cell>
          <cell r="X68">
            <v>0</v>
          </cell>
          <cell r="Y68">
            <v>0</v>
          </cell>
          <cell r="Z68">
            <v>0</v>
          </cell>
          <cell r="AA68">
            <v>28.509032999999999</v>
          </cell>
          <cell r="AC68">
            <v>0</v>
          </cell>
          <cell r="AE68">
            <v>0</v>
          </cell>
          <cell r="AG68">
            <v>0</v>
          </cell>
          <cell r="AH68">
            <v>0</v>
          </cell>
          <cell r="AI68">
            <v>8.8713940000000004</v>
          </cell>
          <cell r="AJ68">
            <v>0</v>
          </cell>
          <cell r="AK68">
            <v>3.7500550000000001</v>
          </cell>
          <cell r="AL68">
            <v>0</v>
          </cell>
          <cell r="AM68">
            <v>4.813218</v>
          </cell>
          <cell r="AN68">
            <v>0</v>
          </cell>
          <cell r="AO68">
            <v>0</v>
          </cell>
          <cell r="AP68">
            <v>0</v>
          </cell>
          <cell r="AQ68">
            <v>2.4241820000000001</v>
          </cell>
          <cell r="AR68">
            <v>0</v>
          </cell>
          <cell r="AS68">
            <v>0</v>
          </cell>
          <cell r="AU68">
            <v>3.2890860000000002</v>
          </cell>
          <cell r="AW68">
            <v>3.24187</v>
          </cell>
          <cell r="AX68">
            <v>3.3081510000000001</v>
          </cell>
          <cell r="BC68">
            <v>0</v>
          </cell>
          <cell r="BF68">
            <v>4.0656970000000001</v>
          </cell>
          <cell r="BH68">
            <v>3.3349510000000002</v>
          </cell>
          <cell r="BI68">
            <v>3.4942229999999999</v>
          </cell>
          <cell r="BJ68">
            <v>3.5063559999999998</v>
          </cell>
          <cell r="BL68">
            <v>3.092851</v>
          </cell>
          <cell r="BM68">
            <v>3.9620449999999998</v>
          </cell>
          <cell r="BP68">
            <v>0</v>
          </cell>
          <cell r="BQ68">
            <v>16.048300999999999</v>
          </cell>
          <cell r="BR68">
            <v>18.920867999999999</v>
          </cell>
          <cell r="BS68">
            <v>21.181441</v>
          </cell>
          <cell r="BU68">
            <v>0</v>
          </cell>
          <cell r="BW68">
            <v>0</v>
          </cell>
          <cell r="BY68">
            <v>0</v>
          </cell>
          <cell r="BZ68">
            <v>4.0709980000000003</v>
          </cell>
          <cell r="CA68">
            <v>5.0942189999999998</v>
          </cell>
          <cell r="CB68">
            <v>3.5949870000000002</v>
          </cell>
          <cell r="CC68">
            <v>2.1934119999999999</v>
          </cell>
          <cell r="CD68">
            <v>0</v>
          </cell>
          <cell r="CE68">
            <v>3.3135919999999999</v>
          </cell>
          <cell r="CF68">
            <v>0</v>
          </cell>
          <cell r="CG68">
            <v>0</v>
          </cell>
          <cell r="CH68">
            <v>0</v>
          </cell>
          <cell r="CI68">
            <v>2.6141160000000001</v>
          </cell>
          <cell r="CJ68">
            <v>0.68726200000000004</v>
          </cell>
          <cell r="CK68">
            <v>0</v>
          </cell>
        </row>
        <row r="69">
          <cell r="A69">
            <v>44105</v>
          </cell>
          <cell r="C69">
            <v>0</v>
          </cell>
          <cell r="E69">
            <v>6.4347190000000003</v>
          </cell>
          <cell r="F69">
            <v>0</v>
          </cell>
          <cell r="K69">
            <v>0</v>
          </cell>
          <cell r="N69">
            <v>6.4237479999999998</v>
          </cell>
          <cell r="P69">
            <v>6.102036</v>
          </cell>
          <cell r="Q69">
            <v>6.4542789999999997</v>
          </cell>
          <cell r="R69">
            <v>6.2206419999999998</v>
          </cell>
          <cell r="T69">
            <v>6.3987449999999999</v>
          </cell>
          <cell r="U69">
            <v>0</v>
          </cell>
          <cell r="X69">
            <v>0</v>
          </cell>
          <cell r="Y69">
            <v>0</v>
          </cell>
          <cell r="Z69">
            <v>0</v>
          </cell>
          <cell r="AA69">
            <v>30.146564999999999</v>
          </cell>
          <cell r="AC69">
            <v>0</v>
          </cell>
          <cell r="AE69">
            <v>0</v>
          </cell>
          <cell r="AG69">
            <v>0</v>
          </cell>
          <cell r="AH69">
            <v>0</v>
          </cell>
          <cell r="AI69">
            <v>6.3820680000000003</v>
          </cell>
          <cell r="AJ69">
            <v>0</v>
          </cell>
          <cell r="AK69">
            <v>4.3553800000000003</v>
          </cell>
          <cell r="AL69">
            <v>0</v>
          </cell>
          <cell r="AM69">
            <v>5.5452279999999998</v>
          </cell>
          <cell r="AN69">
            <v>0</v>
          </cell>
          <cell r="AO69">
            <v>0</v>
          </cell>
          <cell r="AP69">
            <v>0</v>
          </cell>
          <cell r="AQ69">
            <v>2.8556379999999999</v>
          </cell>
          <cell r="AR69">
            <v>0.85441199999999995</v>
          </cell>
          <cell r="AS69">
            <v>0</v>
          </cell>
          <cell r="AU69">
            <v>2.7179380000000002</v>
          </cell>
          <cell r="AW69">
            <v>3.2359770000000001</v>
          </cell>
          <cell r="AX69">
            <v>3.2488899999999998</v>
          </cell>
          <cell r="BC69">
            <v>0</v>
          </cell>
          <cell r="BF69">
            <v>3.6121289999999999</v>
          </cell>
          <cell r="BH69">
            <v>3.3681420000000002</v>
          </cell>
          <cell r="BI69">
            <v>3.5114179999999999</v>
          </cell>
          <cell r="BJ69">
            <v>3.455422</v>
          </cell>
          <cell r="BL69">
            <v>3.0621100000000001</v>
          </cell>
          <cell r="BM69">
            <v>3.9503050000000002</v>
          </cell>
          <cell r="BP69">
            <v>14.528597</v>
          </cell>
          <cell r="BQ69">
            <v>14.048498</v>
          </cell>
          <cell r="BR69">
            <v>20.215713999999998</v>
          </cell>
          <cell r="BS69">
            <v>23.201547000000001</v>
          </cell>
          <cell r="BU69">
            <v>0</v>
          </cell>
          <cell r="BW69">
            <v>0</v>
          </cell>
          <cell r="BY69">
            <v>3.9171179999999999</v>
          </cell>
          <cell r="BZ69">
            <v>4.8930639999999999</v>
          </cell>
          <cell r="CA69">
            <v>4.4065779999999997</v>
          </cell>
          <cell r="CB69">
            <v>3.180574</v>
          </cell>
          <cell r="CC69">
            <v>2.6640169999999999</v>
          </cell>
          <cell r="CD69">
            <v>0</v>
          </cell>
          <cell r="CE69">
            <v>4.1262319999999999</v>
          </cell>
          <cell r="CF69">
            <v>0</v>
          </cell>
          <cell r="CG69">
            <v>0</v>
          </cell>
          <cell r="CH69">
            <v>0</v>
          </cell>
          <cell r="CI69">
            <v>2.6174770000000001</v>
          </cell>
          <cell r="CJ69">
            <v>0.77391200000000004</v>
          </cell>
          <cell r="CK69">
            <v>0</v>
          </cell>
        </row>
        <row r="70">
          <cell r="A70">
            <v>44075</v>
          </cell>
          <cell r="C70">
            <v>0</v>
          </cell>
          <cell r="E70">
            <v>6.3269099999999998</v>
          </cell>
          <cell r="F70">
            <v>0</v>
          </cell>
          <cell r="K70">
            <v>0</v>
          </cell>
          <cell r="N70">
            <v>6.3919259999999998</v>
          </cell>
          <cell r="P70">
            <v>0</v>
          </cell>
          <cell r="Q70">
            <v>6.5548719999999996</v>
          </cell>
          <cell r="R70">
            <v>5.9450139999999996</v>
          </cell>
          <cell r="T70">
            <v>6.4956060000000004</v>
          </cell>
          <cell r="U70">
            <v>0</v>
          </cell>
          <cell r="X70">
            <v>0</v>
          </cell>
          <cell r="Y70">
            <v>0</v>
          </cell>
          <cell r="Z70">
            <v>27.773266</v>
          </cell>
          <cell r="AA70">
            <v>33.094164999999997</v>
          </cell>
          <cell r="AC70">
            <v>0</v>
          </cell>
          <cell r="AE70">
            <v>0</v>
          </cell>
          <cell r="AG70">
            <v>0</v>
          </cell>
          <cell r="AH70">
            <v>8.3111969999999999</v>
          </cell>
          <cell r="AI70">
            <v>7.3290610000000003</v>
          </cell>
          <cell r="AJ70">
            <v>0</v>
          </cell>
          <cell r="AK70">
            <v>0</v>
          </cell>
          <cell r="AL70">
            <v>0</v>
          </cell>
          <cell r="AM70">
            <v>5.7252299999999998</v>
          </cell>
          <cell r="AN70">
            <v>0</v>
          </cell>
          <cell r="AO70">
            <v>0</v>
          </cell>
          <cell r="AP70">
            <v>0</v>
          </cell>
          <cell r="AQ70">
            <v>3.0294400000000001</v>
          </cell>
          <cell r="AR70">
            <v>0.82726599999999995</v>
          </cell>
          <cell r="AS70">
            <v>0</v>
          </cell>
          <cell r="AU70">
            <v>0</v>
          </cell>
          <cell r="AW70">
            <v>3.351998</v>
          </cell>
          <cell r="AX70">
            <v>3.4361830000000002</v>
          </cell>
          <cell r="BC70">
            <v>0</v>
          </cell>
          <cell r="BF70">
            <v>3.6930679999999998</v>
          </cell>
          <cell r="BH70">
            <v>3.4814430000000001</v>
          </cell>
          <cell r="BI70">
            <v>3.7846700000000002</v>
          </cell>
          <cell r="BJ70">
            <v>0</v>
          </cell>
          <cell r="BL70">
            <v>3.311264</v>
          </cell>
          <cell r="BM70">
            <v>3.8967700000000001</v>
          </cell>
          <cell r="BP70">
            <v>12.443773999999999</v>
          </cell>
          <cell r="BQ70">
            <v>11.804962</v>
          </cell>
          <cell r="BR70">
            <v>20.490202</v>
          </cell>
          <cell r="BS70">
            <v>22.033453999999999</v>
          </cell>
          <cell r="BU70">
            <v>9.0577140000000007</v>
          </cell>
          <cell r="BW70">
            <v>0</v>
          </cell>
          <cell r="BY70">
            <v>3.9074939999999998</v>
          </cell>
          <cell r="BZ70">
            <v>4.4211869999999998</v>
          </cell>
          <cell r="CA70">
            <v>4.0815669999999997</v>
          </cell>
          <cell r="CB70">
            <v>2.256837</v>
          </cell>
          <cell r="CC70">
            <v>2.7726130000000002</v>
          </cell>
          <cell r="CD70">
            <v>0</v>
          </cell>
          <cell r="CE70">
            <v>3.9113470000000001</v>
          </cell>
          <cell r="CF70">
            <v>0</v>
          </cell>
          <cell r="CG70">
            <v>0</v>
          </cell>
          <cell r="CH70">
            <v>0</v>
          </cell>
          <cell r="CI70">
            <v>2.2570700000000001</v>
          </cell>
          <cell r="CJ70">
            <v>0.74163299999999999</v>
          </cell>
          <cell r="CK70">
            <v>0</v>
          </cell>
        </row>
        <row r="71">
          <cell r="A71">
            <v>44044</v>
          </cell>
          <cell r="C71">
            <v>0</v>
          </cell>
          <cell r="E71">
            <v>0</v>
          </cell>
          <cell r="F71">
            <v>0</v>
          </cell>
          <cell r="K71">
            <v>0</v>
          </cell>
          <cell r="N71">
            <v>6.4695320000000001</v>
          </cell>
          <cell r="P71">
            <v>0</v>
          </cell>
          <cell r="Q71">
            <v>0</v>
          </cell>
          <cell r="R71">
            <v>0</v>
          </cell>
          <cell r="T71">
            <v>6.3030889999999999</v>
          </cell>
          <cell r="U71">
            <v>5.9466390000000002</v>
          </cell>
          <cell r="X71">
            <v>0</v>
          </cell>
          <cell r="Y71">
            <v>0</v>
          </cell>
          <cell r="Z71">
            <v>30.119672000000001</v>
          </cell>
          <cell r="AA71">
            <v>35.364725</v>
          </cell>
          <cell r="AC71">
            <v>13.200293</v>
          </cell>
          <cell r="AE71">
            <v>0</v>
          </cell>
          <cell r="AG71">
            <v>6.3594470000000003</v>
          </cell>
          <cell r="AH71">
            <v>9.2355909999999994</v>
          </cell>
          <cell r="AI71">
            <v>6.0662250000000002</v>
          </cell>
          <cell r="AJ71">
            <v>3.9838689999999999</v>
          </cell>
          <cell r="AK71">
            <v>0</v>
          </cell>
          <cell r="AL71">
            <v>0</v>
          </cell>
          <cell r="AM71">
            <v>0</v>
          </cell>
          <cell r="AN71">
            <v>0</v>
          </cell>
          <cell r="AO71">
            <v>0</v>
          </cell>
          <cell r="AP71">
            <v>0</v>
          </cell>
          <cell r="AQ71">
            <v>2.961903</v>
          </cell>
          <cell r="AR71">
            <v>0.83174000000000003</v>
          </cell>
          <cell r="AS71">
            <v>0</v>
          </cell>
          <cell r="AU71">
            <v>3.5031870000000001</v>
          </cell>
          <cell r="AW71">
            <v>3.4244870000000001</v>
          </cell>
          <cell r="AX71">
            <v>3.4882469999999999</v>
          </cell>
          <cell r="BC71">
            <v>0</v>
          </cell>
          <cell r="BF71">
            <v>3.670201</v>
          </cell>
          <cell r="BH71">
            <v>3.4906190000000001</v>
          </cell>
          <cell r="BI71">
            <v>0</v>
          </cell>
          <cell r="BJ71">
            <v>0</v>
          </cell>
          <cell r="BL71">
            <v>3.4763320000000002</v>
          </cell>
          <cell r="BM71">
            <v>3.8207119999999999</v>
          </cell>
          <cell r="BP71">
            <v>12.28538</v>
          </cell>
          <cell r="BQ71">
            <v>11.69122</v>
          </cell>
          <cell r="BR71">
            <v>20.096875000000001</v>
          </cell>
          <cell r="BS71">
            <v>21.007261</v>
          </cell>
          <cell r="BU71">
            <v>8.2915030000000005</v>
          </cell>
          <cell r="BW71">
            <v>12.964713</v>
          </cell>
          <cell r="BY71">
            <v>3.1624509999999999</v>
          </cell>
          <cell r="BZ71">
            <v>3.884455</v>
          </cell>
          <cell r="CA71">
            <v>5.1488069999999997</v>
          </cell>
          <cell r="CB71">
            <v>2.0220590000000001</v>
          </cell>
          <cell r="CC71">
            <v>2.770921</v>
          </cell>
          <cell r="CD71">
            <v>0</v>
          </cell>
          <cell r="CE71">
            <v>4.1381620000000003</v>
          </cell>
          <cell r="CF71">
            <v>0</v>
          </cell>
          <cell r="CG71">
            <v>0</v>
          </cell>
          <cell r="CH71">
            <v>0</v>
          </cell>
          <cell r="CI71">
            <v>2.5932460000000002</v>
          </cell>
          <cell r="CJ71">
            <v>0.67885499999999999</v>
          </cell>
          <cell r="CK71">
            <v>0</v>
          </cell>
        </row>
      </sheetData>
      <sheetData sheetId="2">
        <row r="7">
          <cell r="A7">
            <v>45992</v>
          </cell>
          <cell r="B7">
            <v>5.0976229999999996</v>
          </cell>
          <cell r="C7">
            <v>6.3869300000000004</v>
          </cell>
          <cell r="D7">
            <v>1.3855360000000001</v>
          </cell>
          <cell r="E7">
            <v>5.5643520000000004</v>
          </cell>
          <cell r="F7">
            <v>0</v>
          </cell>
          <cell r="G7">
            <v>0</v>
          </cell>
          <cell r="H7">
            <v>6.7234910000000001</v>
          </cell>
          <cell r="J7">
            <v>4.0751860000000004</v>
          </cell>
          <cell r="K7">
            <v>7.9</v>
          </cell>
          <cell r="L7">
            <v>7.9</v>
          </cell>
          <cell r="M7">
            <v>0</v>
          </cell>
          <cell r="N7">
            <v>2.2344490000000001</v>
          </cell>
          <cell r="R7">
            <v>0</v>
          </cell>
          <cell r="U7">
            <v>42.715544000000001</v>
          </cell>
          <cell r="V7">
            <v>17.420086999999999</v>
          </cell>
          <cell r="W7">
            <v>4.5486329999999997</v>
          </cell>
          <cell r="X7">
            <v>5.7248229999999998</v>
          </cell>
          <cell r="Y7">
            <v>3.9413719999999999</v>
          </cell>
          <cell r="Z7">
            <v>6.9941370000000003</v>
          </cell>
          <cell r="AB7">
            <v>5.4648339999999997</v>
          </cell>
          <cell r="AC7">
            <v>5.4648339999999997</v>
          </cell>
          <cell r="AD7">
            <v>6.95</v>
          </cell>
          <cell r="AE7">
            <v>2.4399250000000001</v>
          </cell>
          <cell r="AF7">
            <v>2.2541009999999999</v>
          </cell>
          <cell r="AG7">
            <v>5.95</v>
          </cell>
          <cell r="AH7">
            <v>0</v>
          </cell>
          <cell r="AI7">
            <v>8.0805349999999994</v>
          </cell>
          <cell r="AJ7">
            <v>5.1740469999999998</v>
          </cell>
          <cell r="AK7">
            <v>0</v>
          </cell>
          <cell r="AL7">
            <v>18.126505000000002</v>
          </cell>
          <cell r="AM7">
            <v>8.1793790000000008</v>
          </cell>
          <cell r="AN7">
            <v>5.219055</v>
          </cell>
          <cell r="AO7">
            <v>4.1810580000000002</v>
          </cell>
          <cell r="AP7">
            <v>0</v>
          </cell>
          <cell r="AQ7">
            <v>8.1087520000000008</v>
          </cell>
          <cell r="AS7">
            <v>0</v>
          </cell>
          <cell r="AT7">
            <v>0</v>
          </cell>
          <cell r="AU7">
            <v>0</v>
          </cell>
          <cell r="AV7">
            <v>9.8999989999999993</v>
          </cell>
          <cell r="AW7">
            <v>8.6374969999999998</v>
          </cell>
          <cell r="AX7">
            <v>16.471401</v>
          </cell>
          <cell r="AY7">
            <v>15.799999</v>
          </cell>
          <cell r="AZ7">
            <v>15.331493</v>
          </cell>
          <cell r="BB7">
            <v>17.457498000000001</v>
          </cell>
          <cell r="BC7">
            <v>6.5104050000000004</v>
          </cell>
          <cell r="BD7">
            <v>2.8114880000000002</v>
          </cell>
          <cell r="BE7">
            <v>3.2992710000000001</v>
          </cell>
          <cell r="BF7">
            <v>1.1606000000000001</v>
          </cell>
          <cell r="BG7">
            <v>2.537131</v>
          </cell>
          <cell r="BH7">
            <v>6.4888000000000003</v>
          </cell>
          <cell r="BI7">
            <v>7.2362549999999999</v>
          </cell>
          <cell r="BJ7">
            <v>4.0652710000000001</v>
          </cell>
          <cell r="BL7">
            <v>2.595583</v>
          </cell>
          <cell r="BM7">
            <v>4.0952609999999998</v>
          </cell>
          <cell r="BN7">
            <v>5.915686</v>
          </cell>
          <cell r="BO7">
            <v>1.6151759999999999</v>
          </cell>
          <cell r="BP7">
            <v>1.279379</v>
          </cell>
          <cell r="BT7">
            <v>1.542775</v>
          </cell>
          <cell r="BW7">
            <v>22.954734999999999</v>
          </cell>
          <cell r="BX7">
            <v>7.4279539999999997</v>
          </cell>
          <cell r="BY7">
            <v>3.9941059999999999</v>
          </cell>
          <cell r="BZ7">
            <v>2.378479</v>
          </cell>
          <cell r="CA7">
            <v>2.7174580000000002</v>
          </cell>
          <cell r="CB7">
            <v>2.8691300000000002</v>
          </cell>
          <cell r="CD7">
            <v>2.0059640000000001</v>
          </cell>
          <cell r="CE7">
            <v>1.9779009999999999</v>
          </cell>
          <cell r="CF7">
            <v>2.930844</v>
          </cell>
          <cell r="CG7">
            <v>1.4923139999999999</v>
          </cell>
          <cell r="CH7">
            <v>0.82710399999999995</v>
          </cell>
          <cell r="CI7">
            <v>2.3213439999999999</v>
          </cell>
          <cell r="CJ7">
            <v>1.6105320000000001</v>
          </cell>
          <cell r="CK7">
            <v>4.885783</v>
          </cell>
          <cell r="CL7">
            <v>3.9187370000000001</v>
          </cell>
          <cell r="CM7">
            <v>0.75273199999999996</v>
          </cell>
          <cell r="CN7">
            <v>5.1792879999999997</v>
          </cell>
          <cell r="CO7">
            <v>4.3226190000000004</v>
          </cell>
          <cell r="CP7">
            <v>1.359359</v>
          </cell>
          <cell r="CQ7">
            <v>2.1309819999999999</v>
          </cell>
          <cell r="CR7">
            <v>0</v>
          </cell>
          <cell r="CS7">
            <v>4.6379260000000002</v>
          </cell>
          <cell r="CU7">
            <v>0</v>
          </cell>
          <cell r="CV7">
            <v>0</v>
          </cell>
          <cell r="CW7">
            <v>0</v>
          </cell>
          <cell r="CX7">
            <v>5.5016920000000002</v>
          </cell>
          <cell r="CY7">
            <v>6.0537299999999998</v>
          </cell>
          <cell r="CZ7">
            <v>5.5494919999999999</v>
          </cell>
          <cell r="DA7">
            <v>8.8483870000000007</v>
          </cell>
          <cell r="DB7">
            <v>9.6695919999999997</v>
          </cell>
          <cell r="DD7">
            <v>8.244745</v>
          </cell>
          <cell r="DE7">
            <v>6.4586160000000001</v>
          </cell>
          <cell r="DH7">
            <v>6358.5267454260002</v>
          </cell>
          <cell r="DI7">
            <v>25256.397770460997</v>
          </cell>
          <cell r="DJ7">
            <v>412.20283017600104</v>
          </cell>
          <cell r="DK7">
            <v>1565.7458796570002</v>
          </cell>
          <cell r="DL7">
            <v>654.29047823300095</v>
          </cell>
          <cell r="DM7">
            <v>1756.5152423510001</v>
          </cell>
          <cell r="DN7">
            <v>385.04093337699999</v>
          </cell>
          <cell r="DO7">
            <v>1469.7387461830001</v>
          </cell>
          <cell r="DP7">
            <v>158.35630208600099</v>
          </cell>
          <cell r="DQ7">
            <v>858.105205009001</v>
          </cell>
          <cell r="DR7">
            <v>429.64481442400097</v>
          </cell>
          <cell r="DS7">
            <v>784.34496955899999</v>
          </cell>
          <cell r="DT7">
            <v>146.250266463</v>
          </cell>
          <cell r="DU7">
            <v>640.420387540001</v>
          </cell>
          <cell r="DV7">
            <v>153.10911932700103</v>
          </cell>
          <cell r="DW7">
            <v>666.75938012100005</v>
          </cell>
          <cell r="DX7">
            <v>30.852297055000999</v>
          </cell>
          <cell r="DY7">
            <v>476.74086622400102</v>
          </cell>
          <cell r="DZ7">
            <v>64.051002573999995</v>
          </cell>
          <cell r="EA7">
            <v>279.50786096400105</v>
          </cell>
          <cell r="EB7">
            <v>182.092182742001</v>
          </cell>
          <cell r="EC7">
            <v>824.56441765</v>
          </cell>
          <cell r="ED7">
            <v>277.96990324700101</v>
          </cell>
          <cell r="EE7">
            <v>1022.295733414</v>
          </cell>
          <cell r="EF7">
            <v>48.233982874001001</v>
          </cell>
          <cell r="EG7">
            <v>225.630571</v>
          </cell>
          <cell r="EH7">
            <v>29.100147165001001</v>
          </cell>
          <cell r="EI7">
            <v>294.67888984400099</v>
          </cell>
          <cell r="EJ7">
            <v>1324.2727721660001</v>
          </cell>
          <cell r="EK7">
            <v>3152.2786452609998</v>
          </cell>
          <cell r="EL7">
            <v>74.721332132000001</v>
          </cell>
          <cell r="EM7">
            <v>328.90106505799997</v>
          </cell>
          <cell r="EN7">
            <v>3.073226691001</v>
          </cell>
          <cell r="EO7">
            <v>66.246083363001006</v>
          </cell>
          <cell r="EP7">
            <v>284.27836093600001</v>
          </cell>
          <cell r="EQ7">
            <v>291.933288866</v>
          </cell>
          <cell r="ER7">
            <v>83.867714229000995</v>
          </cell>
          <cell r="ES7">
            <v>605.45234584600098</v>
          </cell>
          <cell r="ET7">
            <v>325.05728818</v>
          </cell>
          <cell r="EU7">
            <v>2806.458178071</v>
          </cell>
          <cell r="EV7">
            <v>179.081787423001</v>
          </cell>
          <cell r="EW7">
            <v>555.19667889300001</v>
          </cell>
          <cell r="EX7">
            <v>134.07158808</v>
          </cell>
          <cell r="EY7">
            <v>641.97052834200099</v>
          </cell>
        </row>
        <row r="8">
          <cell r="A8">
            <v>45962</v>
          </cell>
          <cell r="B8">
            <v>5.1188399999999996</v>
          </cell>
          <cell r="C8">
            <v>6.4809210000000004</v>
          </cell>
          <cell r="D8">
            <v>1.2313289999999999</v>
          </cell>
          <cell r="E8">
            <v>5.594487</v>
          </cell>
          <cell r="F8">
            <v>0</v>
          </cell>
          <cell r="G8">
            <v>12.720742</v>
          </cell>
          <cell r="H8">
            <v>7.5411710000000003</v>
          </cell>
          <cell r="J8">
            <v>3.9626830000000002</v>
          </cell>
          <cell r="K8">
            <v>7.9</v>
          </cell>
          <cell r="L8">
            <v>7.9</v>
          </cell>
          <cell r="M8">
            <v>2.848684</v>
          </cell>
          <cell r="N8">
            <v>2.3668100000000001</v>
          </cell>
          <cell r="R8">
            <v>2.858158</v>
          </cell>
          <cell r="U8">
            <v>39.230300999999997</v>
          </cell>
          <cell r="V8">
            <v>26.089577999999999</v>
          </cell>
          <cell r="W8">
            <v>4.8628989999999996</v>
          </cell>
          <cell r="X8">
            <v>5.8160540000000003</v>
          </cell>
          <cell r="Y8">
            <v>7.5901690000000004</v>
          </cell>
          <cell r="Z8">
            <v>6.9333070000000001</v>
          </cell>
          <cell r="AB8">
            <v>5.9206300000000001</v>
          </cell>
          <cell r="AC8">
            <v>5.9244479999999999</v>
          </cell>
          <cell r="AD8">
            <v>6.95</v>
          </cell>
          <cell r="AE8">
            <v>2.9897629999999999</v>
          </cell>
          <cell r="AF8">
            <v>2.8945729999999998</v>
          </cell>
          <cell r="AG8">
            <v>5.95</v>
          </cell>
          <cell r="AH8">
            <v>0</v>
          </cell>
          <cell r="AI8">
            <v>8.0809339999999992</v>
          </cell>
          <cell r="AJ8">
            <v>5.1708309999999997</v>
          </cell>
          <cell r="AK8">
            <v>2.7642180000000001</v>
          </cell>
          <cell r="AL8">
            <v>18.012468999999999</v>
          </cell>
          <cell r="AM8">
            <v>7.949999</v>
          </cell>
          <cell r="AN8">
            <v>5.8680440000000003</v>
          </cell>
          <cell r="AO8">
            <v>6.8921580000000002</v>
          </cell>
          <cell r="AP8">
            <v>0</v>
          </cell>
          <cell r="AQ8">
            <v>8.4876009999999997</v>
          </cell>
          <cell r="AS8">
            <v>0</v>
          </cell>
          <cell r="AT8">
            <v>0</v>
          </cell>
          <cell r="AU8">
            <v>0</v>
          </cell>
          <cell r="AV8">
            <v>9.9</v>
          </cell>
          <cell r="AW8">
            <v>0</v>
          </cell>
          <cell r="AX8">
            <v>21.236008000000002</v>
          </cell>
          <cell r="AY8">
            <v>15.340246</v>
          </cell>
          <cell r="AZ8">
            <v>15.331466000000001</v>
          </cell>
          <cell r="BB8">
            <v>17.42755</v>
          </cell>
          <cell r="BC8">
            <v>6.5120240000000003</v>
          </cell>
          <cell r="BD8">
            <v>2.2576849999999999</v>
          </cell>
          <cell r="BE8">
            <v>3.246327</v>
          </cell>
          <cell r="BF8">
            <v>1.047442</v>
          </cell>
          <cell r="BG8">
            <v>3.528883</v>
          </cell>
          <cell r="BH8">
            <v>7.3981300000000001</v>
          </cell>
          <cell r="BI8">
            <v>8.0114260000000002</v>
          </cell>
          <cell r="BJ8">
            <v>5.9845730000000001</v>
          </cell>
          <cell r="BL8">
            <v>2.541426</v>
          </cell>
          <cell r="BM8">
            <v>3.9835340000000001</v>
          </cell>
          <cell r="BN8">
            <v>5.916004</v>
          </cell>
          <cell r="BO8">
            <v>1.6120589999999999</v>
          </cell>
          <cell r="BP8">
            <v>1.606854</v>
          </cell>
          <cell r="BT8">
            <v>1.5270410000000001</v>
          </cell>
          <cell r="BW8">
            <v>22.497429</v>
          </cell>
          <cell r="BX8">
            <v>7.4396250000000004</v>
          </cell>
          <cell r="BY8">
            <v>3.5862599999999998</v>
          </cell>
          <cell r="BZ8">
            <v>4.1417229999999998</v>
          </cell>
          <cell r="CA8">
            <v>4.558395</v>
          </cell>
          <cell r="CB8">
            <v>2.856341</v>
          </cell>
          <cell r="CD8">
            <v>2.2278479999999998</v>
          </cell>
          <cell r="CE8">
            <v>2.1716069999999998</v>
          </cell>
          <cell r="CF8">
            <v>3.0272540000000001</v>
          </cell>
          <cell r="CG8">
            <v>1.4766090000000001</v>
          </cell>
          <cell r="CH8">
            <v>1.310038</v>
          </cell>
          <cell r="CI8">
            <v>2.4616929999999999</v>
          </cell>
          <cell r="CJ8">
            <v>1.610608</v>
          </cell>
          <cell r="CK8">
            <v>4.9415500000000003</v>
          </cell>
          <cell r="CL8">
            <v>3.907708</v>
          </cell>
          <cell r="CM8">
            <v>1.08999</v>
          </cell>
          <cell r="CN8">
            <v>5.1792879999999997</v>
          </cell>
          <cell r="CO8">
            <v>4.5503520000000002</v>
          </cell>
          <cell r="CP8">
            <v>1.3728689999999999</v>
          </cell>
          <cell r="CQ8">
            <v>3.1288939999999998</v>
          </cell>
          <cell r="CR8">
            <v>0</v>
          </cell>
          <cell r="CS8">
            <v>5.0921649999999996</v>
          </cell>
          <cell r="CU8">
            <v>0</v>
          </cell>
          <cell r="CV8">
            <v>0</v>
          </cell>
          <cell r="CW8">
            <v>0</v>
          </cell>
          <cell r="CX8">
            <v>5.6426619999999996</v>
          </cell>
          <cell r="CY8">
            <v>7.718623</v>
          </cell>
          <cell r="CZ8">
            <v>7.329682</v>
          </cell>
          <cell r="DA8">
            <v>8.8391369999999991</v>
          </cell>
          <cell r="DB8">
            <v>9.6177489999999999</v>
          </cell>
          <cell r="DD8">
            <v>8.2254190000000005</v>
          </cell>
          <cell r="DE8">
            <v>6.4539600000000004</v>
          </cell>
          <cell r="DH8">
            <v>5120.128269156</v>
          </cell>
          <cell r="DI8">
            <v>21271.926154981</v>
          </cell>
          <cell r="DJ8">
            <v>309.69707454600001</v>
          </cell>
          <cell r="DK8">
            <v>1316.444087261</v>
          </cell>
          <cell r="DL8">
            <v>632.66374565500109</v>
          </cell>
          <cell r="DM8">
            <v>1546.8469011069999</v>
          </cell>
          <cell r="DN8">
            <v>211.59081871700101</v>
          </cell>
          <cell r="DO8">
            <v>1331.0647388269999</v>
          </cell>
          <cell r="DP8">
            <v>106.286656554</v>
          </cell>
          <cell r="DQ8">
            <v>727.59388831900094</v>
          </cell>
          <cell r="DR8">
            <v>362.42485486100003</v>
          </cell>
          <cell r="DS8">
            <v>758.21566966900104</v>
          </cell>
          <cell r="DT8">
            <v>102.755484679001</v>
          </cell>
          <cell r="DU8">
            <v>493.17387709000104</v>
          </cell>
          <cell r="DV8">
            <v>112.113420999</v>
          </cell>
          <cell r="DW8">
            <v>519.45531518500002</v>
          </cell>
          <cell r="DX8">
            <v>38.693778673000004</v>
          </cell>
          <cell r="DY8">
            <v>390.12318210799998</v>
          </cell>
          <cell r="DZ8">
            <v>46.544534813001</v>
          </cell>
          <cell r="EA8">
            <v>163.669376921002</v>
          </cell>
          <cell r="EB8">
            <v>97.627362259999998</v>
          </cell>
          <cell r="EC8">
            <v>542.62095449900005</v>
          </cell>
          <cell r="ED8">
            <v>156.18462696699999</v>
          </cell>
          <cell r="EE8">
            <v>789.36095741000008</v>
          </cell>
          <cell r="EF8">
            <v>57.560052675000001</v>
          </cell>
          <cell r="EG8">
            <v>220.913388</v>
          </cell>
          <cell r="EH8">
            <v>19.167198619000999</v>
          </cell>
          <cell r="EI8">
            <v>176.88701054100099</v>
          </cell>
          <cell r="EJ8">
            <v>1006.250403879</v>
          </cell>
          <cell r="EK8">
            <v>2569.078709074</v>
          </cell>
          <cell r="EL8">
            <v>58.439836170000007</v>
          </cell>
          <cell r="EM8">
            <v>235.618311291</v>
          </cell>
          <cell r="EN8">
            <v>6.3487439820000002</v>
          </cell>
          <cell r="EO8">
            <v>62.726861441000999</v>
          </cell>
          <cell r="EP8">
            <v>227.264586361</v>
          </cell>
          <cell r="EQ8">
            <v>207.26262252400198</v>
          </cell>
          <cell r="ER8">
            <v>84.940332072000999</v>
          </cell>
          <cell r="ES8">
            <v>607.79721849900102</v>
          </cell>
          <cell r="ET8">
            <v>256.93152209500101</v>
          </cell>
          <cell r="EU8">
            <v>2246.9309412360003</v>
          </cell>
          <cell r="EV8">
            <v>128.97914422600098</v>
          </cell>
          <cell r="EW8">
            <v>440.03356189200002</v>
          </cell>
          <cell r="EX8">
            <v>88.859297926001005</v>
          </cell>
          <cell r="EY8">
            <v>312.39128994600105</v>
          </cell>
        </row>
        <row r="9">
          <cell r="A9">
            <v>45931</v>
          </cell>
          <cell r="B9">
            <v>6.7475170000000002</v>
          </cell>
          <cell r="C9">
            <v>6.4854310000000002</v>
          </cell>
          <cell r="D9">
            <v>1.363254</v>
          </cell>
          <cell r="E9">
            <v>9.2117620000000002</v>
          </cell>
          <cell r="F9">
            <v>0</v>
          </cell>
          <cell r="G9">
            <v>19.215592999999998</v>
          </cell>
          <cell r="H9">
            <v>14.26708</v>
          </cell>
          <cell r="J9">
            <v>4.1762240000000004</v>
          </cell>
          <cell r="K9">
            <v>7.550713</v>
          </cell>
          <cell r="L9">
            <v>0</v>
          </cell>
          <cell r="M9">
            <v>2.9099149999999998</v>
          </cell>
          <cell r="N9">
            <v>2.3545669999999999</v>
          </cell>
          <cell r="R9">
            <v>2.9</v>
          </cell>
          <cell r="U9">
            <v>42.253286000000003</v>
          </cell>
          <cell r="V9">
            <v>28.508990000000001</v>
          </cell>
          <cell r="W9">
            <v>4.9474929999999997</v>
          </cell>
          <cell r="X9">
            <v>6.25</v>
          </cell>
          <cell r="Y9">
            <v>9.5995849999999994</v>
          </cell>
          <cell r="Z9">
            <v>6.869103</v>
          </cell>
          <cell r="AB9">
            <v>5.9295689999999999</v>
          </cell>
          <cell r="AC9">
            <v>5.95</v>
          </cell>
          <cell r="AD9">
            <v>6.95</v>
          </cell>
          <cell r="AE9">
            <v>2.9913470000000002</v>
          </cell>
          <cell r="AF9">
            <v>0</v>
          </cell>
          <cell r="AG9">
            <v>5.95</v>
          </cell>
          <cell r="AH9">
            <v>2.5926930000000001</v>
          </cell>
          <cell r="AI9">
            <v>8.0949939999999998</v>
          </cell>
          <cell r="AJ9">
            <v>5.1771750000000001</v>
          </cell>
          <cell r="AK9">
            <v>0</v>
          </cell>
          <cell r="AL9">
            <v>18.123699999999999</v>
          </cell>
          <cell r="AM9">
            <v>7.5897860000000001</v>
          </cell>
          <cell r="AN9">
            <v>5.8999990000000002</v>
          </cell>
          <cell r="AO9">
            <v>7.6508849999999997</v>
          </cell>
          <cell r="AP9">
            <v>0</v>
          </cell>
          <cell r="AQ9">
            <v>8.949999</v>
          </cell>
          <cell r="AS9">
            <v>0</v>
          </cell>
          <cell r="AT9">
            <v>0</v>
          </cell>
          <cell r="AU9">
            <v>0</v>
          </cell>
          <cell r="AV9">
            <v>10.306402</v>
          </cell>
          <cell r="AW9">
            <v>0</v>
          </cell>
          <cell r="AX9">
            <v>20.559674000000001</v>
          </cell>
          <cell r="AY9">
            <v>15.650396000000001</v>
          </cell>
          <cell r="AZ9">
            <v>15.331519</v>
          </cell>
          <cell r="BB9">
            <v>17.486592999999999</v>
          </cell>
          <cell r="BC9">
            <v>6.508832</v>
          </cell>
          <cell r="BD9">
            <v>3.3789549999999999</v>
          </cell>
          <cell r="BE9">
            <v>3.2439170000000002</v>
          </cell>
          <cell r="BF9">
            <v>1.1097360000000001</v>
          </cell>
          <cell r="BG9">
            <v>3.5873219999999999</v>
          </cell>
          <cell r="BH9">
            <v>9.2906239999999993</v>
          </cell>
          <cell r="BI9">
            <v>10.126391999999999</v>
          </cell>
          <cell r="BJ9">
            <v>13.063732</v>
          </cell>
          <cell r="BL9">
            <v>2.8629259999999999</v>
          </cell>
          <cell r="BM9">
            <v>3.3147180000000001</v>
          </cell>
          <cell r="BN9">
            <v>5.9578959999999999</v>
          </cell>
          <cell r="BO9">
            <v>1.6881600000000001</v>
          </cell>
          <cell r="BP9">
            <v>1.7979989999999999</v>
          </cell>
          <cell r="BT9">
            <v>1.4521500000000001</v>
          </cell>
          <cell r="BW9">
            <v>23.781486999999998</v>
          </cell>
          <cell r="BX9">
            <v>7.5506950000000002</v>
          </cell>
          <cell r="BY9">
            <v>4.0590909999999996</v>
          </cell>
          <cell r="BZ9">
            <v>4.5573230000000002</v>
          </cell>
          <cell r="CA9">
            <v>4.559831</v>
          </cell>
          <cell r="CB9">
            <v>2.7788020000000002</v>
          </cell>
          <cell r="CD9">
            <v>2.3044310000000001</v>
          </cell>
          <cell r="CE9">
            <v>2.3044310000000001</v>
          </cell>
          <cell r="CF9">
            <v>3.1142029999999998</v>
          </cell>
          <cell r="CG9">
            <v>1.486809</v>
          </cell>
          <cell r="CH9">
            <v>1.3084260000000001</v>
          </cell>
          <cell r="CI9">
            <v>2.553563</v>
          </cell>
          <cell r="CJ9">
            <v>1.6122590000000001</v>
          </cell>
          <cell r="CK9">
            <v>3.9666760000000001</v>
          </cell>
          <cell r="CL9">
            <v>3.907524</v>
          </cell>
          <cell r="CM9">
            <v>1.7098150000000001</v>
          </cell>
          <cell r="CN9">
            <v>5.1792879999999997</v>
          </cell>
          <cell r="CO9">
            <v>4.4868459999999999</v>
          </cell>
          <cell r="CP9">
            <v>1.3409</v>
          </cell>
          <cell r="CQ9">
            <v>3.6935250000000002</v>
          </cell>
          <cell r="CR9">
            <v>0</v>
          </cell>
          <cell r="CS9">
            <v>4.9644339999999998</v>
          </cell>
          <cell r="CU9">
            <v>0</v>
          </cell>
          <cell r="CV9">
            <v>0</v>
          </cell>
          <cell r="CW9">
            <v>0</v>
          </cell>
          <cell r="CX9">
            <v>6.6958349999999998</v>
          </cell>
          <cell r="CY9">
            <v>7.7387490000000003</v>
          </cell>
          <cell r="CZ9">
            <v>7.0433589999999997</v>
          </cell>
          <cell r="DA9">
            <v>8.8204779999999996</v>
          </cell>
          <cell r="DB9">
            <v>9.6663899999999998</v>
          </cell>
          <cell r="DD9">
            <v>8.2845519999999997</v>
          </cell>
          <cell r="DE9">
            <v>6.462885</v>
          </cell>
          <cell r="DH9">
            <v>4541.4586198429988</v>
          </cell>
          <cell r="DI9">
            <v>20787.993276018002</v>
          </cell>
          <cell r="DJ9">
            <v>257.32980790400001</v>
          </cell>
          <cell r="DK9">
            <v>1290.5607263940001</v>
          </cell>
          <cell r="DL9">
            <v>459.14663248100106</v>
          </cell>
          <cell r="DM9">
            <v>1726.042895669</v>
          </cell>
          <cell r="DN9">
            <v>185.22853037800101</v>
          </cell>
          <cell r="DO9">
            <v>1081.2125698710001</v>
          </cell>
          <cell r="DP9">
            <v>87.473822060000003</v>
          </cell>
          <cell r="DQ9">
            <v>980.07213500000103</v>
          </cell>
          <cell r="DR9">
            <v>321.85682964</v>
          </cell>
          <cell r="DS9">
            <v>787.20482518899996</v>
          </cell>
          <cell r="DT9">
            <v>84.603931452000012</v>
          </cell>
          <cell r="DU9">
            <v>384.75972613199997</v>
          </cell>
          <cell r="DV9">
            <v>110.64045476199999</v>
          </cell>
          <cell r="DW9">
            <v>567.67627765700001</v>
          </cell>
          <cell r="DX9">
            <v>86.820226752001005</v>
          </cell>
          <cell r="DY9">
            <v>547.47394427000108</v>
          </cell>
          <cell r="DZ9">
            <v>32.554458851001002</v>
          </cell>
          <cell r="EA9">
            <v>118.107882961</v>
          </cell>
          <cell r="EB9">
            <v>52.714661332001</v>
          </cell>
          <cell r="EC9">
            <v>483.95801397400101</v>
          </cell>
          <cell r="ED9">
            <v>113.053452752</v>
          </cell>
          <cell r="EE9">
            <v>683.30624631299997</v>
          </cell>
          <cell r="EF9">
            <v>38.428337088001001</v>
          </cell>
          <cell r="EG9">
            <v>328.44025500000004</v>
          </cell>
          <cell r="EH9">
            <v>26.872119169000001</v>
          </cell>
          <cell r="EI9">
            <v>180.53251063000002</v>
          </cell>
          <cell r="EJ9">
            <v>953.57420582499992</v>
          </cell>
          <cell r="EK9">
            <v>2320.5988796689999</v>
          </cell>
          <cell r="EL9">
            <v>49.871767970000001</v>
          </cell>
          <cell r="EM9">
            <v>204.44410298600101</v>
          </cell>
          <cell r="EN9">
            <v>6.5635131760000007</v>
          </cell>
          <cell r="EO9">
            <v>66.471871907001002</v>
          </cell>
          <cell r="EP9">
            <v>178.470771692</v>
          </cell>
          <cell r="EQ9">
            <v>183.112967048</v>
          </cell>
          <cell r="ER9">
            <v>67.449516464999988</v>
          </cell>
          <cell r="ES9">
            <v>565.03629598199996</v>
          </cell>
          <cell r="ET9">
            <v>227.87336729900002</v>
          </cell>
          <cell r="EU9">
            <v>2120.401542955</v>
          </cell>
          <cell r="EV9">
            <v>121.27255472200001</v>
          </cell>
          <cell r="EW9">
            <v>418.29909861200002</v>
          </cell>
          <cell r="EX9">
            <v>77.310077262999997</v>
          </cell>
          <cell r="EY9">
            <v>268.58878928300101</v>
          </cell>
        </row>
        <row r="10">
          <cell r="A10">
            <v>45901</v>
          </cell>
          <cell r="B10">
            <v>6.8699500000000002</v>
          </cell>
          <cell r="C10">
            <v>6.2247849999999998</v>
          </cell>
          <cell r="D10">
            <v>2.1433870000000002</v>
          </cell>
          <cell r="E10">
            <v>8.7880629999999993</v>
          </cell>
          <cell r="F10">
            <v>0</v>
          </cell>
          <cell r="G10">
            <v>17.227976999999999</v>
          </cell>
          <cell r="H10">
            <v>13.529189000000001</v>
          </cell>
          <cell r="J10">
            <v>5.8440620000000001</v>
          </cell>
          <cell r="K10">
            <v>7.9</v>
          </cell>
          <cell r="L10">
            <v>0</v>
          </cell>
          <cell r="M10">
            <v>0</v>
          </cell>
          <cell r="N10">
            <v>2.3876740000000001</v>
          </cell>
          <cell r="R10">
            <v>2.9</v>
          </cell>
          <cell r="U10">
            <v>45.863059</v>
          </cell>
          <cell r="V10">
            <v>29.019870000000001</v>
          </cell>
          <cell r="W10">
            <v>4.95</v>
          </cell>
          <cell r="X10">
            <v>7.7912730000000003</v>
          </cell>
          <cell r="Y10">
            <v>9.0788740000000008</v>
          </cell>
          <cell r="Z10">
            <v>7.4666620000000004</v>
          </cell>
          <cell r="AB10">
            <v>5.8696409999999997</v>
          </cell>
          <cell r="AC10">
            <v>5.95</v>
          </cell>
          <cell r="AD10">
            <v>6.95</v>
          </cell>
          <cell r="AE10">
            <v>3.0112429999999999</v>
          </cell>
          <cell r="AF10">
            <v>2.9435750000000001</v>
          </cell>
          <cell r="AG10">
            <v>5.95</v>
          </cell>
          <cell r="AH10">
            <v>2.582659</v>
          </cell>
          <cell r="AI10">
            <v>6.3825010000000004</v>
          </cell>
          <cell r="AJ10">
            <v>5.1740469999999998</v>
          </cell>
          <cell r="AK10">
            <v>2.949999</v>
          </cell>
          <cell r="AL10">
            <v>18.129155000000001</v>
          </cell>
          <cell r="AM10">
            <v>7.5</v>
          </cell>
          <cell r="AN10">
            <v>5.9</v>
          </cell>
          <cell r="AO10">
            <v>7.8823449999999999</v>
          </cell>
          <cell r="AP10">
            <v>0</v>
          </cell>
          <cell r="AQ10">
            <v>8.949999</v>
          </cell>
          <cell r="AS10">
            <v>0</v>
          </cell>
          <cell r="AT10">
            <v>0</v>
          </cell>
          <cell r="AU10">
            <v>0</v>
          </cell>
          <cell r="AV10">
            <v>10.193057</v>
          </cell>
          <cell r="AW10">
            <v>0</v>
          </cell>
          <cell r="AX10">
            <v>21.66921</v>
          </cell>
          <cell r="AY10">
            <v>14.974415</v>
          </cell>
          <cell r="AZ10">
            <v>15.331493</v>
          </cell>
          <cell r="BB10">
            <v>17.457498000000001</v>
          </cell>
          <cell r="BC10">
            <v>6.5104050000000004</v>
          </cell>
          <cell r="BD10">
            <v>4.1042730000000001</v>
          </cell>
          <cell r="BE10">
            <v>3.3788800000000001</v>
          </cell>
          <cell r="BF10">
            <v>1.4587209999999999</v>
          </cell>
          <cell r="BG10">
            <v>3.671605</v>
          </cell>
          <cell r="BH10">
            <v>8.9950139999999994</v>
          </cell>
          <cell r="BI10">
            <v>12.118485</v>
          </cell>
          <cell r="BJ10">
            <v>13.74231</v>
          </cell>
          <cell r="BL10">
            <v>3.7802630000000002</v>
          </cell>
          <cell r="BM10">
            <v>3.5483449999999999</v>
          </cell>
          <cell r="BN10">
            <v>5.9758889999999996</v>
          </cell>
          <cell r="BO10">
            <v>1.814479</v>
          </cell>
          <cell r="BP10">
            <v>1.6734039999999999</v>
          </cell>
          <cell r="BT10">
            <v>1.5117849999999999</v>
          </cell>
          <cell r="BW10">
            <v>27.286287999999999</v>
          </cell>
          <cell r="BX10">
            <v>8.1931170000000009</v>
          </cell>
          <cell r="BY10">
            <v>4.0058170000000004</v>
          </cell>
          <cell r="BZ10">
            <v>4.4659420000000001</v>
          </cell>
          <cell r="CA10">
            <v>4.5590440000000001</v>
          </cell>
          <cell r="CB10">
            <v>2.962475</v>
          </cell>
          <cell r="CD10">
            <v>2.1911990000000001</v>
          </cell>
          <cell r="CE10">
            <v>2.1913070000000001</v>
          </cell>
          <cell r="CF10">
            <v>3.3538410000000001</v>
          </cell>
          <cell r="CG10">
            <v>1.5661020000000001</v>
          </cell>
          <cell r="CH10">
            <v>1.297941</v>
          </cell>
          <cell r="CI10">
            <v>2.6930510000000001</v>
          </cell>
          <cell r="CJ10">
            <v>1.612644</v>
          </cell>
          <cell r="CK10">
            <v>3.917316</v>
          </cell>
          <cell r="CL10">
            <v>3.907524</v>
          </cell>
          <cell r="CM10">
            <v>1.685789</v>
          </cell>
          <cell r="CN10">
            <v>5.1795260000000001</v>
          </cell>
          <cell r="CO10">
            <v>4.8878170000000001</v>
          </cell>
          <cell r="CP10">
            <v>1.496421</v>
          </cell>
          <cell r="CQ10">
            <v>3.5672609999999998</v>
          </cell>
          <cell r="CR10">
            <v>0</v>
          </cell>
          <cell r="CS10">
            <v>4.9484870000000001</v>
          </cell>
          <cell r="CU10">
            <v>0</v>
          </cell>
          <cell r="CV10">
            <v>0</v>
          </cell>
          <cell r="CW10">
            <v>0</v>
          </cell>
          <cell r="CX10">
            <v>6.5084710000000001</v>
          </cell>
          <cell r="CY10">
            <v>7.8604219999999998</v>
          </cell>
          <cell r="CZ10">
            <v>7.0476229999999997</v>
          </cell>
          <cell r="DA10">
            <v>8.8306480000000001</v>
          </cell>
          <cell r="DB10">
            <v>9.6833580000000001</v>
          </cell>
          <cell r="DD10">
            <v>8.2561230000000005</v>
          </cell>
          <cell r="DE10">
            <v>6.4677860000000003</v>
          </cell>
          <cell r="DH10">
            <v>5489.9513820289994</v>
          </cell>
          <cell r="DI10">
            <v>25868.948046152997</v>
          </cell>
          <cell r="DJ10">
            <v>340.26881485600103</v>
          </cell>
          <cell r="DK10">
            <v>1844.3245001830001</v>
          </cell>
          <cell r="DL10">
            <v>664.472158844001</v>
          </cell>
          <cell r="DM10">
            <v>2236.106681062</v>
          </cell>
          <cell r="DN10">
            <v>204.663579986001</v>
          </cell>
          <cell r="DO10">
            <v>1533.560429571</v>
          </cell>
          <cell r="DP10">
            <v>156.91099199999999</v>
          </cell>
          <cell r="DQ10">
            <v>1422.630975</v>
          </cell>
          <cell r="DR10">
            <v>403.87160331600103</v>
          </cell>
          <cell r="DS10">
            <v>1032.1652842610001</v>
          </cell>
          <cell r="DT10">
            <v>47.310802317000004</v>
          </cell>
          <cell r="DU10">
            <v>416.26355083499999</v>
          </cell>
          <cell r="DV10">
            <v>125.413457578001</v>
          </cell>
          <cell r="DW10">
            <v>731.45237584500103</v>
          </cell>
          <cell r="DX10">
            <v>141.602961924</v>
          </cell>
          <cell r="DY10">
            <v>760.92800869800101</v>
          </cell>
          <cell r="DZ10">
            <v>9.5017286940020007</v>
          </cell>
          <cell r="EA10">
            <v>70.503011619001001</v>
          </cell>
          <cell r="EB10">
            <v>116.84031551900101</v>
          </cell>
          <cell r="EC10">
            <v>566.48072149900099</v>
          </cell>
          <cell r="ED10">
            <v>75.691984702001008</v>
          </cell>
          <cell r="EE10">
            <v>718.46465321200094</v>
          </cell>
          <cell r="EF10">
            <v>24.455836999999999</v>
          </cell>
          <cell r="EG10">
            <v>271.76997</v>
          </cell>
          <cell r="EH10">
            <v>21.166676595001</v>
          </cell>
          <cell r="EI10">
            <v>194.59753129100102</v>
          </cell>
          <cell r="EJ10">
            <v>1124.7063671790002</v>
          </cell>
          <cell r="EK10">
            <v>2868.5704965330001</v>
          </cell>
          <cell r="EL10">
            <v>43.474542154000005</v>
          </cell>
          <cell r="EM10">
            <v>216.41591698099998</v>
          </cell>
          <cell r="EN10">
            <v>11.500161573001</v>
          </cell>
          <cell r="EO10">
            <v>108.07230355199999</v>
          </cell>
          <cell r="EP10">
            <v>191.64702686800001</v>
          </cell>
          <cell r="EQ10">
            <v>196.645463960001</v>
          </cell>
          <cell r="ER10">
            <v>55.115425846000001</v>
          </cell>
          <cell r="ES10">
            <v>506.62976888400004</v>
          </cell>
          <cell r="ET10">
            <v>274.82854383099999</v>
          </cell>
          <cell r="EU10">
            <v>2700.9048517729998</v>
          </cell>
          <cell r="EV10">
            <v>131.29350144900098</v>
          </cell>
          <cell r="EW10">
            <v>500.52919008500101</v>
          </cell>
          <cell r="EX10">
            <v>90.129618077000998</v>
          </cell>
          <cell r="EY10">
            <v>368.12190893899998</v>
          </cell>
        </row>
        <row r="11">
          <cell r="A11">
            <v>45870</v>
          </cell>
          <cell r="B11">
            <v>6.9156060000000004</v>
          </cell>
          <cell r="C11">
            <v>6.4761620000000004</v>
          </cell>
          <cell r="D11">
            <v>2.2999999999999998</v>
          </cell>
          <cell r="E11">
            <v>8.9356209999999994</v>
          </cell>
          <cell r="F11">
            <v>0</v>
          </cell>
          <cell r="G11">
            <v>16.470946999999999</v>
          </cell>
          <cell r="H11">
            <v>12.922195</v>
          </cell>
          <cell r="J11">
            <v>5.8940939999999999</v>
          </cell>
          <cell r="K11">
            <v>0</v>
          </cell>
          <cell r="L11">
            <v>0</v>
          </cell>
          <cell r="M11">
            <v>0</v>
          </cell>
          <cell r="N11">
            <v>2.2971720000000002</v>
          </cell>
          <cell r="R11">
            <v>2.6228020000000001</v>
          </cell>
          <cell r="U11">
            <v>49.122228</v>
          </cell>
          <cell r="V11">
            <v>29.037099000000001</v>
          </cell>
          <cell r="W11">
            <v>0</v>
          </cell>
          <cell r="X11">
            <v>9.0478269999999998</v>
          </cell>
          <cell r="Y11">
            <v>0</v>
          </cell>
          <cell r="Z11">
            <v>7.6266540000000003</v>
          </cell>
          <cell r="AB11">
            <v>5.9123460000000003</v>
          </cell>
          <cell r="AC11">
            <v>5.95</v>
          </cell>
          <cell r="AD11">
            <v>6.95</v>
          </cell>
          <cell r="AE11">
            <v>3.1950949999999998</v>
          </cell>
          <cell r="AF11">
            <v>2.946777</v>
          </cell>
          <cell r="AG11">
            <v>5.95</v>
          </cell>
          <cell r="AH11">
            <v>0</v>
          </cell>
          <cell r="AI11">
            <v>0</v>
          </cell>
          <cell r="AJ11">
            <v>5.1709319999999996</v>
          </cell>
          <cell r="AK11">
            <v>2.949999</v>
          </cell>
          <cell r="AL11">
            <v>19.120093000000001</v>
          </cell>
          <cell r="AM11">
            <v>7.5</v>
          </cell>
          <cell r="AN11">
            <v>5.9</v>
          </cell>
          <cell r="AO11">
            <v>8.2028850000000002</v>
          </cell>
          <cell r="AP11">
            <v>0</v>
          </cell>
          <cell r="AQ11">
            <v>8.949999</v>
          </cell>
          <cell r="AS11">
            <v>0</v>
          </cell>
          <cell r="AT11">
            <v>0</v>
          </cell>
          <cell r="AU11">
            <v>0</v>
          </cell>
          <cell r="AV11">
            <v>10.662945000000001</v>
          </cell>
          <cell r="AW11">
            <v>0</v>
          </cell>
          <cell r="AX11">
            <v>0</v>
          </cell>
          <cell r="AY11">
            <v>15.234676</v>
          </cell>
          <cell r="AZ11">
            <v>15.331466000000001</v>
          </cell>
          <cell r="BB11">
            <v>17.428498999999999</v>
          </cell>
          <cell r="BC11">
            <v>6.5119730000000002</v>
          </cell>
          <cell r="BD11">
            <v>4.171265</v>
          </cell>
          <cell r="BE11">
            <v>3.7232370000000001</v>
          </cell>
          <cell r="BF11">
            <v>1.6350659999999999</v>
          </cell>
          <cell r="BG11">
            <v>3.532934</v>
          </cell>
          <cell r="BH11">
            <v>9.1144719999999992</v>
          </cell>
          <cell r="BI11">
            <v>12.151277</v>
          </cell>
          <cell r="BJ11">
            <v>13.374433</v>
          </cell>
          <cell r="BL11">
            <v>3.8867029999999998</v>
          </cell>
          <cell r="BM11">
            <v>3.7720560000000001</v>
          </cell>
          <cell r="BN11">
            <v>6.0406639999999996</v>
          </cell>
          <cell r="BO11">
            <v>1.7759670000000001</v>
          </cell>
          <cell r="BP11">
            <v>1.751598</v>
          </cell>
          <cell r="BT11">
            <v>1.49621</v>
          </cell>
          <cell r="BW11">
            <v>28.127824</v>
          </cell>
          <cell r="BX11">
            <v>8.1610910000000008</v>
          </cell>
          <cell r="BY11">
            <v>0</v>
          </cell>
          <cell r="BZ11">
            <v>4.4858450000000003</v>
          </cell>
          <cell r="CA11">
            <v>4.6590150000000001</v>
          </cell>
          <cell r="CB11">
            <v>3.0510269999999999</v>
          </cell>
          <cell r="CD11">
            <v>2.3172030000000001</v>
          </cell>
          <cell r="CE11">
            <v>2.317923</v>
          </cell>
          <cell r="CF11">
            <v>3.5208390000000001</v>
          </cell>
          <cell r="CG11">
            <v>1.5942179999999999</v>
          </cell>
          <cell r="CH11">
            <v>1.396237</v>
          </cell>
          <cell r="CI11">
            <v>2.7108050000000001</v>
          </cell>
          <cell r="CJ11">
            <v>1.6089180000000001</v>
          </cell>
          <cell r="CK11">
            <v>3.9632619999999998</v>
          </cell>
          <cell r="CL11">
            <v>3.9075229999999999</v>
          </cell>
          <cell r="CM11">
            <v>1.6770309999999999</v>
          </cell>
          <cell r="CN11">
            <v>5.1840200000000003</v>
          </cell>
          <cell r="CO11">
            <v>4.9713849999999997</v>
          </cell>
          <cell r="CP11">
            <v>1.7267490000000001</v>
          </cell>
          <cell r="CQ11">
            <v>3.5226929999999999</v>
          </cell>
          <cell r="CR11">
            <v>0</v>
          </cell>
          <cell r="CS11">
            <v>4.9378580000000003</v>
          </cell>
          <cell r="CU11">
            <v>0</v>
          </cell>
          <cell r="CV11">
            <v>0</v>
          </cell>
          <cell r="CW11">
            <v>0</v>
          </cell>
          <cell r="CX11">
            <v>6.839709</v>
          </cell>
          <cell r="CY11">
            <v>7.7912699999999999</v>
          </cell>
          <cell r="CZ11">
            <v>7.1021720000000004</v>
          </cell>
          <cell r="DA11">
            <v>8.8314880000000002</v>
          </cell>
          <cell r="DB11">
            <v>9.6833570000000009</v>
          </cell>
          <cell r="DD11">
            <v>8.2635839999999998</v>
          </cell>
          <cell r="DE11">
            <v>6.7830519999999996</v>
          </cell>
          <cell r="DH11">
            <v>4393.0014706990005</v>
          </cell>
          <cell r="DI11">
            <v>20246.601555719997</v>
          </cell>
          <cell r="DJ11">
            <v>291.29071877200101</v>
          </cell>
          <cell r="DK11">
            <v>1604.008410554</v>
          </cell>
          <cell r="DL11">
            <v>638.73077400900002</v>
          </cell>
          <cell r="DM11">
            <v>2093.3686012140001</v>
          </cell>
          <cell r="DN11">
            <v>206.44174124</v>
          </cell>
          <cell r="DO11">
            <v>1397.6415781090002</v>
          </cell>
          <cell r="DP11">
            <v>178.152981729</v>
          </cell>
          <cell r="DQ11">
            <v>1546.5395604999999</v>
          </cell>
          <cell r="DR11">
            <v>372.30048316900002</v>
          </cell>
          <cell r="DS11">
            <v>901.49221261100013</v>
          </cell>
          <cell r="DT11">
            <v>34.767751881001004</v>
          </cell>
          <cell r="DU11">
            <v>265.73123485200102</v>
          </cell>
          <cell r="DV11">
            <v>116.83747094600001</v>
          </cell>
          <cell r="DW11">
            <v>643.85394732100008</v>
          </cell>
          <cell r="DX11">
            <v>140.50171380400099</v>
          </cell>
          <cell r="DY11">
            <v>682.75413581100099</v>
          </cell>
          <cell r="DZ11">
            <v>4.8164145749999996</v>
          </cell>
          <cell r="EA11">
            <v>35.217160342001002</v>
          </cell>
          <cell r="EB11">
            <v>57.239759983001001</v>
          </cell>
          <cell r="EC11">
            <v>360.51182149300104</v>
          </cell>
          <cell r="ED11">
            <v>51.265483322000001</v>
          </cell>
          <cell r="EE11">
            <v>465.50381052600096</v>
          </cell>
          <cell r="EF11">
            <v>14.2196368</v>
          </cell>
          <cell r="EG11">
            <v>135.91385450000101</v>
          </cell>
          <cell r="EH11">
            <v>16.458568501999999</v>
          </cell>
          <cell r="EI11">
            <v>192.46940241800002</v>
          </cell>
          <cell r="EJ11">
            <v>840.758763929</v>
          </cell>
          <cell r="EK11">
            <v>2214.7742881490003</v>
          </cell>
          <cell r="EL11">
            <v>16.089166332999998</v>
          </cell>
          <cell r="EM11">
            <v>107.365280689001</v>
          </cell>
          <cell r="EN11">
            <v>13.775605680000002</v>
          </cell>
          <cell r="EO11">
            <v>123.225754861</v>
          </cell>
          <cell r="EP11">
            <v>110.57813996600001</v>
          </cell>
          <cell r="EQ11">
            <v>148.851892695001</v>
          </cell>
          <cell r="ER11">
            <v>13.484198601000001</v>
          </cell>
          <cell r="ES11">
            <v>205.33700374800102</v>
          </cell>
          <cell r="ET11">
            <v>209.57382849500101</v>
          </cell>
          <cell r="EU11">
            <v>2000.9733390460001</v>
          </cell>
          <cell r="EV11">
            <v>94.982019574999995</v>
          </cell>
          <cell r="EW11">
            <v>358.48689362500102</v>
          </cell>
          <cell r="EX11">
            <v>54.283432006001</v>
          </cell>
          <cell r="EY11">
            <v>209.43845692799999</v>
          </cell>
        </row>
        <row r="12">
          <cell r="A12">
            <v>45839</v>
          </cell>
          <cell r="B12">
            <v>6.4542339999999996</v>
          </cell>
          <cell r="C12">
            <v>6.2346079999999997</v>
          </cell>
          <cell r="D12">
            <v>2.205816</v>
          </cell>
          <cell r="E12">
            <v>9.3253710000000005</v>
          </cell>
          <cell r="F12">
            <v>0</v>
          </cell>
          <cell r="G12">
            <v>18.727592999999999</v>
          </cell>
          <cell r="H12">
            <v>14.645439</v>
          </cell>
          <cell r="J12">
            <v>6.8080480000000003</v>
          </cell>
          <cell r="K12">
            <v>0</v>
          </cell>
          <cell r="L12">
            <v>0</v>
          </cell>
          <cell r="M12">
            <v>0</v>
          </cell>
          <cell r="N12">
            <v>2.375572</v>
          </cell>
          <cell r="R12">
            <v>2.5302799999999999</v>
          </cell>
          <cell r="U12">
            <v>48.551670999999999</v>
          </cell>
          <cell r="V12">
            <v>28.852305999999999</v>
          </cell>
          <cell r="W12">
            <v>0</v>
          </cell>
          <cell r="X12">
            <v>8.9499999999999993</v>
          </cell>
          <cell r="Y12">
            <v>8.9499999999999993</v>
          </cell>
          <cell r="Z12">
            <v>6.8523759999999996</v>
          </cell>
          <cell r="AB12">
            <v>5.8145959999999999</v>
          </cell>
          <cell r="AC12">
            <v>5.95</v>
          </cell>
          <cell r="AD12">
            <v>6.95</v>
          </cell>
          <cell r="AE12">
            <v>3.1674169999999999</v>
          </cell>
          <cell r="AF12">
            <v>2.9492720000000001</v>
          </cell>
          <cell r="AG12">
            <v>5.95</v>
          </cell>
          <cell r="AH12">
            <v>0</v>
          </cell>
          <cell r="AI12">
            <v>6.2014620000000003</v>
          </cell>
          <cell r="AJ12">
            <v>5.1709319999999996</v>
          </cell>
          <cell r="AK12">
            <v>3.040187</v>
          </cell>
          <cell r="AL12">
            <v>19.730892999999998</v>
          </cell>
          <cell r="AM12">
            <v>0</v>
          </cell>
          <cell r="AN12">
            <v>5.9</v>
          </cell>
          <cell r="AO12">
            <v>8.1861669999999993</v>
          </cell>
          <cell r="AP12">
            <v>0</v>
          </cell>
          <cell r="AQ12">
            <v>8.6169740000000008</v>
          </cell>
          <cell r="AS12">
            <v>0</v>
          </cell>
          <cell r="AT12">
            <v>0</v>
          </cell>
          <cell r="AU12">
            <v>0</v>
          </cell>
          <cell r="AV12">
            <v>11.739928000000001</v>
          </cell>
          <cell r="AW12">
            <v>0</v>
          </cell>
          <cell r="AX12">
            <v>0</v>
          </cell>
          <cell r="AY12">
            <v>16.411452000000001</v>
          </cell>
          <cell r="AZ12">
            <v>15.331466000000001</v>
          </cell>
          <cell r="BB12">
            <v>17.428498999999999</v>
          </cell>
          <cell r="BC12">
            <v>6.5119730000000002</v>
          </cell>
          <cell r="BD12">
            <v>4.1256459999999997</v>
          </cell>
          <cell r="BE12">
            <v>3.8596659999999998</v>
          </cell>
          <cell r="BF12">
            <v>1.667551</v>
          </cell>
          <cell r="BG12">
            <v>3.6599309999999998</v>
          </cell>
          <cell r="BH12">
            <v>9.8520380000000003</v>
          </cell>
          <cell r="BI12">
            <v>12.116707999999999</v>
          </cell>
          <cell r="BJ12">
            <v>13.357008</v>
          </cell>
          <cell r="BL12">
            <v>3.941821</v>
          </cell>
          <cell r="BM12">
            <v>3.7086299999999999</v>
          </cell>
          <cell r="BN12">
            <v>6.0623709999999997</v>
          </cell>
          <cell r="BO12">
            <v>1.7951269999999999</v>
          </cell>
          <cell r="BP12">
            <v>1.7608509999999999</v>
          </cell>
          <cell r="BT12">
            <v>1.5120690000000001</v>
          </cell>
          <cell r="BW12">
            <v>27.716380999999998</v>
          </cell>
          <cell r="BX12">
            <v>8.1266560000000005</v>
          </cell>
          <cell r="BY12">
            <v>0</v>
          </cell>
          <cell r="BZ12">
            <v>4.5223120000000003</v>
          </cell>
          <cell r="CA12">
            <v>4.6081240000000001</v>
          </cell>
          <cell r="CB12">
            <v>3.0510269999999999</v>
          </cell>
          <cell r="CD12">
            <v>2.3223609999999999</v>
          </cell>
          <cell r="CE12">
            <v>2.322489</v>
          </cell>
          <cell r="CF12">
            <v>3.5876000000000001</v>
          </cell>
          <cell r="CG12">
            <v>1.8181020000000001</v>
          </cell>
          <cell r="CH12">
            <v>1.4769749999999999</v>
          </cell>
          <cell r="CI12">
            <v>2.365834</v>
          </cell>
          <cell r="CJ12">
            <v>1.613378</v>
          </cell>
          <cell r="CK12">
            <v>3.9642919999999999</v>
          </cell>
          <cell r="CL12">
            <v>3.9075229999999999</v>
          </cell>
          <cell r="CM12">
            <v>1.6813530000000001</v>
          </cell>
          <cell r="CN12">
            <v>5.7103469999999996</v>
          </cell>
          <cell r="CO12">
            <v>4.9852869999999996</v>
          </cell>
          <cell r="CP12">
            <v>2.173584</v>
          </cell>
          <cell r="CQ12">
            <v>3.5969449999999998</v>
          </cell>
          <cell r="CR12">
            <v>7.9913119999999997</v>
          </cell>
          <cell r="CS12">
            <v>5.0853679999999999</v>
          </cell>
          <cell r="CU12">
            <v>0</v>
          </cell>
          <cell r="CV12">
            <v>0</v>
          </cell>
          <cell r="CW12">
            <v>0</v>
          </cell>
          <cell r="CX12">
            <v>7.5351439999999998</v>
          </cell>
          <cell r="CY12">
            <v>7.8734909999999996</v>
          </cell>
          <cell r="CZ12">
            <v>7.1445480000000003</v>
          </cell>
          <cell r="DA12">
            <v>8.7850900000000003</v>
          </cell>
          <cell r="DB12">
            <v>9.6833580000000001</v>
          </cell>
          <cell r="DD12">
            <v>8.2845519999999997</v>
          </cell>
          <cell r="DE12">
            <v>6.7830519999999996</v>
          </cell>
          <cell r="DH12">
            <v>4271.5597129570006</v>
          </cell>
          <cell r="DI12">
            <v>19379.269461574997</v>
          </cell>
          <cell r="DJ12">
            <v>389.15078019100105</v>
          </cell>
          <cell r="DK12">
            <v>1362.799583964</v>
          </cell>
          <cell r="DL12">
            <v>711.15943675200003</v>
          </cell>
          <cell r="DM12">
            <v>1985.325548581</v>
          </cell>
          <cell r="DN12">
            <v>212.33567767899999</v>
          </cell>
          <cell r="DO12">
            <v>1499.3095033550001</v>
          </cell>
          <cell r="DP12">
            <v>174.05210226600099</v>
          </cell>
          <cell r="DQ12">
            <v>1596.9057247999999</v>
          </cell>
          <cell r="DR12">
            <v>346.06310202300102</v>
          </cell>
          <cell r="DS12">
            <v>919.32278402900101</v>
          </cell>
          <cell r="DT12">
            <v>29.400142868</v>
          </cell>
          <cell r="DU12">
            <v>270.875552730001</v>
          </cell>
          <cell r="DV12">
            <v>100.45114302499999</v>
          </cell>
          <cell r="DW12">
            <v>587.72003316999997</v>
          </cell>
          <cell r="DX12">
            <v>116.83586843200001</v>
          </cell>
          <cell r="DY12">
            <v>680.18285888800096</v>
          </cell>
          <cell r="DZ12">
            <v>4.4844664000009997</v>
          </cell>
          <cell r="EA12">
            <v>35.174740637001001</v>
          </cell>
          <cell r="EB12">
            <v>42.811719044999997</v>
          </cell>
          <cell r="EC12">
            <v>300.33417198400099</v>
          </cell>
          <cell r="ED12">
            <v>62.970067999999998</v>
          </cell>
          <cell r="EE12">
            <v>468.12245802800004</v>
          </cell>
          <cell r="EF12">
            <v>12.682110900001</v>
          </cell>
          <cell r="EG12">
            <v>128.4350537</v>
          </cell>
          <cell r="EH12">
            <v>20.490493617001</v>
          </cell>
          <cell r="EI12">
            <v>184.70973675300002</v>
          </cell>
          <cell r="EJ12">
            <v>714.90023107399998</v>
          </cell>
          <cell r="EK12">
            <v>1952.0728105609999</v>
          </cell>
          <cell r="EL12">
            <v>9.5314570830009995</v>
          </cell>
          <cell r="EM12">
            <v>97.288013907999996</v>
          </cell>
          <cell r="EN12">
            <v>14.371506166001</v>
          </cell>
          <cell r="EO12">
            <v>118.77958254600001</v>
          </cell>
          <cell r="EP12">
            <v>108.157734651002</v>
          </cell>
          <cell r="EQ12">
            <v>139.86007114000003</v>
          </cell>
          <cell r="ER12">
            <v>13.929990891001001</v>
          </cell>
          <cell r="ES12">
            <v>152.35001481099999</v>
          </cell>
          <cell r="ET12">
            <v>188.73536582100101</v>
          </cell>
          <cell r="EU12">
            <v>1797.89988533</v>
          </cell>
          <cell r="EV12">
            <v>84.876986265001008</v>
          </cell>
          <cell r="EW12">
            <v>342.25122314800001</v>
          </cell>
          <cell r="EX12">
            <v>45.386750077001004</v>
          </cell>
          <cell r="EY12">
            <v>226.70871116900102</v>
          </cell>
        </row>
        <row r="13">
          <cell r="A13">
            <v>45809</v>
          </cell>
          <cell r="B13">
            <v>7.1399460000000001</v>
          </cell>
          <cell r="C13">
            <v>5.7186130000000004</v>
          </cell>
          <cell r="D13">
            <v>2.2999999999999998</v>
          </cell>
          <cell r="E13">
            <v>8.8895</v>
          </cell>
          <cell r="F13">
            <v>0</v>
          </cell>
          <cell r="G13">
            <v>19.353731</v>
          </cell>
          <cell r="H13">
            <v>15.91835</v>
          </cell>
          <cell r="J13">
            <v>8.5249140000000008</v>
          </cell>
          <cell r="K13">
            <v>7.9</v>
          </cell>
          <cell r="L13">
            <v>8.4529549999999993</v>
          </cell>
          <cell r="M13">
            <v>0</v>
          </cell>
          <cell r="N13">
            <v>2.8141919999999998</v>
          </cell>
          <cell r="R13">
            <v>2.7870750000000002</v>
          </cell>
          <cell r="U13">
            <v>41.601801000000002</v>
          </cell>
          <cell r="V13">
            <v>28.73978</v>
          </cell>
          <cell r="W13">
            <v>0</v>
          </cell>
          <cell r="X13">
            <v>8.9499999999999993</v>
          </cell>
          <cell r="Y13">
            <v>9.1470699999999994</v>
          </cell>
          <cell r="Z13">
            <v>5.95</v>
          </cell>
          <cell r="AB13">
            <v>5.8330200000000003</v>
          </cell>
          <cell r="AC13">
            <v>5.95</v>
          </cell>
          <cell r="AD13">
            <v>6.95</v>
          </cell>
          <cell r="AE13">
            <v>3.4257559999999998</v>
          </cell>
          <cell r="AF13">
            <v>2.95</v>
          </cell>
          <cell r="AG13">
            <v>0</v>
          </cell>
          <cell r="AH13">
            <v>0</v>
          </cell>
          <cell r="AI13">
            <v>7.2609089999999998</v>
          </cell>
          <cell r="AJ13">
            <v>5.1740469999999998</v>
          </cell>
          <cell r="AK13">
            <v>3.1560199999999998</v>
          </cell>
          <cell r="AL13">
            <v>17.833106000000001</v>
          </cell>
          <cell r="AM13">
            <v>7.5115679999999996</v>
          </cell>
          <cell r="AN13">
            <v>5.9</v>
          </cell>
          <cell r="AO13">
            <v>7.580476</v>
          </cell>
          <cell r="AP13">
            <v>9.5</v>
          </cell>
          <cell r="AQ13">
            <v>8.6741019999999995</v>
          </cell>
          <cell r="AS13">
            <v>0</v>
          </cell>
          <cell r="AT13">
            <v>12.769475999999999</v>
          </cell>
          <cell r="AU13">
            <v>0</v>
          </cell>
          <cell r="AV13">
            <v>0</v>
          </cell>
          <cell r="AW13">
            <v>0</v>
          </cell>
          <cell r="AX13">
            <v>21.668398</v>
          </cell>
          <cell r="AY13">
            <v>15.562689000000001</v>
          </cell>
          <cell r="AZ13">
            <v>15.331493</v>
          </cell>
          <cell r="BB13">
            <v>17.457498000000001</v>
          </cell>
          <cell r="BC13">
            <v>6.4446640000000004</v>
          </cell>
          <cell r="BD13">
            <v>4.1357010000000001</v>
          </cell>
          <cell r="BE13">
            <v>3.945789</v>
          </cell>
          <cell r="BF13">
            <v>1.542483</v>
          </cell>
          <cell r="BG13">
            <v>3.437532</v>
          </cell>
          <cell r="BH13">
            <v>9.8446829999999999</v>
          </cell>
          <cell r="BI13">
            <v>12.194138000000001</v>
          </cell>
          <cell r="BJ13">
            <v>13.322877999999999</v>
          </cell>
          <cell r="BL13">
            <v>4.4298140000000004</v>
          </cell>
          <cell r="BM13">
            <v>3.847626</v>
          </cell>
          <cell r="BN13">
            <v>6.1298139999999997</v>
          </cell>
          <cell r="BO13">
            <v>1.714845</v>
          </cell>
          <cell r="BP13">
            <v>1.659087</v>
          </cell>
          <cell r="BT13">
            <v>1.430442</v>
          </cell>
          <cell r="BW13">
            <v>25.522207000000002</v>
          </cell>
          <cell r="BX13">
            <v>8.2160670000000007</v>
          </cell>
          <cell r="BY13">
            <v>0</v>
          </cell>
          <cell r="BZ13">
            <v>4.6787809999999999</v>
          </cell>
          <cell r="CA13">
            <v>4.8433060000000001</v>
          </cell>
          <cell r="CB13">
            <v>3.535933</v>
          </cell>
          <cell r="CD13">
            <v>2.3347509999999998</v>
          </cell>
          <cell r="CE13">
            <v>2.3436659999999998</v>
          </cell>
          <cell r="CF13">
            <v>3.7645940000000002</v>
          </cell>
          <cell r="CG13">
            <v>1.938687</v>
          </cell>
          <cell r="CH13">
            <v>1.588714</v>
          </cell>
          <cell r="CI13">
            <v>2.3638309999999998</v>
          </cell>
          <cell r="CJ13">
            <v>1.6077729999999999</v>
          </cell>
          <cell r="CK13">
            <v>3.951673</v>
          </cell>
          <cell r="CL13">
            <v>3.9075229999999999</v>
          </cell>
          <cell r="CM13">
            <v>1.6852259999999999</v>
          </cell>
          <cell r="CN13">
            <v>6.3319749999999999</v>
          </cell>
          <cell r="CO13">
            <v>4.9971959999999997</v>
          </cell>
          <cell r="CP13">
            <v>2.101817</v>
          </cell>
          <cell r="CQ13">
            <v>3.8980950000000001</v>
          </cell>
          <cell r="CR13">
            <v>8.3138609999999993</v>
          </cell>
          <cell r="CS13">
            <v>5.2735839999999996</v>
          </cell>
          <cell r="CU13">
            <v>20.142167000000001</v>
          </cell>
          <cell r="CV13">
            <v>9.1606260000000006</v>
          </cell>
          <cell r="CW13">
            <v>10.515836</v>
          </cell>
          <cell r="CX13">
            <v>5.9829299999999996</v>
          </cell>
          <cell r="CY13">
            <v>7.8731780000000002</v>
          </cell>
          <cell r="CZ13">
            <v>7.1214069999999996</v>
          </cell>
          <cell r="DA13">
            <v>9.0255720000000004</v>
          </cell>
          <cell r="DB13">
            <v>9.6979209999999991</v>
          </cell>
          <cell r="DD13">
            <v>8.2931329999999992</v>
          </cell>
          <cell r="DE13">
            <v>6.7830519999999996</v>
          </cell>
          <cell r="DH13">
            <v>5951.1804310729995</v>
          </cell>
          <cell r="DI13">
            <v>27860.372393432004</v>
          </cell>
          <cell r="DJ13">
            <v>598.48127304600098</v>
          </cell>
          <cell r="DK13">
            <v>1998.9355593979999</v>
          </cell>
          <cell r="DL13">
            <v>954.72586115900003</v>
          </cell>
          <cell r="DM13">
            <v>3280.2275491900004</v>
          </cell>
          <cell r="DN13">
            <v>286.50956698800002</v>
          </cell>
          <cell r="DO13">
            <v>2238.0915639010004</v>
          </cell>
          <cell r="DP13">
            <v>166.87614722200098</v>
          </cell>
          <cell r="DQ13">
            <v>2133.3004445050001</v>
          </cell>
          <cell r="DR13">
            <v>460.19509407400102</v>
          </cell>
          <cell r="DS13">
            <v>1308.2875534069999</v>
          </cell>
          <cell r="DT13">
            <v>56.891733193</v>
          </cell>
          <cell r="DU13">
            <v>349.34085892700006</v>
          </cell>
          <cell r="DV13">
            <v>137.35841577299999</v>
          </cell>
          <cell r="DW13">
            <v>829.47457198899997</v>
          </cell>
          <cell r="DX13">
            <v>159.45993239100002</v>
          </cell>
          <cell r="DY13">
            <v>823.80533638700103</v>
          </cell>
          <cell r="DZ13">
            <v>11.230449455</v>
          </cell>
          <cell r="EA13">
            <v>66.004004972000999</v>
          </cell>
          <cell r="EB13">
            <v>80.105999701000997</v>
          </cell>
          <cell r="EC13">
            <v>474.47215197100002</v>
          </cell>
          <cell r="ED13">
            <v>139.571560057</v>
          </cell>
          <cell r="EE13">
            <v>710.86380572700102</v>
          </cell>
          <cell r="EF13">
            <v>21.041902999999998</v>
          </cell>
          <cell r="EG13">
            <v>158.353917</v>
          </cell>
          <cell r="EH13">
            <v>28.993154254001002</v>
          </cell>
          <cell r="EI13">
            <v>305.39905232700102</v>
          </cell>
          <cell r="EJ13">
            <v>1003.872510506</v>
          </cell>
          <cell r="EK13">
            <v>2647.5574093169998</v>
          </cell>
          <cell r="EL13">
            <v>17.356859116001001</v>
          </cell>
          <cell r="EM13">
            <v>141.228069912</v>
          </cell>
          <cell r="EN13">
            <v>23.218416113</v>
          </cell>
          <cell r="EO13">
            <v>192.220154675</v>
          </cell>
          <cell r="EP13">
            <v>153.33882192400003</v>
          </cell>
          <cell r="EQ13">
            <v>190.82454059600201</v>
          </cell>
          <cell r="ER13">
            <v>24.355835633001</v>
          </cell>
          <cell r="ES13">
            <v>174.94311836699998</v>
          </cell>
          <cell r="ET13">
            <v>224.16733345100101</v>
          </cell>
          <cell r="EU13">
            <v>2364.7719324330001</v>
          </cell>
          <cell r="EV13">
            <v>129.02691135000001</v>
          </cell>
          <cell r="EW13">
            <v>466.68294108800001</v>
          </cell>
          <cell r="EX13">
            <v>84.551464173999989</v>
          </cell>
          <cell r="EY13">
            <v>332.80378586600096</v>
          </cell>
        </row>
        <row r="14">
          <cell r="A14">
            <v>45778</v>
          </cell>
          <cell r="B14">
            <v>5.8132979999999996</v>
          </cell>
          <cell r="C14">
            <v>6.2443220000000004</v>
          </cell>
          <cell r="D14">
            <v>2.6351249999999999</v>
          </cell>
          <cell r="E14">
            <v>7.3084160000000002</v>
          </cell>
          <cell r="F14">
            <v>0</v>
          </cell>
          <cell r="G14">
            <v>13.34909</v>
          </cell>
          <cell r="H14">
            <v>14.121216</v>
          </cell>
          <cell r="J14">
            <v>4.9939260000000001</v>
          </cell>
          <cell r="K14">
            <v>7.9</v>
          </cell>
          <cell r="L14">
            <v>8.3351659999999992</v>
          </cell>
          <cell r="M14">
            <v>0</v>
          </cell>
          <cell r="N14">
            <v>2.969703</v>
          </cell>
          <cell r="R14">
            <v>2.9144030000000001</v>
          </cell>
          <cell r="U14">
            <v>41.515101999999999</v>
          </cell>
          <cell r="V14">
            <v>29.13513</v>
          </cell>
          <cell r="W14">
            <v>0</v>
          </cell>
          <cell r="X14">
            <v>7.2389409999999996</v>
          </cell>
          <cell r="Y14">
            <v>6.2127650000000001</v>
          </cell>
          <cell r="Z14">
            <v>5.95</v>
          </cell>
          <cell r="AB14">
            <v>0</v>
          </cell>
          <cell r="AC14">
            <v>5.5983029999999996</v>
          </cell>
          <cell r="AD14">
            <v>6.8031069999999998</v>
          </cell>
          <cell r="AE14">
            <v>3.1701839999999999</v>
          </cell>
          <cell r="AF14">
            <v>0</v>
          </cell>
          <cell r="AG14">
            <v>5.3</v>
          </cell>
          <cell r="AH14">
            <v>0</v>
          </cell>
          <cell r="AI14">
            <v>7.5</v>
          </cell>
          <cell r="AJ14">
            <v>5.1709319999999996</v>
          </cell>
          <cell r="AK14">
            <v>3.2</v>
          </cell>
          <cell r="AL14">
            <v>17.778403000000001</v>
          </cell>
          <cell r="AM14">
            <v>7.5183410000000004</v>
          </cell>
          <cell r="AN14">
            <v>5.7317790000000004</v>
          </cell>
          <cell r="AO14">
            <v>6.9077159999999997</v>
          </cell>
          <cell r="AP14">
            <v>9.5</v>
          </cell>
          <cell r="AQ14">
            <v>5.8605910000000003</v>
          </cell>
          <cell r="AS14">
            <v>20.121258000000001</v>
          </cell>
          <cell r="AT14">
            <v>14.078438999999999</v>
          </cell>
          <cell r="AU14">
            <v>17.317471999999999</v>
          </cell>
          <cell r="AV14">
            <v>10.799999</v>
          </cell>
          <cell r="AW14">
            <v>0</v>
          </cell>
          <cell r="AX14">
            <v>20.276952000000001</v>
          </cell>
          <cell r="AY14">
            <v>16.410796999999999</v>
          </cell>
          <cell r="AZ14">
            <v>15.331466000000001</v>
          </cell>
          <cell r="BB14">
            <v>17.428498999999999</v>
          </cell>
          <cell r="BC14">
            <v>6.4955210000000001</v>
          </cell>
          <cell r="BD14">
            <v>2.8603079999999999</v>
          </cell>
          <cell r="BE14">
            <v>4.3485250000000004</v>
          </cell>
          <cell r="BF14">
            <v>1.648083</v>
          </cell>
          <cell r="BG14">
            <v>3.6584439999999998</v>
          </cell>
          <cell r="BH14">
            <v>8.8283330000000007</v>
          </cell>
          <cell r="BI14">
            <v>9.9043150000000004</v>
          </cell>
          <cell r="BJ14">
            <v>11.925428</v>
          </cell>
          <cell r="BL14">
            <v>3.2550249999999998</v>
          </cell>
          <cell r="BM14">
            <v>4.3999889999999997</v>
          </cell>
          <cell r="BN14">
            <v>6.0489730000000002</v>
          </cell>
          <cell r="BO14">
            <v>1.774875</v>
          </cell>
          <cell r="BP14">
            <v>2.2528160000000002</v>
          </cell>
          <cell r="BT14">
            <v>1.6371100000000001</v>
          </cell>
          <cell r="BW14">
            <v>24.926300000000001</v>
          </cell>
          <cell r="BX14">
            <v>7.9340070000000003</v>
          </cell>
          <cell r="BY14">
            <v>0</v>
          </cell>
          <cell r="BZ14">
            <v>4.1417149999999996</v>
          </cell>
          <cell r="CA14">
            <v>4.6406590000000003</v>
          </cell>
          <cell r="CB14">
            <v>3.7081110000000002</v>
          </cell>
          <cell r="CD14">
            <v>2.322711</v>
          </cell>
          <cell r="CE14">
            <v>2.4080759999999999</v>
          </cell>
          <cell r="CF14">
            <v>3.5098050000000001</v>
          </cell>
          <cell r="CG14">
            <v>1.3740110000000001</v>
          </cell>
          <cell r="CH14">
            <v>1.767301</v>
          </cell>
          <cell r="CI14">
            <v>2.3591579999999999</v>
          </cell>
          <cell r="CJ14">
            <v>1.6041859999999999</v>
          </cell>
          <cell r="CK14">
            <v>3.9492370000000001</v>
          </cell>
          <cell r="CL14">
            <v>3.907524</v>
          </cell>
          <cell r="CM14">
            <v>1.6229709999999999</v>
          </cell>
          <cell r="CN14">
            <v>6.146058</v>
          </cell>
          <cell r="CO14">
            <v>4.4263690000000002</v>
          </cell>
          <cell r="CP14">
            <v>1.68432</v>
          </cell>
          <cell r="CQ14">
            <v>3.8094730000000001</v>
          </cell>
          <cell r="CR14">
            <v>7.9308750000000003</v>
          </cell>
          <cell r="CS14">
            <v>3.5542889999999998</v>
          </cell>
          <cell r="CU14">
            <v>20.672177000000001</v>
          </cell>
          <cell r="CV14">
            <v>8.9711680000000005</v>
          </cell>
          <cell r="CW14">
            <v>10.784287000000001</v>
          </cell>
          <cell r="CX14">
            <v>5.5013730000000001</v>
          </cell>
          <cell r="CY14">
            <v>7.874657</v>
          </cell>
          <cell r="CZ14">
            <v>7.1053610000000003</v>
          </cell>
          <cell r="DA14">
            <v>9.283944</v>
          </cell>
          <cell r="DB14">
            <v>9.7153840000000002</v>
          </cell>
          <cell r="DD14">
            <v>8.2795369999999995</v>
          </cell>
          <cell r="DE14">
            <v>5.721768</v>
          </cell>
          <cell r="DH14">
            <v>5584.3142421649991</v>
          </cell>
          <cell r="DI14">
            <v>23111.838547750001</v>
          </cell>
          <cell r="DJ14">
            <v>465.243148211</v>
          </cell>
          <cell r="DK14">
            <v>1639.445297754</v>
          </cell>
          <cell r="DL14">
            <v>688.92631056200003</v>
          </cell>
          <cell r="DM14">
            <v>2122.9219257700001</v>
          </cell>
          <cell r="DN14">
            <v>381.28334395299999</v>
          </cell>
          <cell r="DO14">
            <v>1759.61439251</v>
          </cell>
          <cell r="DP14">
            <v>120.34974169500001</v>
          </cell>
          <cell r="DQ14">
            <v>1243.960906</v>
          </cell>
          <cell r="DR14">
            <v>514.30857605100005</v>
          </cell>
          <cell r="DS14">
            <v>888.7831071170001</v>
          </cell>
          <cell r="DT14">
            <v>66.911074419000002</v>
          </cell>
          <cell r="DU14">
            <v>343.36040713400104</v>
          </cell>
          <cell r="DV14">
            <v>128.19704775300002</v>
          </cell>
          <cell r="DW14">
            <v>618.02186177000101</v>
          </cell>
          <cell r="DX14">
            <v>149.63640437999999</v>
          </cell>
          <cell r="DY14">
            <v>731.47931592199996</v>
          </cell>
          <cell r="DZ14">
            <v>13.699455301</v>
          </cell>
          <cell r="EA14">
            <v>81.403336265000007</v>
          </cell>
          <cell r="EB14">
            <v>72.090410156000999</v>
          </cell>
          <cell r="EC14">
            <v>471.36030440500002</v>
          </cell>
          <cell r="ED14">
            <v>179.455117997</v>
          </cell>
          <cell r="EE14">
            <v>595.20465962000003</v>
          </cell>
          <cell r="EF14">
            <v>11.943885000001002</v>
          </cell>
          <cell r="EG14">
            <v>145.20402000000101</v>
          </cell>
          <cell r="EH14">
            <v>19.020160973999999</v>
          </cell>
          <cell r="EI14">
            <v>242.72643909999999</v>
          </cell>
          <cell r="EJ14">
            <v>981.35472288699998</v>
          </cell>
          <cell r="EK14">
            <v>2309.710178026</v>
          </cell>
          <cell r="EL14">
            <v>22.679723030001004</v>
          </cell>
          <cell r="EM14">
            <v>137.343655291</v>
          </cell>
          <cell r="EN14">
            <v>20.249752068000003</v>
          </cell>
          <cell r="EO14">
            <v>162.64604404200102</v>
          </cell>
          <cell r="EP14">
            <v>131.98910144800001</v>
          </cell>
          <cell r="EQ14">
            <v>168.06035205399999</v>
          </cell>
          <cell r="ER14">
            <v>29.843805427001001</v>
          </cell>
          <cell r="ES14">
            <v>273.08659925299997</v>
          </cell>
          <cell r="ET14">
            <v>202.64292966000102</v>
          </cell>
          <cell r="EU14">
            <v>2136.1548078290002</v>
          </cell>
          <cell r="EV14">
            <v>115.53494358100001</v>
          </cell>
          <cell r="EW14">
            <v>424.237286769001</v>
          </cell>
          <cell r="EX14">
            <v>81.561290909999997</v>
          </cell>
          <cell r="EY14">
            <v>365.48948298900098</v>
          </cell>
        </row>
        <row r="15">
          <cell r="A15">
            <v>45748</v>
          </cell>
          <cell r="B15">
            <v>4.9491019999999999</v>
          </cell>
          <cell r="C15">
            <v>6.6199979999999998</v>
          </cell>
          <cell r="D15">
            <v>1.5680080000000001</v>
          </cell>
          <cell r="E15">
            <v>6.5919080000000001</v>
          </cell>
          <cell r="F15">
            <v>0</v>
          </cell>
          <cell r="G15">
            <v>0</v>
          </cell>
          <cell r="H15">
            <v>7.9947889999999999</v>
          </cell>
          <cell r="J15">
            <v>3.2498170000000002</v>
          </cell>
          <cell r="K15">
            <v>7.9</v>
          </cell>
          <cell r="L15">
            <v>0</v>
          </cell>
          <cell r="M15">
            <v>3.0540050000000001</v>
          </cell>
          <cell r="N15">
            <v>2.314378</v>
          </cell>
          <cell r="R15">
            <v>3.0539230000000002</v>
          </cell>
          <cell r="U15">
            <v>40.245413999999997</v>
          </cell>
          <cell r="V15">
            <v>29.272376000000001</v>
          </cell>
          <cell r="W15">
            <v>0</v>
          </cell>
          <cell r="X15">
            <v>5.3382069999999997</v>
          </cell>
          <cell r="Y15">
            <v>3.9153319999999998</v>
          </cell>
          <cell r="Z15">
            <v>0</v>
          </cell>
          <cell r="AB15">
            <v>5.3153990000000002</v>
          </cell>
          <cell r="AC15">
            <v>0</v>
          </cell>
          <cell r="AD15">
            <v>6.2540480000000001</v>
          </cell>
          <cell r="AE15">
            <v>3.1905350000000001</v>
          </cell>
          <cell r="AF15">
            <v>0</v>
          </cell>
          <cell r="AG15">
            <v>5.3</v>
          </cell>
          <cell r="AH15">
            <v>0</v>
          </cell>
          <cell r="AI15">
            <v>7.5</v>
          </cell>
          <cell r="AJ15">
            <v>5.1708309999999997</v>
          </cell>
          <cell r="AK15">
            <v>3.2841629999999999</v>
          </cell>
          <cell r="AL15">
            <v>17.763860999999999</v>
          </cell>
          <cell r="AM15">
            <v>7.5</v>
          </cell>
          <cell r="AN15">
            <v>5.7</v>
          </cell>
          <cell r="AO15">
            <v>5.3403359999999997</v>
          </cell>
          <cell r="AP15">
            <v>0</v>
          </cell>
          <cell r="AQ15">
            <v>4.9161890000000001</v>
          </cell>
          <cell r="AS15">
            <v>0</v>
          </cell>
          <cell r="AT15">
            <v>13.407899</v>
          </cell>
          <cell r="AU15">
            <v>24.390737000000001</v>
          </cell>
          <cell r="AV15">
            <v>10.799999</v>
          </cell>
          <cell r="AW15">
            <v>0</v>
          </cell>
          <cell r="AX15">
            <v>20.217631999999998</v>
          </cell>
          <cell r="AY15">
            <v>16.419505000000001</v>
          </cell>
          <cell r="AZ15">
            <v>15.331466000000001</v>
          </cell>
          <cell r="BB15">
            <v>17.42755</v>
          </cell>
          <cell r="BC15">
            <v>6.5120240000000003</v>
          </cell>
          <cell r="BD15">
            <v>2.5491600000000001</v>
          </cell>
          <cell r="BE15">
            <v>4.6101150000000004</v>
          </cell>
          <cell r="BF15">
            <v>1.3535109999999999</v>
          </cell>
          <cell r="BG15">
            <v>2.6704249999999998</v>
          </cell>
          <cell r="BH15">
            <v>6.3868429999999998</v>
          </cell>
          <cell r="BI15">
            <v>9.2104300000000006</v>
          </cell>
          <cell r="BJ15">
            <v>9.3942700000000006</v>
          </cell>
          <cell r="BL15">
            <v>2.6961930000000001</v>
          </cell>
          <cell r="BM15">
            <v>4.5121570000000002</v>
          </cell>
          <cell r="BN15">
            <v>5.9507570000000003</v>
          </cell>
          <cell r="BO15">
            <v>1.882142</v>
          </cell>
          <cell r="BP15">
            <v>1.5033879999999999</v>
          </cell>
          <cell r="BT15">
            <v>1.6709240000000001</v>
          </cell>
          <cell r="BW15">
            <v>22.518917999999999</v>
          </cell>
          <cell r="BX15">
            <v>7.8088949999999997</v>
          </cell>
          <cell r="BY15">
            <v>3.6159520000000001</v>
          </cell>
          <cell r="BZ15">
            <v>2.2409240000000001</v>
          </cell>
          <cell r="CA15">
            <v>2.7484410000000001</v>
          </cell>
          <cell r="CB15">
            <v>3.0961889999999999</v>
          </cell>
          <cell r="CD15">
            <v>2.3158249999999998</v>
          </cell>
          <cell r="CE15">
            <v>2.3159019999999999</v>
          </cell>
          <cell r="CF15">
            <v>2.9491079999999998</v>
          </cell>
          <cell r="CG15">
            <v>1.365915</v>
          </cell>
          <cell r="CH15">
            <v>1.225965</v>
          </cell>
          <cell r="CI15">
            <v>2.359531</v>
          </cell>
          <cell r="CJ15">
            <v>1.467398</v>
          </cell>
          <cell r="CK15">
            <v>3.946164</v>
          </cell>
          <cell r="CL15">
            <v>3.9075229999999999</v>
          </cell>
          <cell r="CM15">
            <v>1.6397219999999999</v>
          </cell>
          <cell r="CN15">
            <v>5.1767219999999998</v>
          </cell>
          <cell r="CO15">
            <v>4.3190059999999999</v>
          </cell>
          <cell r="CP15">
            <v>1.6847510000000001</v>
          </cell>
          <cell r="CQ15">
            <v>2.457103</v>
          </cell>
          <cell r="CR15">
            <v>8.8223710000000004</v>
          </cell>
          <cell r="CS15">
            <v>2.9644339999999998</v>
          </cell>
          <cell r="CU15">
            <v>24.132052999999999</v>
          </cell>
          <cell r="CV15">
            <v>9.4444859999999995</v>
          </cell>
          <cell r="CW15">
            <v>12.260448</v>
          </cell>
          <cell r="CX15">
            <v>5.5690989999999996</v>
          </cell>
          <cell r="CY15">
            <v>7.8382540000000001</v>
          </cell>
          <cell r="CZ15">
            <v>7.0837810000000001</v>
          </cell>
          <cell r="DA15">
            <v>9.7491520000000005</v>
          </cell>
          <cell r="DB15">
            <v>9.6476109999999995</v>
          </cell>
          <cell r="DD15">
            <v>8.2937589999999997</v>
          </cell>
          <cell r="DE15">
            <v>5.9064399999999999</v>
          </cell>
          <cell r="DH15">
            <v>5613.7588488229994</v>
          </cell>
          <cell r="DI15">
            <v>22671.867747197004</v>
          </cell>
          <cell r="DJ15">
            <v>402.98853666600002</v>
          </cell>
          <cell r="DK15">
            <v>1465.0303042790001</v>
          </cell>
          <cell r="DL15">
            <v>729.66068084000005</v>
          </cell>
          <cell r="DM15">
            <v>1952.1429026629999</v>
          </cell>
          <cell r="DN15">
            <v>368.13690107900101</v>
          </cell>
          <cell r="DO15">
            <v>1462.9567013320002</v>
          </cell>
          <cell r="DP15">
            <v>135.74659053500102</v>
          </cell>
          <cell r="DQ15">
            <v>963.22869405799997</v>
          </cell>
          <cell r="DR15">
            <v>540.20851119900101</v>
          </cell>
          <cell r="DS15">
            <v>876.56360790199994</v>
          </cell>
          <cell r="DT15">
            <v>98.657649144000004</v>
          </cell>
          <cell r="DU15">
            <v>430.54980069499999</v>
          </cell>
          <cell r="DV15">
            <v>122.416825663</v>
          </cell>
          <cell r="DW15">
            <v>690.926527599</v>
          </cell>
          <cell r="DX15">
            <v>71.772321202000995</v>
          </cell>
          <cell r="DY15">
            <v>653.13344937399995</v>
          </cell>
          <cell r="DZ15">
            <v>22.532359013001003</v>
          </cell>
          <cell r="EA15">
            <v>155.65681748400002</v>
          </cell>
          <cell r="EB15">
            <v>118.76680694300001</v>
          </cell>
          <cell r="EC15">
            <v>571.48490460400001</v>
          </cell>
          <cell r="ED15">
            <v>206.312830254</v>
          </cell>
          <cell r="EE15">
            <v>672.74697234700102</v>
          </cell>
          <cell r="EF15">
            <v>7.1950510000000003</v>
          </cell>
          <cell r="EG15">
            <v>138.06610500000002</v>
          </cell>
          <cell r="EH15">
            <v>15.253308128000999</v>
          </cell>
          <cell r="EI15">
            <v>256.02586414200101</v>
          </cell>
          <cell r="EJ15">
            <v>999.079954069</v>
          </cell>
          <cell r="EK15">
            <v>2369.8300753500002</v>
          </cell>
          <cell r="EL15">
            <v>35.522754539000999</v>
          </cell>
          <cell r="EM15">
            <v>157.30629496100002</v>
          </cell>
          <cell r="EN15">
            <v>17.101476161000001</v>
          </cell>
          <cell r="EO15">
            <v>161.195285046001</v>
          </cell>
          <cell r="EP15">
            <v>184.46615317600001</v>
          </cell>
          <cell r="EQ15">
            <v>183.57514991000002</v>
          </cell>
          <cell r="ER15">
            <v>38.986424728999999</v>
          </cell>
          <cell r="ES15">
            <v>283.23421739900101</v>
          </cell>
          <cell r="ET15">
            <v>186.10627058000003</v>
          </cell>
          <cell r="EU15">
            <v>2195.8632090389997</v>
          </cell>
          <cell r="EV15">
            <v>117.98213484899999</v>
          </cell>
          <cell r="EW15">
            <v>421.75079647900003</v>
          </cell>
          <cell r="EX15">
            <v>98.977332093000001</v>
          </cell>
          <cell r="EY15">
            <v>476.57341780400003</v>
          </cell>
        </row>
        <row r="16">
          <cell r="A16">
            <v>45717</v>
          </cell>
          <cell r="B16">
            <v>4.9289839999999998</v>
          </cell>
          <cell r="C16">
            <v>5.8383000000000003</v>
          </cell>
          <cell r="D16">
            <v>1.0936870000000001</v>
          </cell>
          <cell r="E16">
            <v>6.1476350000000002</v>
          </cell>
          <cell r="F16">
            <v>0</v>
          </cell>
          <cell r="G16">
            <v>0</v>
          </cell>
          <cell r="H16">
            <v>7.2395899999999997</v>
          </cell>
          <cell r="J16">
            <v>3.8988070000000001</v>
          </cell>
          <cell r="K16">
            <v>7.6401089999999998</v>
          </cell>
          <cell r="L16">
            <v>0</v>
          </cell>
          <cell r="M16">
            <v>2.9113869999999999</v>
          </cell>
          <cell r="N16">
            <v>2.2075589999999998</v>
          </cell>
          <cell r="R16">
            <v>0</v>
          </cell>
          <cell r="U16">
            <v>40.257223000000003</v>
          </cell>
          <cell r="V16">
            <v>17.809984</v>
          </cell>
          <cell r="W16">
            <v>4.5846780000000003</v>
          </cell>
          <cell r="X16">
            <v>5.3</v>
          </cell>
          <cell r="Y16">
            <v>3.7456360000000002</v>
          </cell>
          <cell r="Z16">
            <v>5.9371780000000003</v>
          </cell>
          <cell r="AB16">
            <v>0</v>
          </cell>
          <cell r="AC16">
            <v>4.95</v>
          </cell>
          <cell r="AD16">
            <v>6.0431549999999996</v>
          </cell>
          <cell r="AE16">
            <v>2.949843</v>
          </cell>
          <cell r="AF16">
            <v>1.95</v>
          </cell>
          <cell r="AG16">
            <v>5.3</v>
          </cell>
          <cell r="AH16">
            <v>2.8161070000000001</v>
          </cell>
          <cell r="AI16">
            <v>7.5</v>
          </cell>
          <cell r="AJ16">
            <v>5.1740469999999998</v>
          </cell>
          <cell r="AK16">
            <v>3.1591279999999999</v>
          </cell>
          <cell r="AL16">
            <v>17.704032000000002</v>
          </cell>
          <cell r="AM16">
            <v>7.5</v>
          </cell>
          <cell r="AN16">
            <v>5.7</v>
          </cell>
          <cell r="AO16">
            <v>4.9082689999999998</v>
          </cell>
          <cell r="AP16">
            <v>0</v>
          </cell>
          <cell r="AQ16">
            <v>4.9413299999999998</v>
          </cell>
          <cell r="AS16">
            <v>0</v>
          </cell>
          <cell r="AT16">
            <v>16.335687</v>
          </cell>
          <cell r="AU16">
            <v>0</v>
          </cell>
          <cell r="AV16">
            <v>10.799999</v>
          </cell>
          <cell r="AW16">
            <v>8.6498120000000007</v>
          </cell>
          <cell r="AX16">
            <v>20.544225000000001</v>
          </cell>
          <cell r="AY16">
            <v>15.729812000000001</v>
          </cell>
          <cell r="AZ16">
            <v>15.331493</v>
          </cell>
          <cell r="BB16">
            <v>17.457498000000001</v>
          </cell>
          <cell r="BC16">
            <v>6.3394550000000001</v>
          </cell>
          <cell r="BD16">
            <v>2.3208760000000002</v>
          </cell>
          <cell r="BE16">
            <v>4.2398020000000001</v>
          </cell>
          <cell r="BF16">
            <v>0.97093200000000002</v>
          </cell>
          <cell r="BG16">
            <v>2.2584149999999998</v>
          </cell>
          <cell r="BH16">
            <v>5.9345410000000003</v>
          </cell>
          <cell r="BI16">
            <v>8.6644600000000001</v>
          </cell>
          <cell r="BJ16">
            <v>7.8674609999999996</v>
          </cell>
          <cell r="BL16">
            <v>2.6565569999999998</v>
          </cell>
          <cell r="BM16">
            <v>4.5468539999999997</v>
          </cell>
          <cell r="BN16">
            <v>6.0723149999999997</v>
          </cell>
          <cell r="BO16">
            <v>1.823666</v>
          </cell>
          <cell r="BP16">
            <v>1.3168550000000001</v>
          </cell>
          <cell r="BT16">
            <v>1.696753</v>
          </cell>
          <cell r="BW16">
            <v>21.590726</v>
          </cell>
          <cell r="BX16">
            <v>7.5731109999999999</v>
          </cell>
          <cell r="BY16">
            <v>3.8986700000000001</v>
          </cell>
          <cell r="BZ16">
            <v>2.4928050000000002</v>
          </cell>
          <cell r="CA16">
            <v>2.8425509999999998</v>
          </cell>
          <cell r="CB16">
            <v>2.5576639999999999</v>
          </cell>
          <cell r="CD16">
            <v>2.3156699999999999</v>
          </cell>
          <cell r="CE16">
            <v>2.3156699999999999</v>
          </cell>
          <cell r="CF16">
            <v>2.8740999999999999</v>
          </cell>
          <cell r="CG16">
            <v>1.3642080000000001</v>
          </cell>
          <cell r="CH16">
            <v>0.71138500000000005</v>
          </cell>
          <cell r="CI16">
            <v>2.3594270000000002</v>
          </cell>
          <cell r="CJ16">
            <v>1.555472</v>
          </cell>
          <cell r="CK16">
            <v>3.8685670000000001</v>
          </cell>
          <cell r="CL16">
            <v>3.9076550000000001</v>
          </cell>
          <cell r="CM16">
            <v>0.84897500000000004</v>
          </cell>
          <cell r="CN16">
            <v>5.1682899999999998</v>
          </cell>
          <cell r="CO16">
            <v>4.312754</v>
          </cell>
          <cell r="CP16">
            <v>1.6788209999999999</v>
          </cell>
          <cell r="CQ16">
            <v>2.4534470000000002</v>
          </cell>
          <cell r="CR16">
            <v>8.9934150000000006</v>
          </cell>
          <cell r="CS16">
            <v>2.964766</v>
          </cell>
          <cell r="CU16">
            <v>0</v>
          </cell>
          <cell r="CV16">
            <v>10.261361000000001</v>
          </cell>
          <cell r="CW16">
            <v>9.675027</v>
          </cell>
          <cell r="CX16">
            <v>5.046945</v>
          </cell>
          <cell r="CY16">
            <v>6.0219310000000004</v>
          </cell>
          <cell r="CZ16">
            <v>6.0340100000000003</v>
          </cell>
          <cell r="DA16">
            <v>9.8052600000000005</v>
          </cell>
          <cell r="DB16">
            <v>9.6815429999999996</v>
          </cell>
          <cell r="DD16">
            <v>8.2479180000000003</v>
          </cell>
          <cell r="DE16">
            <v>6.454237</v>
          </cell>
          <cell r="DH16">
            <v>6955.4619043860002</v>
          </cell>
          <cell r="DI16">
            <v>28611.685168229997</v>
          </cell>
          <cell r="DJ16">
            <v>528.55969032799999</v>
          </cell>
          <cell r="DK16">
            <v>1860.276248553</v>
          </cell>
          <cell r="DL16">
            <v>861.17039492800097</v>
          </cell>
          <cell r="DM16">
            <v>2239.861113941</v>
          </cell>
          <cell r="DN16">
            <v>508.19731606099998</v>
          </cell>
          <cell r="DO16">
            <v>1642.3419503059999</v>
          </cell>
          <cell r="DP16">
            <v>193.82716150100103</v>
          </cell>
          <cell r="DQ16">
            <v>1163.5949779999999</v>
          </cell>
          <cell r="DR16">
            <v>448.31442155700103</v>
          </cell>
          <cell r="DS16">
            <v>1220.3728479700001</v>
          </cell>
          <cell r="DT16">
            <v>159.17340510700001</v>
          </cell>
          <cell r="DU16">
            <v>635.06079542900011</v>
          </cell>
          <cell r="DV16">
            <v>173.05259561</v>
          </cell>
          <cell r="DW16">
            <v>806.34281729299994</v>
          </cell>
          <cell r="DX16">
            <v>35.250366947000003</v>
          </cell>
          <cell r="DY16">
            <v>600.46042373900002</v>
          </cell>
          <cell r="DZ16">
            <v>48.534459832000003</v>
          </cell>
          <cell r="EA16">
            <v>220.89300233399999</v>
          </cell>
          <cell r="EB16">
            <v>183.16186225499999</v>
          </cell>
          <cell r="EC16">
            <v>909.39880147300107</v>
          </cell>
          <cell r="ED16">
            <v>311.96340965899998</v>
          </cell>
          <cell r="EE16">
            <v>942.97562725400007</v>
          </cell>
          <cell r="EF16">
            <v>32.924866000000002</v>
          </cell>
          <cell r="EG16">
            <v>205.488361</v>
          </cell>
          <cell r="EH16">
            <v>29.732728259000002</v>
          </cell>
          <cell r="EI16">
            <v>375.29972055700006</v>
          </cell>
          <cell r="EJ16">
            <v>1323.5113082530002</v>
          </cell>
          <cell r="EK16">
            <v>3440.588810062</v>
          </cell>
          <cell r="EL16">
            <v>65.78129268699999</v>
          </cell>
          <cell r="EM16">
            <v>237.92448393200002</v>
          </cell>
          <cell r="EN16">
            <v>11.703541672001</v>
          </cell>
          <cell r="EO16">
            <v>124.65051540900001</v>
          </cell>
          <cell r="EP16">
            <v>267.45576965500101</v>
          </cell>
          <cell r="EQ16">
            <v>267.31258035800101</v>
          </cell>
          <cell r="ER16">
            <v>55.497407635001004</v>
          </cell>
          <cell r="ES16">
            <v>508.14200721399999</v>
          </cell>
          <cell r="ET16">
            <v>225.37264278200101</v>
          </cell>
          <cell r="EU16">
            <v>2918.245192245</v>
          </cell>
          <cell r="EV16">
            <v>168.00482050599999</v>
          </cell>
          <cell r="EW16">
            <v>554.20425061700007</v>
          </cell>
          <cell r="EX16">
            <v>183.73522252400002</v>
          </cell>
          <cell r="EY16">
            <v>647.8880439620001</v>
          </cell>
        </row>
        <row r="17">
          <cell r="A17">
            <v>45689</v>
          </cell>
          <cell r="B17">
            <v>4.9232469999999999</v>
          </cell>
          <cell r="C17">
            <v>5.4293079999999998</v>
          </cell>
          <cell r="D17">
            <v>1.0914740000000001</v>
          </cell>
          <cell r="E17">
            <v>6.3556809999999997</v>
          </cell>
          <cell r="F17">
            <v>0</v>
          </cell>
          <cell r="G17">
            <v>0</v>
          </cell>
          <cell r="H17">
            <v>5.9852299999999996</v>
          </cell>
          <cell r="J17">
            <v>4.2748749999999998</v>
          </cell>
          <cell r="K17">
            <v>7.7283369999999998</v>
          </cell>
          <cell r="L17">
            <v>0</v>
          </cell>
          <cell r="M17">
            <v>2.6769829999999999</v>
          </cell>
          <cell r="N17">
            <v>2.2058119999999999</v>
          </cell>
          <cell r="R17">
            <v>0</v>
          </cell>
          <cell r="U17">
            <v>40.200946999999999</v>
          </cell>
          <cell r="V17">
            <v>15.999999000000001</v>
          </cell>
          <cell r="W17">
            <v>4.6908469999999998</v>
          </cell>
          <cell r="X17">
            <v>5.15435</v>
          </cell>
          <cell r="Y17">
            <v>3.9122279999999998</v>
          </cell>
          <cell r="Z17">
            <v>5.7592150000000002</v>
          </cell>
          <cell r="AB17">
            <v>5.0091890000000001</v>
          </cell>
          <cell r="AC17">
            <v>4.95</v>
          </cell>
          <cell r="AD17">
            <v>5.95</v>
          </cell>
          <cell r="AE17">
            <v>2.684374</v>
          </cell>
          <cell r="AF17">
            <v>1.95</v>
          </cell>
          <cell r="AG17">
            <v>5.2999989999999997</v>
          </cell>
          <cell r="AH17">
            <v>2.6942550000000001</v>
          </cell>
          <cell r="AI17">
            <v>7.5</v>
          </cell>
          <cell r="AJ17">
            <v>5.1706050000000001</v>
          </cell>
          <cell r="AK17">
            <v>3.2477459999999998</v>
          </cell>
          <cell r="AL17">
            <v>17.894098</v>
          </cell>
          <cell r="AM17">
            <v>7.5</v>
          </cell>
          <cell r="AN17">
            <v>5.7026680000000001</v>
          </cell>
          <cell r="AO17">
            <v>5.1554500000000001</v>
          </cell>
          <cell r="AP17">
            <v>0</v>
          </cell>
          <cell r="AQ17">
            <v>4.949999</v>
          </cell>
          <cell r="AS17">
            <v>0</v>
          </cell>
          <cell r="AT17">
            <v>0</v>
          </cell>
          <cell r="AU17">
            <v>0</v>
          </cell>
          <cell r="AV17">
            <v>10.799999</v>
          </cell>
          <cell r="AW17">
            <v>7.6838449999999998</v>
          </cell>
          <cell r="AX17">
            <v>15.247438000000001</v>
          </cell>
          <cell r="AY17">
            <v>17.341913000000002</v>
          </cell>
          <cell r="AZ17">
            <v>15.331464</v>
          </cell>
          <cell r="BB17">
            <v>17.425452</v>
          </cell>
          <cell r="BC17">
            <v>6.2878619999999996</v>
          </cell>
          <cell r="BD17">
            <v>2.35704</v>
          </cell>
          <cell r="BE17">
            <v>3.6282830000000001</v>
          </cell>
          <cell r="BF17">
            <v>0.90056199999999997</v>
          </cell>
          <cell r="BG17">
            <v>2.2363</v>
          </cell>
          <cell r="BH17">
            <v>6.0093310000000004</v>
          </cell>
          <cell r="BI17">
            <v>8.0592100000000002</v>
          </cell>
          <cell r="BJ17">
            <v>6.7303930000000003</v>
          </cell>
          <cell r="BL17">
            <v>2.7111499999999999</v>
          </cell>
          <cell r="BM17">
            <v>4.3626440000000004</v>
          </cell>
          <cell r="BN17">
            <v>6.0701580000000002</v>
          </cell>
          <cell r="BO17">
            <v>1.530384</v>
          </cell>
          <cell r="BP17">
            <v>1.280969</v>
          </cell>
          <cell r="BT17">
            <v>1.3765229999999999</v>
          </cell>
          <cell r="BW17">
            <v>22.358900999999999</v>
          </cell>
          <cell r="BX17">
            <v>7.5756030000000001</v>
          </cell>
          <cell r="BY17">
            <v>3.9776370000000001</v>
          </cell>
          <cell r="BZ17">
            <v>4.9465170000000001</v>
          </cell>
          <cell r="CA17">
            <v>2.3316940000000002</v>
          </cell>
          <cell r="CB17">
            <v>2.5265369999999998</v>
          </cell>
          <cell r="CD17">
            <v>2.3293979999999999</v>
          </cell>
          <cell r="CE17">
            <v>2.3293979999999999</v>
          </cell>
          <cell r="CF17">
            <v>2.8620670000000001</v>
          </cell>
          <cell r="CG17">
            <v>1.3692420000000001</v>
          </cell>
          <cell r="CH17">
            <v>0.71186000000000005</v>
          </cell>
          <cell r="CI17">
            <v>2.3591869999999999</v>
          </cell>
          <cell r="CJ17">
            <v>1.3444480000000001</v>
          </cell>
          <cell r="CK17">
            <v>3.8978510000000002</v>
          </cell>
          <cell r="CL17">
            <v>3.9072580000000001</v>
          </cell>
          <cell r="CM17">
            <v>0.73186499999999999</v>
          </cell>
          <cell r="CN17">
            <v>5.1682899999999998</v>
          </cell>
          <cell r="CO17">
            <v>4.3168850000000001</v>
          </cell>
          <cell r="CP17">
            <v>1.8039670000000001</v>
          </cell>
          <cell r="CQ17">
            <v>2.425297</v>
          </cell>
          <cell r="CR17">
            <v>8.8999989999999993</v>
          </cell>
          <cell r="CS17">
            <v>2.9505059999999999</v>
          </cell>
          <cell r="CU17">
            <v>0</v>
          </cell>
          <cell r="CV17">
            <v>10.779915000000001</v>
          </cell>
          <cell r="CW17">
            <v>9.3943659999999998</v>
          </cell>
          <cell r="CX17">
            <v>5.287528</v>
          </cell>
          <cell r="CY17">
            <v>5.3904269999999999</v>
          </cell>
          <cell r="CZ17">
            <v>4.1782339999999998</v>
          </cell>
          <cell r="DA17">
            <v>9.803858</v>
          </cell>
          <cell r="DB17">
            <v>9.6970840000000003</v>
          </cell>
          <cell r="DD17">
            <v>8.1842299999999994</v>
          </cell>
          <cell r="DE17">
            <v>6.4533480000000001</v>
          </cell>
          <cell r="DH17">
            <v>5516.1905184369989</v>
          </cell>
          <cell r="DI17">
            <v>21713.422525808001</v>
          </cell>
          <cell r="DJ17">
            <v>381.737955502001</v>
          </cell>
          <cell r="DK17">
            <v>1478.9318195839999</v>
          </cell>
          <cell r="DL17">
            <v>645.59852694699998</v>
          </cell>
          <cell r="DM17">
            <v>1512.824994267</v>
          </cell>
          <cell r="DN17">
            <v>356.55364338999999</v>
          </cell>
          <cell r="DO17">
            <v>1175.2709190090002</v>
          </cell>
          <cell r="DP17">
            <v>133.08952458500099</v>
          </cell>
          <cell r="DQ17">
            <v>737.91456200000096</v>
          </cell>
          <cell r="DR17">
            <v>412.32143655200099</v>
          </cell>
          <cell r="DS17">
            <v>772.94776996700102</v>
          </cell>
          <cell r="DT17">
            <v>142.97343118900102</v>
          </cell>
          <cell r="DU17">
            <v>574.726529314</v>
          </cell>
          <cell r="DV17">
            <v>122.569234120001</v>
          </cell>
          <cell r="DW17">
            <v>632.44616991100099</v>
          </cell>
          <cell r="DX17">
            <v>23.669231033001001</v>
          </cell>
          <cell r="DY17">
            <v>520.11195663199999</v>
          </cell>
          <cell r="DZ17">
            <v>45.694539585000001</v>
          </cell>
          <cell r="EA17">
            <v>175.29403970700201</v>
          </cell>
          <cell r="EB17">
            <v>138.01208858100102</v>
          </cell>
          <cell r="EC17">
            <v>615.20139537000102</v>
          </cell>
          <cell r="ED17">
            <v>276.43224199299999</v>
          </cell>
          <cell r="EE17">
            <v>1052.2628803749999</v>
          </cell>
          <cell r="EF17">
            <v>38.349663458000002</v>
          </cell>
          <cell r="EG17">
            <v>179.042799</v>
          </cell>
          <cell r="EH17">
            <v>22.318175089</v>
          </cell>
          <cell r="EI17">
            <v>300.30994776100005</v>
          </cell>
          <cell r="EJ17">
            <v>1081.3714464290001</v>
          </cell>
          <cell r="EK17">
            <v>2590.9987980430001</v>
          </cell>
          <cell r="EL17">
            <v>63.962559865000003</v>
          </cell>
          <cell r="EM17">
            <v>228.01286246999999</v>
          </cell>
          <cell r="EN17">
            <v>2.4246744410010002</v>
          </cell>
          <cell r="EO17">
            <v>70.390003470001005</v>
          </cell>
          <cell r="EP17">
            <v>227.39214597100101</v>
          </cell>
          <cell r="EQ17">
            <v>227.571657700001</v>
          </cell>
          <cell r="ER17">
            <v>63.447798211001</v>
          </cell>
          <cell r="ES17">
            <v>496.58416074299998</v>
          </cell>
          <cell r="ET17">
            <v>179.12640779600102</v>
          </cell>
          <cell r="EU17">
            <v>2231.2159084539999</v>
          </cell>
          <cell r="EV17">
            <v>141.711548735001</v>
          </cell>
          <cell r="EW17">
            <v>448.57444640599999</v>
          </cell>
          <cell r="EX17">
            <v>143.88000745800002</v>
          </cell>
          <cell r="EY17">
            <v>592.60546030900105</v>
          </cell>
        </row>
        <row r="18">
          <cell r="A18">
            <v>45658</v>
          </cell>
          <cell r="B18">
            <v>4.9230390000000002</v>
          </cell>
          <cell r="C18">
            <v>5.5574779999999997</v>
          </cell>
          <cell r="D18">
            <v>1.0709470000000001</v>
          </cell>
          <cell r="E18">
            <v>6.2834079999999997</v>
          </cell>
          <cell r="F18">
            <v>0</v>
          </cell>
          <cell r="G18">
            <v>0</v>
          </cell>
          <cell r="H18">
            <v>5.615132</v>
          </cell>
          <cell r="J18">
            <v>4.1514860000000002</v>
          </cell>
          <cell r="K18">
            <v>7.6952059999999998</v>
          </cell>
          <cell r="L18">
            <v>0</v>
          </cell>
          <cell r="M18">
            <v>0</v>
          </cell>
          <cell r="N18">
            <v>2.125902</v>
          </cell>
          <cell r="R18">
            <v>0</v>
          </cell>
          <cell r="U18">
            <v>38.685060999999997</v>
          </cell>
          <cell r="V18">
            <v>15.999999000000001</v>
          </cell>
          <cell r="W18">
            <v>4.6896579999999997</v>
          </cell>
          <cell r="X18">
            <v>5.4333150000000003</v>
          </cell>
          <cell r="Y18">
            <v>3.646433</v>
          </cell>
          <cell r="Z18">
            <v>5.695252</v>
          </cell>
          <cell r="AB18">
            <v>5.0057130000000001</v>
          </cell>
          <cell r="AC18">
            <v>4.95</v>
          </cell>
          <cell r="AD18">
            <v>5.95</v>
          </cell>
          <cell r="AE18">
            <v>2.8082699999999998</v>
          </cell>
          <cell r="AF18">
            <v>0</v>
          </cell>
          <cell r="AG18">
            <v>5.3</v>
          </cell>
          <cell r="AH18">
            <v>0</v>
          </cell>
          <cell r="AI18">
            <v>7.358187</v>
          </cell>
          <cell r="AJ18">
            <v>5.1709319999999996</v>
          </cell>
          <cell r="AK18">
            <v>3.1314150000000001</v>
          </cell>
          <cell r="AL18">
            <v>18</v>
          </cell>
          <cell r="AM18">
            <v>7.6147400000000003</v>
          </cell>
          <cell r="AN18">
            <v>5.7009189999999998</v>
          </cell>
          <cell r="AO18">
            <v>5.1470989999999999</v>
          </cell>
          <cell r="AP18">
            <v>0</v>
          </cell>
          <cell r="AQ18">
            <v>4.949999</v>
          </cell>
          <cell r="AS18">
            <v>0</v>
          </cell>
          <cell r="AT18">
            <v>0</v>
          </cell>
          <cell r="AU18">
            <v>0</v>
          </cell>
          <cell r="AV18">
            <v>10.799999</v>
          </cell>
          <cell r="AW18">
            <v>7.3856250000000001</v>
          </cell>
          <cell r="AX18">
            <v>16.815472</v>
          </cell>
          <cell r="AY18">
            <v>16.689236000000001</v>
          </cell>
          <cell r="AZ18">
            <v>15.331466000000001</v>
          </cell>
          <cell r="BB18">
            <v>17.428498999999999</v>
          </cell>
          <cell r="BC18">
            <v>6.2880269999999996</v>
          </cell>
          <cell r="BD18">
            <v>2.360608</v>
          </cell>
          <cell r="BE18">
            <v>3.4880460000000002</v>
          </cell>
          <cell r="BF18">
            <v>0.89227800000000002</v>
          </cell>
          <cell r="BG18">
            <v>2.3707940000000001</v>
          </cell>
          <cell r="BH18">
            <v>5.9504330000000003</v>
          </cell>
          <cell r="BI18">
            <v>8.0592100000000002</v>
          </cell>
          <cell r="BJ18">
            <v>6.8355699999999997</v>
          </cell>
          <cell r="BL18">
            <v>2.7454010000000002</v>
          </cell>
          <cell r="BM18">
            <v>3.9876149999999999</v>
          </cell>
          <cell r="BN18">
            <v>6.3875469999999996</v>
          </cell>
          <cell r="BO18">
            <v>1.5178259999999999</v>
          </cell>
          <cell r="BP18">
            <v>1.3379179999999999</v>
          </cell>
          <cell r="BT18">
            <v>1.3613980000000001</v>
          </cell>
          <cell r="BW18">
            <v>22.043975</v>
          </cell>
          <cell r="BX18">
            <v>7.5731109999999999</v>
          </cell>
          <cell r="BY18">
            <v>3.9732430000000001</v>
          </cell>
          <cell r="BZ18">
            <v>2.6165240000000001</v>
          </cell>
          <cell r="CA18">
            <v>2.861888</v>
          </cell>
          <cell r="CB18">
            <v>2.6235080000000002</v>
          </cell>
          <cell r="CD18">
            <v>2.3236970000000001</v>
          </cell>
          <cell r="CE18">
            <v>2.3147160000000002</v>
          </cell>
          <cell r="CF18">
            <v>2.9092959999999999</v>
          </cell>
          <cell r="CG18">
            <v>1.34138</v>
          </cell>
          <cell r="CH18">
            <v>0.72839500000000001</v>
          </cell>
          <cell r="CI18">
            <v>2.359051</v>
          </cell>
          <cell r="CJ18">
            <v>1.3045819999999999</v>
          </cell>
          <cell r="CK18">
            <v>3.8858069999999998</v>
          </cell>
          <cell r="CL18">
            <v>3.9074260000000001</v>
          </cell>
          <cell r="CM18">
            <v>0.74876900000000002</v>
          </cell>
          <cell r="CN18">
            <v>5.1682899999999998</v>
          </cell>
          <cell r="CO18">
            <v>4.3298870000000003</v>
          </cell>
          <cell r="CP18">
            <v>1.974234</v>
          </cell>
          <cell r="CQ18">
            <v>2.4235250000000002</v>
          </cell>
          <cell r="CR18">
            <v>0</v>
          </cell>
          <cell r="CS18">
            <v>2.9811130000000001</v>
          </cell>
          <cell r="CU18">
            <v>0</v>
          </cell>
          <cell r="CV18">
            <v>10.595124</v>
          </cell>
          <cell r="CW18">
            <v>0</v>
          </cell>
          <cell r="CX18">
            <v>5.4910350000000001</v>
          </cell>
          <cell r="CY18">
            <v>5.4534659999999997</v>
          </cell>
          <cell r="CZ18">
            <v>4.4974829999999999</v>
          </cell>
          <cell r="DA18">
            <v>9.7546940000000006</v>
          </cell>
          <cell r="DB18">
            <v>9.6983510000000006</v>
          </cell>
          <cell r="DD18">
            <v>8.2450539999999997</v>
          </cell>
          <cell r="DE18">
            <v>6.454237</v>
          </cell>
          <cell r="DH18">
            <v>5425.1814595679998</v>
          </cell>
          <cell r="DI18">
            <v>22311.580438801</v>
          </cell>
          <cell r="DJ18">
            <v>355.68453894800098</v>
          </cell>
          <cell r="DK18">
            <v>1434.818940222</v>
          </cell>
          <cell r="DL18">
            <v>565.41141602400103</v>
          </cell>
          <cell r="DM18">
            <v>1569.544166834</v>
          </cell>
          <cell r="DN18">
            <v>308.75362345999997</v>
          </cell>
          <cell r="DO18">
            <v>1208.7855867379999</v>
          </cell>
          <cell r="DP18">
            <v>128.09487939000002</v>
          </cell>
          <cell r="DQ18">
            <v>726.14681700000096</v>
          </cell>
          <cell r="DR18">
            <v>379.22279651300101</v>
          </cell>
          <cell r="DS18">
            <v>781.09428141399997</v>
          </cell>
          <cell r="DT18">
            <v>120.80172154600001</v>
          </cell>
          <cell r="DU18">
            <v>671.01377722199993</v>
          </cell>
          <cell r="DV18">
            <v>135.29603064200001</v>
          </cell>
          <cell r="DW18">
            <v>656.74209427100106</v>
          </cell>
          <cell r="DX18">
            <v>25.514812846000002</v>
          </cell>
          <cell r="DY18">
            <v>449.65238005500004</v>
          </cell>
          <cell r="DZ18">
            <v>55.426917597001001</v>
          </cell>
          <cell r="EA18">
            <v>192.06217128</v>
          </cell>
          <cell r="EB18">
            <v>199.77648137200001</v>
          </cell>
          <cell r="EC18">
            <v>685.340216846001</v>
          </cell>
          <cell r="ED18">
            <v>302.06014864500003</v>
          </cell>
          <cell r="EE18">
            <v>878.78200597600107</v>
          </cell>
          <cell r="EF18">
            <v>45.441065569999999</v>
          </cell>
          <cell r="EG18">
            <v>218.52846100000002</v>
          </cell>
          <cell r="EH18">
            <v>28.558618849999998</v>
          </cell>
          <cell r="EI18">
            <v>284.48649233699996</v>
          </cell>
          <cell r="EJ18">
            <v>1037.194638831</v>
          </cell>
          <cell r="EK18">
            <v>2880.9545692320003</v>
          </cell>
          <cell r="EL18">
            <v>51.761196634000001</v>
          </cell>
          <cell r="EM18">
            <v>270.95635263100002</v>
          </cell>
          <cell r="EN18">
            <v>0.50103250600000004</v>
          </cell>
          <cell r="EO18">
            <v>62.496924350001002</v>
          </cell>
          <cell r="EP18">
            <v>195.586129631001</v>
          </cell>
          <cell r="EQ18">
            <v>234.21478166400101</v>
          </cell>
          <cell r="ER18">
            <v>72.531738389000992</v>
          </cell>
          <cell r="ES18">
            <v>538.52137300500101</v>
          </cell>
          <cell r="ET18">
            <v>195.113180277</v>
          </cell>
          <cell r="EU18">
            <v>2249.0265407790002</v>
          </cell>
          <cell r="EV18">
            <v>150.82730734</v>
          </cell>
          <cell r="EW18">
            <v>480.11987659200099</v>
          </cell>
          <cell r="EX18">
            <v>130.887505535001</v>
          </cell>
          <cell r="EY18">
            <v>532.66502570000102</v>
          </cell>
        </row>
        <row r="19">
          <cell r="A19">
            <v>45627</v>
          </cell>
          <cell r="B19">
            <v>4.9263659999999998</v>
          </cell>
          <cell r="C19">
            <v>5.4963129999999998</v>
          </cell>
          <cell r="D19">
            <v>1.057644</v>
          </cell>
          <cell r="E19">
            <v>6.0513019999999997</v>
          </cell>
          <cell r="F19">
            <v>0</v>
          </cell>
          <cell r="G19">
            <v>0</v>
          </cell>
          <cell r="H19">
            <v>6.1607799999999999</v>
          </cell>
          <cell r="J19">
            <v>4.1245000000000003</v>
          </cell>
          <cell r="K19">
            <v>7.3887980000000004</v>
          </cell>
          <cell r="L19">
            <v>0</v>
          </cell>
          <cell r="M19">
            <v>0</v>
          </cell>
          <cell r="N19">
            <v>2.2294130000000001</v>
          </cell>
          <cell r="R19">
            <v>0</v>
          </cell>
          <cell r="U19">
            <v>37.968240999999999</v>
          </cell>
          <cell r="V19">
            <v>16.729588</v>
          </cell>
          <cell r="W19">
            <v>4.2458720000000003</v>
          </cell>
          <cell r="X19">
            <v>5.0929469999999997</v>
          </cell>
          <cell r="Y19">
            <v>4.6629019999999999</v>
          </cell>
          <cell r="Z19">
            <v>5.7788219999999999</v>
          </cell>
          <cell r="AB19">
            <v>5.000604</v>
          </cell>
          <cell r="AC19">
            <v>4.95</v>
          </cell>
          <cell r="AD19">
            <v>5.95</v>
          </cell>
          <cell r="AE19">
            <v>2.832751</v>
          </cell>
          <cell r="AF19">
            <v>0</v>
          </cell>
          <cell r="AG19">
            <v>5.3</v>
          </cell>
          <cell r="AH19">
            <v>0</v>
          </cell>
          <cell r="AI19">
            <v>6.4782929999999999</v>
          </cell>
          <cell r="AJ19">
            <v>5.3307450000000003</v>
          </cell>
          <cell r="AK19">
            <v>2.9647480000000002</v>
          </cell>
          <cell r="AL19">
            <v>18</v>
          </cell>
          <cell r="AM19">
            <v>7.5</v>
          </cell>
          <cell r="AN19">
            <v>5.750292</v>
          </cell>
          <cell r="AO19">
            <v>5.814419</v>
          </cell>
          <cell r="AP19">
            <v>0</v>
          </cell>
          <cell r="AQ19">
            <v>5.9144819999999996</v>
          </cell>
          <cell r="AS19">
            <v>0</v>
          </cell>
          <cell r="AT19">
            <v>0</v>
          </cell>
          <cell r="AU19">
            <v>0</v>
          </cell>
          <cell r="AV19">
            <v>10.799999</v>
          </cell>
          <cell r="AW19">
            <v>7.3881170000000003</v>
          </cell>
          <cell r="AX19">
            <v>19.855101000000001</v>
          </cell>
          <cell r="AY19">
            <v>16.930122000000001</v>
          </cell>
          <cell r="AZ19">
            <v>15.33278</v>
          </cell>
          <cell r="BB19">
            <v>18.886536</v>
          </cell>
          <cell r="BC19">
            <v>6.3668389999999997</v>
          </cell>
          <cell r="BD19">
            <v>2.3306990000000001</v>
          </cell>
          <cell r="BE19">
            <v>3.435873</v>
          </cell>
          <cell r="BF19">
            <v>0.90168300000000001</v>
          </cell>
          <cell r="BG19">
            <v>2.783814</v>
          </cell>
          <cell r="BH19">
            <v>6.2187359999999998</v>
          </cell>
          <cell r="BI19">
            <v>8.1650559999999999</v>
          </cell>
          <cell r="BJ19">
            <v>7.7549070000000002</v>
          </cell>
          <cell r="BL19">
            <v>2.2600500000000001</v>
          </cell>
          <cell r="BM19">
            <v>4.3005120000000003</v>
          </cell>
          <cell r="BN19">
            <v>6.627796</v>
          </cell>
          <cell r="BO19">
            <v>1.5974980000000001</v>
          </cell>
          <cell r="BP19">
            <v>1.3390169999999999</v>
          </cell>
          <cell r="BT19">
            <v>1.3812180000000001</v>
          </cell>
          <cell r="BW19">
            <v>20.004276000000001</v>
          </cell>
          <cell r="BX19">
            <v>7.6907209999999999</v>
          </cell>
          <cell r="BY19">
            <v>4.1205509999999999</v>
          </cell>
          <cell r="BZ19">
            <v>2.4897450000000001</v>
          </cell>
          <cell r="CA19">
            <v>3.6780979999999999</v>
          </cell>
          <cell r="CB19">
            <v>2.7793450000000002</v>
          </cell>
          <cell r="CD19">
            <v>2.3226420000000001</v>
          </cell>
          <cell r="CE19">
            <v>2.3226420000000001</v>
          </cell>
          <cell r="CF19">
            <v>3.1337769999999998</v>
          </cell>
          <cell r="CG19">
            <v>1.3705769999999999</v>
          </cell>
          <cell r="CH19">
            <v>0.94265699999999997</v>
          </cell>
          <cell r="CI19">
            <v>2.3632330000000001</v>
          </cell>
          <cell r="CJ19">
            <v>1.294478</v>
          </cell>
          <cell r="CK19">
            <v>3.8665440000000002</v>
          </cell>
          <cell r="CL19">
            <v>3.9073530000000001</v>
          </cell>
          <cell r="CM19">
            <v>0.75174399999999997</v>
          </cell>
          <cell r="CN19">
            <v>5.1682899999999998</v>
          </cell>
          <cell r="CO19">
            <v>4.3248189999999997</v>
          </cell>
          <cell r="CP19">
            <v>2.0561780000000001</v>
          </cell>
          <cell r="CQ19">
            <v>3.2139030000000002</v>
          </cell>
          <cell r="CR19">
            <v>0</v>
          </cell>
          <cell r="CS19">
            <v>3.9131109999999998</v>
          </cell>
          <cell r="CU19">
            <v>0</v>
          </cell>
          <cell r="CV19">
            <v>0</v>
          </cell>
          <cell r="CW19">
            <v>0</v>
          </cell>
          <cell r="CX19">
            <v>5.8259860000000003</v>
          </cell>
          <cell r="CY19">
            <v>5.7409619999999997</v>
          </cell>
          <cell r="CZ19">
            <v>6.3170310000000001</v>
          </cell>
          <cell r="DA19">
            <v>9.7232099999999999</v>
          </cell>
          <cell r="DB19">
            <v>9.6910480000000003</v>
          </cell>
          <cell r="DD19">
            <v>8.2663790000000006</v>
          </cell>
          <cell r="DE19">
            <v>6.454237</v>
          </cell>
          <cell r="DH19">
            <v>6257.4177240350009</v>
          </cell>
          <cell r="DI19">
            <v>25239.382577782995</v>
          </cell>
          <cell r="DJ19">
            <v>413.989920681</v>
          </cell>
          <cell r="DK19">
            <v>1546.7531475209998</v>
          </cell>
          <cell r="DL19">
            <v>674.223540471001</v>
          </cell>
          <cell r="DM19">
            <v>1775.1745242740001</v>
          </cell>
          <cell r="DN19">
            <v>441.73966103399999</v>
          </cell>
          <cell r="DO19">
            <v>1344.8643193180001</v>
          </cell>
          <cell r="DP19">
            <v>176.50423338600001</v>
          </cell>
          <cell r="DQ19">
            <v>865.083529</v>
          </cell>
          <cell r="DR19">
            <v>372.01056981400001</v>
          </cell>
          <cell r="DS19">
            <v>943.45291169200004</v>
          </cell>
          <cell r="DT19">
            <v>126.326967011001</v>
          </cell>
          <cell r="DU19">
            <v>721.90481726000098</v>
          </cell>
          <cell r="DV19">
            <v>157.78899936900001</v>
          </cell>
          <cell r="DW19">
            <v>690.95540674600102</v>
          </cell>
          <cell r="DX19">
            <v>33.649649062001004</v>
          </cell>
          <cell r="DY19">
            <v>493.43864179800102</v>
          </cell>
          <cell r="DZ19">
            <v>84.770196528999989</v>
          </cell>
          <cell r="EA19">
            <v>279.26399142800005</v>
          </cell>
          <cell r="EB19">
            <v>171.30954896</v>
          </cell>
          <cell r="EC19">
            <v>912.27702240100007</v>
          </cell>
          <cell r="ED19">
            <v>293.90602192400002</v>
          </cell>
          <cell r="EE19">
            <v>987.39776458599999</v>
          </cell>
          <cell r="EF19">
            <v>55.451691537999999</v>
          </cell>
          <cell r="EG19">
            <v>216.726111</v>
          </cell>
          <cell r="EH19">
            <v>33.893299683001004</v>
          </cell>
          <cell r="EI19">
            <v>283.42589452300098</v>
          </cell>
          <cell r="EJ19">
            <v>1204.2424805549999</v>
          </cell>
          <cell r="EK19">
            <v>3166.8561008490001</v>
          </cell>
          <cell r="EL19">
            <v>66.361745150999994</v>
          </cell>
          <cell r="EM19">
            <v>324.24498315</v>
          </cell>
          <cell r="EN19">
            <v>1.3789175230000001</v>
          </cell>
          <cell r="EO19">
            <v>67.699757314999999</v>
          </cell>
          <cell r="EP19">
            <v>239.73066593299998</v>
          </cell>
          <cell r="EQ19">
            <v>287.76203363999997</v>
          </cell>
          <cell r="ER19">
            <v>86.927376952000003</v>
          </cell>
          <cell r="ES19">
            <v>571.87647411900093</v>
          </cell>
          <cell r="ET19">
            <v>243.11372455200001</v>
          </cell>
          <cell r="EU19">
            <v>2665.6386982700001</v>
          </cell>
          <cell r="EV19">
            <v>172.976014448001</v>
          </cell>
          <cell r="EW19">
            <v>590.35038112000097</v>
          </cell>
          <cell r="EX19">
            <v>115.46619193000001</v>
          </cell>
          <cell r="EY19">
            <v>638.33957897400103</v>
          </cell>
        </row>
        <row r="20">
          <cell r="A20">
            <v>45597</v>
          </cell>
          <cell r="B20">
            <v>4.9879239999999996</v>
          </cell>
          <cell r="C20">
            <v>5.3867229999999999</v>
          </cell>
          <cell r="D20">
            <v>1.070951</v>
          </cell>
          <cell r="E20">
            <v>5.9161289999999997</v>
          </cell>
          <cell r="F20">
            <v>0</v>
          </cell>
          <cell r="G20">
            <v>0</v>
          </cell>
          <cell r="H20">
            <v>13.170712999999999</v>
          </cell>
          <cell r="J20">
            <v>4.3141660000000002</v>
          </cell>
          <cell r="K20">
            <v>7.6491360000000004</v>
          </cell>
          <cell r="L20">
            <v>7.7736169999999998</v>
          </cell>
          <cell r="M20">
            <v>0</v>
          </cell>
          <cell r="N20">
            <v>2.462024</v>
          </cell>
          <cell r="R20">
            <v>2.2088739999999998</v>
          </cell>
          <cell r="U20">
            <v>38.391331999999998</v>
          </cell>
          <cell r="V20">
            <v>19.372596000000001</v>
          </cell>
          <cell r="W20">
            <v>4.6750489999999996</v>
          </cell>
          <cell r="X20">
            <v>6.5730930000000001</v>
          </cell>
          <cell r="Y20">
            <v>7.0778220000000003</v>
          </cell>
          <cell r="Z20">
            <v>6.4759640000000003</v>
          </cell>
          <cell r="AB20">
            <v>5.097137</v>
          </cell>
          <cell r="AC20">
            <v>4.95</v>
          </cell>
          <cell r="AD20">
            <v>5.95</v>
          </cell>
          <cell r="AE20">
            <v>3.0558040000000002</v>
          </cell>
          <cell r="AF20">
            <v>2.4922070000000001</v>
          </cell>
          <cell r="AG20">
            <v>5.3180160000000001</v>
          </cell>
          <cell r="AH20">
            <v>0</v>
          </cell>
          <cell r="AI20">
            <v>7.0411140000000003</v>
          </cell>
          <cell r="AJ20">
            <v>5.2049149999999997</v>
          </cell>
          <cell r="AK20">
            <v>0</v>
          </cell>
          <cell r="AL20">
            <v>17.847207999999998</v>
          </cell>
          <cell r="AM20">
            <v>7.5</v>
          </cell>
          <cell r="AN20">
            <v>5.7</v>
          </cell>
          <cell r="AO20">
            <v>6.1852309999999999</v>
          </cell>
          <cell r="AP20">
            <v>0</v>
          </cell>
          <cell r="AQ20">
            <v>8.2686860000000006</v>
          </cell>
          <cell r="AS20">
            <v>0</v>
          </cell>
          <cell r="AT20">
            <v>0</v>
          </cell>
          <cell r="AU20">
            <v>0</v>
          </cell>
          <cell r="AV20">
            <v>10.688931999999999</v>
          </cell>
          <cell r="AW20">
            <v>9.8169109999999993</v>
          </cell>
          <cell r="AX20">
            <v>20.205286000000001</v>
          </cell>
          <cell r="AY20">
            <v>17.000796000000001</v>
          </cell>
          <cell r="AZ20">
            <v>15.33175</v>
          </cell>
          <cell r="BB20">
            <v>17.743611999999999</v>
          </cell>
          <cell r="BC20">
            <v>6.3050600000000001</v>
          </cell>
          <cell r="BD20">
            <v>2.3423880000000001</v>
          </cell>
          <cell r="BE20">
            <v>3.444782</v>
          </cell>
          <cell r="BF20">
            <v>0.91036099999999998</v>
          </cell>
          <cell r="BG20">
            <v>3.4189509999999999</v>
          </cell>
          <cell r="BH20">
            <v>8.2091829999999995</v>
          </cell>
          <cell r="BI20">
            <v>9.9790189999999992</v>
          </cell>
          <cell r="BJ20">
            <v>6.4683190000000002</v>
          </cell>
          <cell r="BL20">
            <v>2.837726</v>
          </cell>
          <cell r="BM20">
            <v>4.471654</v>
          </cell>
          <cell r="BN20">
            <v>6.5360550000000002</v>
          </cell>
          <cell r="BO20">
            <v>1.628058</v>
          </cell>
          <cell r="BP20">
            <v>1.671994</v>
          </cell>
          <cell r="BT20">
            <v>1.530672</v>
          </cell>
          <cell r="BW20">
            <v>21.448640000000001</v>
          </cell>
          <cell r="BX20">
            <v>7.9737410000000004</v>
          </cell>
          <cell r="BY20">
            <v>4.2911679999999999</v>
          </cell>
          <cell r="BZ20">
            <v>3.8504</v>
          </cell>
          <cell r="CA20">
            <v>4.478707</v>
          </cell>
          <cell r="CB20">
            <v>2.7944010000000001</v>
          </cell>
          <cell r="CD20">
            <v>2.3297690000000002</v>
          </cell>
          <cell r="CE20">
            <v>2.322657</v>
          </cell>
          <cell r="CF20">
            <v>3.288986</v>
          </cell>
          <cell r="CG20">
            <v>1.6249309999999999</v>
          </cell>
          <cell r="CH20">
            <v>1.3755999999999999</v>
          </cell>
          <cell r="CI20">
            <v>2.5043600000000001</v>
          </cell>
          <cell r="CJ20">
            <v>1.5166839999999999</v>
          </cell>
          <cell r="CK20">
            <v>3.8709319999999998</v>
          </cell>
          <cell r="CL20">
            <v>3.905494</v>
          </cell>
          <cell r="CM20">
            <v>1.0685309999999999</v>
          </cell>
          <cell r="CN20">
            <v>5.1702250000000003</v>
          </cell>
          <cell r="CO20">
            <v>4.1731730000000002</v>
          </cell>
          <cell r="CP20">
            <v>2.12676</v>
          </cell>
          <cell r="CQ20">
            <v>3.7711519999999998</v>
          </cell>
          <cell r="CR20">
            <v>0</v>
          </cell>
          <cell r="CS20">
            <v>5.0998080000000003</v>
          </cell>
          <cell r="CU20">
            <v>0</v>
          </cell>
          <cell r="CV20">
            <v>0</v>
          </cell>
          <cell r="CW20">
            <v>0</v>
          </cell>
          <cell r="CX20">
            <v>5.1566939999999999</v>
          </cell>
          <cell r="CY20">
            <v>7.4805630000000001</v>
          </cell>
          <cell r="CZ20">
            <v>6.6884940000000004</v>
          </cell>
          <cell r="DA20">
            <v>9.9148700000000005</v>
          </cell>
          <cell r="DB20">
            <v>9.6401289999999999</v>
          </cell>
          <cell r="DD20">
            <v>8.2051839999999991</v>
          </cell>
          <cell r="DE20">
            <v>6.4223670000000004</v>
          </cell>
          <cell r="DH20">
            <v>4858.8932677059993</v>
          </cell>
          <cell r="DI20">
            <v>21065.242137769001</v>
          </cell>
          <cell r="DJ20">
            <v>271.04812362400003</v>
          </cell>
          <cell r="DK20">
            <v>1305.3395104149999</v>
          </cell>
          <cell r="DL20">
            <v>670.18847957300102</v>
          </cell>
          <cell r="DM20">
            <v>1464.4194038969999</v>
          </cell>
          <cell r="DN20">
            <v>190.141434279001</v>
          </cell>
          <cell r="DO20">
            <v>1313.266410149</v>
          </cell>
          <cell r="DP20">
            <v>129.43228219600002</v>
          </cell>
          <cell r="DQ20">
            <v>770.59013200000106</v>
          </cell>
          <cell r="DR20">
            <v>313.82349054600104</v>
          </cell>
          <cell r="DS20">
            <v>760.94489907500099</v>
          </cell>
          <cell r="DT20">
            <v>97.514999142999997</v>
          </cell>
          <cell r="DU20">
            <v>482.78798682199999</v>
          </cell>
          <cell r="DV20">
            <v>108.83223370200101</v>
          </cell>
          <cell r="DW20">
            <v>580.68091453900001</v>
          </cell>
          <cell r="DX20">
            <v>47.133603729001003</v>
          </cell>
          <cell r="DY20">
            <v>384.68447202500005</v>
          </cell>
          <cell r="DZ20">
            <v>54.444793764002007</v>
          </cell>
          <cell r="EA20">
            <v>182.39282871800103</v>
          </cell>
          <cell r="EB20">
            <v>89.365138017001001</v>
          </cell>
          <cell r="EC20">
            <v>567.48640551500102</v>
          </cell>
          <cell r="ED20">
            <v>137.83454184200002</v>
          </cell>
          <cell r="EE20">
            <v>865.53709012800005</v>
          </cell>
          <cell r="EF20">
            <v>42.904025400001004</v>
          </cell>
          <cell r="EG20">
            <v>216.88741800000099</v>
          </cell>
          <cell r="EH20">
            <v>29.364584949000001</v>
          </cell>
          <cell r="EI20">
            <v>155.241969794</v>
          </cell>
          <cell r="EJ20">
            <v>985.83756752600107</v>
          </cell>
          <cell r="EK20">
            <v>2455.21714926</v>
          </cell>
          <cell r="EL20">
            <v>51.493822967</v>
          </cell>
          <cell r="EM20">
            <v>257.75498116400098</v>
          </cell>
          <cell r="EN20">
            <v>3.5771342880000003</v>
          </cell>
          <cell r="EO20">
            <v>55.598571839999998</v>
          </cell>
          <cell r="EP20">
            <v>177.806411255</v>
          </cell>
          <cell r="EQ20">
            <v>204.312521906001</v>
          </cell>
          <cell r="ER20">
            <v>65.15118105900001</v>
          </cell>
          <cell r="ES20">
            <v>521.40967221899996</v>
          </cell>
          <cell r="ET20">
            <v>189.685043785</v>
          </cell>
          <cell r="EU20">
            <v>2114.4910466709998</v>
          </cell>
          <cell r="EV20">
            <v>129.58895140000101</v>
          </cell>
          <cell r="EW20">
            <v>458.088413242</v>
          </cell>
          <cell r="EX20">
            <v>73.667005516999993</v>
          </cell>
          <cell r="EY20">
            <v>314.46252730100002</v>
          </cell>
        </row>
        <row r="21">
          <cell r="A21">
            <v>45566</v>
          </cell>
          <cell r="B21">
            <v>6.3420949999999996</v>
          </cell>
          <cell r="C21">
            <v>5.9025939999999997</v>
          </cell>
          <cell r="D21">
            <v>1.763576</v>
          </cell>
          <cell r="E21">
            <v>6.5761320000000003</v>
          </cell>
          <cell r="F21">
            <v>0</v>
          </cell>
          <cell r="G21">
            <v>19.023374</v>
          </cell>
          <cell r="H21">
            <v>16.386407999999999</v>
          </cell>
          <cell r="J21">
            <v>5.7557369999999999</v>
          </cell>
          <cell r="K21">
            <v>8.3326949999999993</v>
          </cell>
          <cell r="L21">
            <v>7.7831840000000003</v>
          </cell>
          <cell r="M21">
            <v>0</v>
          </cell>
          <cell r="N21">
            <v>2.65577</v>
          </cell>
          <cell r="R21">
            <v>2.4664779999999999</v>
          </cell>
          <cell r="U21">
            <v>39.459628000000002</v>
          </cell>
          <cell r="V21">
            <v>22.486878999999998</v>
          </cell>
          <cell r="W21">
            <v>4.9337920000000004</v>
          </cell>
          <cell r="X21">
            <v>7.7730249999999996</v>
          </cell>
          <cell r="Y21">
            <v>7.9218469999999996</v>
          </cell>
          <cell r="Z21">
            <v>6.7638290000000003</v>
          </cell>
          <cell r="AB21">
            <v>5.3114929999999996</v>
          </cell>
          <cell r="AC21">
            <v>5.1415410000000001</v>
          </cell>
          <cell r="AD21">
            <v>5.95</v>
          </cell>
          <cell r="AE21">
            <v>3.6314350000000002</v>
          </cell>
          <cell r="AF21">
            <v>0</v>
          </cell>
          <cell r="AG21">
            <v>5.3433659999999996</v>
          </cell>
          <cell r="AH21">
            <v>2.3850470000000001</v>
          </cell>
          <cell r="AI21">
            <v>7.4884760000000004</v>
          </cell>
          <cell r="AJ21">
            <v>5.1387200000000002</v>
          </cell>
          <cell r="AK21">
            <v>0</v>
          </cell>
          <cell r="AL21">
            <v>18.150755</v>
          </cell>
          <cell r="AM21">
            <v>7.5</v>
          </cell>
          <cell r="AN21">
            <v>5.7</v>
          </cell>
          <cell r="AO21">
            <v>6.31942</v>
          </cell>
          <cell r="AP21">
            <v>0</v>
          </cell>
          <cell r="AQ21">
            <v>8.7396060000000002</v>
          </cell>
          <cell r="AS21">
            <v>0</v>
          </cell>
          <cell r="AT21">
            <v>0</v>
          </cell>
          <cell r="AU21">
            <v>0</v>
          </cell>
          <cell r="AV21">
            <v>10.577415</v>
          </cell>
          <cell r="AW21">
            <v>0</v>
          </cell>
          <cell r="AX21">
            <v>20.631858000000001</v>
          </cell>
          <cell r="AY21">
            <v>16.585618</v>
          </cell>
          <cell r="AZ21">
            <v>15.331466000000001</v>
          </cell>
          <cell r="BB21">
            <v>17.428498999999999</v>
          </cell>
          <cell r="BC21">
            <v>6.193549</v>
          </cell>
          <cell r="BD21">
            <v>3.7991060000000001</v>
          </cell>
          <cell r="BE21">
            <v>3.6184620000000001</v>
          </cell>
          <cell r="BF21">
            <v>1.4264129999999999</v>
          </cell>
          <cell r="BG21">
            <v>3.5251939999999999</v>
          </cell>
          <cell r="BH21">
            <v>9.1465119999999995</v>
          </cell>
          <cell r="BI21">
            <v>11.554144000000001</v>
          </cell>
          <cell r="BJ21">
            <v>13.662105</v>
          </cell>
          <cell r="BL21">
            <v>3.5510989999999998</v>
          </cell>
          <cell r="BM21">
            <v>4.9483040000000003</v>
          </cell>
          <cell r="BN21">
            <v>6.6048309999999999</v>
          </cell>
          <cell r="BO21">
            <v>1.7977609999999999</v>
          </cell>
          <cell r="BP21">
            <v>1.8353710000000001</v>
          </cell>
          <cell r="BT21">
            <v>1.6728749999999999</v>
          </cell>
          <cell r="BW21">
            <v>25.932562999999998</v>
          </cell>
          <cell r="BX21">
            <v>8.8315590000000004</v>
          </cell>
          <cell r="BY21">
            <v>4.3846410000000002</v>
          </cell>
          <cell r="BZ21">
            <v>4.8462350000000001</v>
          </cell>
          <cell r="CA21">
            <v>5.432194</v>
          </cell>
          <cell r="CB21">
            <v>3.3924650000000001</v>
          </cell>
          <cell r="CD21">
            <v>2.4438930000000001</v>
          </cell>
          <cell r="CE21">
            <v>2.3576969999999999</v>
          </cell>
          <cell r="CF21">
            <v>3.978399</v>
          </cell>
          <cell r="CG21">
            <v>1.994086</v>
          </cell>
          <cell r="CH21">
            <v>1.497714</v>
          </cell>
          <cell r="CI21">
            <v>3.0489250000000001</v>
          </cell>
          <cell r="CJ21">
            <v>1.530305</v>
          </cell>
          <cell r="CK21">
            <v>3.874679</v>
          </cell>
          <cell r="CL21">
            <v>3.9056329999999999</v>
          </cell>
          <cell r="CM21">
            <v>1.598214</v>
          </cell>
          <cell r="CN21">
            <v>5.3435980000000001</v>
          </cell>
          <cell r="CO21">
            <v>4.5521380000000002</v>
          </cell>
          <cell r="CP21">
            <v>2.3082729999999998</v>
          </cell>
          <cell r="CQ21">
            <v>4.1117900000000001</v>
          </cell>
          <cell r="CR21">
            <v>0</v>
          </cell>
          <cell r="CS21">
            <v>5.1374240000000002</v>
          </cell>
          <cell r="CU21">
            <v>0</v>
          </cell>
          <cell r="CV21">
            <v>0</v>
          </cell>
          <cell r="CW21">
            <v>0</v>
          </cell>
          <cell r="CX21">
            <v>7.1272630000000001</v>
          </cell>
          <cell r="CY21">
            <v>7.5708650000000004</v>
          </cell>
          <cell r="CZ21">
            <v>8.0565879999999996</v>
          </cell>
          <cell r="DA21">
            <v>9.7999849999999995</v>
          </cell>
          <cell r="DB21">
            <v>9.6803980000000003</v>
          </cell>
          <cell r="DD21">
            <v>8.6261019999999995</v>
          </cell>
          <cell r="DE21">
            <v>6.3018369999999999</v>
          </cell>
          <cell r="DH21">
            <v>4289.8327244940001</v>
          </cell>
          <cell r="DI21">
            <v>20723.070856068</v>
          </cell>
          <cell r="DJ21">
            <v>267.79348438000102</v>
          </cell>
          <cell r="DK21">
            <v>1226.006751489</v>
          </cell>
          <cell r="DL21">
            <v>402.55363084400102</v>
          </cell>
          <cell r="DM21">
            <v>1703.278559868</v>
          </cell>
          <cell r="DN21">
            <v>143.35344860100003</v>
          </cell>
          <cell r="DO21">
            <v>1048.423543201</v>
          </cell>
          <cell r="DP21">
            <v>98.271395084999995</v>
          </cell>
          <cell r="DQ21">
            <v>964.863932000001</v>
          </cell>
          <cell r="DR21">
            <v>282.298656069</v>
          </cell>
          <cell r="DS21">
            <v>779.01854296700003</v>
          </cell>
          <cell r="DT21">
            <v>85.753650026001011</v>
          </cell>
          <cell r="DU21">
            <v>355.46603214300001</v>
          </cell>
          <cell r="DV21">
            <v>101.659252216</v>
          </cell>
          <cell r="DW21">
            <v>601.50442850499996</v>
          </cell>
          <cell r="DX21">
            <v>112.745202227001</v>
          </cell>
          <cell r="DY21">
            <v>451.24966823599999</v>
          </cell>
          <cell r="DZ21">
            <v>35.855021391002005</v>
          </cell>
          <cell r="EA21">
            <v>120.513297444</v>
          </cell>
          <cell r="EB21">
            <v>69.979801764000001</v>
          </cell>
          <cell r="EC21">
            <v>530.17940778700097</v>
          </cell>
          <cell r="ED21">
            <v>107.201196084</v>
          </cell>
          <cell r="EE21">
            <v>633.83170185600102</v>
          </cell>
          <cell r="EF21">
            <v>25.546419251001002</v>
          </cell>
          <cell r="EG21">
            <v>307.47159230000102</v>
          </cell>
          <cell r="EH21">
            <v>21.894859104001</v>
          </cell>
          <cell r="EI21">
            <v>216.28917187400103</v>
          </cell>
          <cell r="EJ21">
            <v>840.85899668299999</v>
          </cell>
          <cell r="EK21">
            <v>2297.4441068040001</v>
          </cell>
          <cell r="EL21">
            <v>41.070359190001</v>
          </cell>
          <cell r="EM21">
            <v>207.746780669</v>
          </cell>
          <cell r="EN21">
            <v>10.637468822000001</v>
          </cell>
          <cell r="EO21">
            <v>61.194601976999998</v>
          </cell>
          <cell r="EP21">
            <v>150.24441007900103</v>
          </cell>
          <cell r="EQ21">
            <v>187.302178567</v>
          </cell>
          <cell r="ER21">
            <v>53.690578113000001</v>
          </cell>
          <cell r="ES21">
            <v>503.94271524900103</v>
          </cell>
          <cell r="ET21">
            <v>195.79224985100001</v>
          </cell>
          <cell r="EU21">
            <v>2020.6937293090002</v>
          </cell>
          <cell r="EV21">
            <v>123.64451877800001</v>
          </cell>
          <cell r="EW21">
            <v>400.23447698500001</v>
          </cell>
          <cell r="EX21">
            <v>86.646465586000005</v>
          </cell>
          <cell r="EY21">
            <v>297.31220610700097</v>
          </cell>
        </row>
        <row r="22">
          <cell r="A22">
            <v>45536</v>
          </cell>
          <cell r="B22">
            <v>6.9</v>
          </cell>
          <cell r="C22">
            <v>6.4233250000000002</v>
          </cell>
          <cell r="D22">
            <v>2.4221010000000001</v>
          </cell>
          <cell r="E22">
            <v>8.4938450000000003</v>
          </cell>
          <cell r="F22">
            <v>0</v>
          </cell>
          <cell r="G22">
            <v>19.340910000000001</v>
          </cell>
          <cell r="H22">
            <v>16.998799999999999</v>
          </cell>
          <cell r="J22">
            <v>6.9308009999999998</v>
          </cell>
          <cell r="K22">
            <v>8.1113459999999993</v>
          </cell>
          <cell r="L22">
            <v>7.7758219999999998</v>
          </cell>
          <cell r="M22">
            <v>0</v>
          </cell>
          <cell r="N22">
            <v>2.682401</v>
          </cell>
          <cell r="R22">
            <v>2.573245</v>
          </cell>
          <cell r="U22">
            <v>43.191830000000003</v>
          </cell>
          <cell r="V22">
            <v>23.69829</v>
          </cell>
          <cell r="W22">
            <v>5.1045689999999997</v>
          </cell>
          <cell r="X22">
            <v>7.9</v>
          </cell>
          <cell r="Y22">
            <v>8.1526720000000008</v>
          </cell>
          <cell r="Z22">
            <v>6.7744450000000001</v>
          </cell>
          <cell r="AB22">
            <v>5.4283359999999998</v>
          </cell>
          <cell r="AC22">
            <v>5.2941820000000002</v>
          </cell>
          <cell r="AD22">
            <v>6.1335740000000003</v>
          </cell>
          <cell r="AE22">
            <v>2.8985059999999998</v>
          </cell>
          <cell r="AF22">
            <v>0</v>
          </cell>
          <cell r="AG22">
            <v>5.4433400000000001</v>
          </cell>
          <cell r="AH22">
            <v>2.5044339999999998</v>
          </cell>
          <cell r="AI22">
            <v>6.4759440000000001</v>
          </cell>
          <cell r="AJ22">
            <v>5.1135380000000001</v>
          </cell>
          <cell r="AK22">
            <v>0</v>
          </cell>
          <cell r="AL22">
            <v>18.667997</v>
          </cell>
          <cell r="AM22">
            <v>7.5186710000000003</v>
          </cell>
          <cell r="AN22">
            <v>5.7</v>
          </cell>
          <cell r="AO22">
            <v>6.7900960000000001</v>
          </cell>
          <cell r="AP22">
            <v>0</v>
          </cell>
          <cell r="AQ22">
            <v>8.7341630000000006</v>
          </cell>
          <cell r="AS22">
            <v>0</v>
          </cell>
          <cell r="AT22">
            <v>0</v>
          </cell>
          <cell r="AU22">
            <v>0</v>
          </cell>
          <cell r="AV22">
            <v>10.060822</v>
          </cell>
          <cell r="AW22">
            <v>10.035994000000001</v>
          </cell>
          <cell r="AX22">
            <v>21.182444</v>
          </cell>
          <cell r="AY22">
            <v>15.150119999999999</v>
          </cell>
          <cell r="AZ22">
            <v>15.331466000000001</v>
          </cell>
          <cell r="BB22">
            <v>17.42755</v>
          </cell>
          <cell r="BC22">
            <v>6.1199389999999996</v>
          </cell>
          <cell r="BD22">
            <v>4.4783790000000003</v>
          </cell>
          <cell r="BE22">
            <v>3.7353190000000001</v>
          </cell>
          <cell r="BF22">
            <v>1.7417020000000001</v>
          </cell>
          <cell r="BG22">
            <v>3.6850700000000001</v>
          </cell>
          <cell r="BH22">
            <v>9.9483800000000002</v>
          </cell>
          <cell r="BI22">
            <v>11.722937</v>
          </cell>
          <cell r="BJ22">
            <v>13.141817</v>
          </cell>
          <cell r="BL22">
            <v>3.9586739999999998</v>
          </cell>
          <cell r="BM22">
            <v>5.040216</v>
          </cell>
          <cell r="BN22">
            <v>6.5798319999999997</v>
          </cell>
          <cell r="BO22">
            <v>1.8662399999999999</v>
          </cell>
          <cell r="BP22">
            <v>1.8042879999999999</v>
          </cell>
          <cell r="BT22">
            <v>1.7202660000000001</v>
          </cell>
          <cell r="BW22">
            <v>30.358539</v>
          </cell>
          <cell r="BX22">
            <v>9.5893719999999991</v>
          </cell>
          <cell r="BY22">
            <v>4.5992449999999998</v>
          </cell>
          <cell r="BZ22">
            <v>4.9254490000000004</v>
          </cell>
          <cell r="CA22">
            <v>5.1831500000000004</v>
          </cell>
          <cell r="CB22">
            <v>3.453462</v>
          </cell>
          <cell r="CD22">
            <v>2.3937210000000002</v>
          </cell>
          <cell r="CE22">
            <v>2.3474330000000001</v>
          </cell>
          <cell r="CF22">
            <v>4.1512500000000001</v>
          </cell>
          <cell r="CG22">
            <v>2.0349179999999998</v>
          </cell>
          <cell r="CH22">
            <v>1.5683910000000001</v>
          </cell>
          <cell r="CI22">
            <v>3.879508</v>
          </cell>
          <cell r="CJ22">
            <v>1.5146219999999999</v>
          </cell>
          <cell r="CK22">
            <v>3.8959079999999999</v>
          </cell>
          <cell r="CL22">
            <v>3.9074080000000002</v>
          </cell>
          <cell r="CM22">
            <v>1.7785660000000001</v>
          </cell>
          <cell r="CN22">
            <v>5.7085499999999998</v>
          </cell>
          <cell r="CO22">
            <v>4.5495539999999997</v>
          </cell>
          <cell r="CP22">
            <v>2.1011639999999998</v>
          </cell>
          <cell r="CQ22">
            <v>4.2345839999999999</v>
          </cell>
          <cell r="CR22">
            <v>0</v>
          </cell>
          <cell r="CS22">
            <v>5.1291209999999996</v>
          </cell>
          <cell r="CU22">
            <v>0</v>
          </cell>
          <cell r="CV22">
            <v>0</v>
          </cell>
          <cell r="CW22">
            <v>0</v>
          </cell>
          <cell r="CX22">
            <v>7.2595090000000004</v>
          </cell>
          <cell r="CY22">
            <v>7.6298649999999997</v>
          </cell>
          <cell r="CZ22">
            <v>8.1266660000000002</v>
          </cell>
          <cell r="DA22">
            <v>9.693543</v>
          </cell>
          <cell r="DB22">
            <v>9.7106650000000005</v>
          </cell>
          <cell r="DD22">
            <v>8.8159659999999995</v>
          </cell>
          <cell r="DE22">
            <v>6.3766740000000004</v>
          </cell>
          <cell r="DH22">
            <v>5029.5652336450003</v>
          </cell>
          <cell r="DI22">
            <v>25348.696284845002</v>
          </cell>
          <cell r="DJ22">
            <v>321.47633054099998</v>
          </cell>
          <cell r="DK22">
            <v>1688.580460138</v>
          </cell>
          <cell r="DL22">
            <v>519.88532075400099</v>
          </cell>
          <cell r="DM22">
            <v>2253.3298325109999</v>
          </cell>
          <cell r="DN22">
            <v>192.972370906001</v>
          </cell>
          <cell r="DO22">
            <v>1371.603532892</v>
          </cell>
          <cell r="DP22">
            <v>165.33299282900103</v>
          </cell>
          <cell r="DQ22">
            <v>1597.4961617000001</v>
          </cell>
          <cell r="DR22">
            <v>366.59403555800105</v>
          </cell>
          <cell r="DS22">
            <v>1030.059566124</v>
          </cell>
          <cell r="DT22">
            <v>49.982828369000003</v>
          </cell>
          <cell r="DU22">
            <v>332.84144074</v>
          </cell>
          <cell r="DV22">
            <v>129.656693684001</v>
          </cell>
          <cell r="DW22">
            <v>776.02244665500109</v>
          </cell>
          <cell r="DX22">
            <v>161.98639962999999</v>
          </cell>
          <cell r="DY22">
            <v>711.34019582200006</v>
          </cell>
          <cell r="DZ22">
            <v>10.475071136999999</v>
          </cell>
          <cell r="EA22">
            <v>68.933411496001</v>
          </cell>
          <cell r="EB22">
            <v>58.424046142001004</v>
          </cell>
          <cell r="EC22">
            <v>479.65435053200002</v>
          </cell>
          <cell r="ED22">
            <v>62.207796176999999</v>
          </cell>
          <cell r="EE22">
            <v>725.10725128900003</v>
          </cell>
          <cell r="EF22">
            <v>24.130686000000999</v>
          </cell>
          <cell r="EG22">
            <v>294.78708230000001</v>
          </cell>
          <cell r="EH22">
            <v>21.107977815999998</v>
          </cell>
          <cell r="EI22">
            <v>253.57032784</v>
          </cell>
          <cell r="EJ22">
            <v>999.64155041499998</v>
          </cell>
          <cell r="EK22">
            <v>2781.7261323930002</v>
          </cell>
          <cell r="EL22">
            <v>42.288901701001002</v>
          </cell>
          <cell r="EM22">
            <v>181.69561549600101</v>
          </cell>
          <cell r="EN22">
            <v>11.153639257000002</v>
          </cell>
          <cell r="EO22">
            <v>103.062785429</v>
          </cell>
          <cell r="EP22">
            <v>154.26086546800201</v>
          </cell>
          <cell r="EQ22">
            <v>204.03586802400102</v>
          </cell>
          <cell r="ER22">
            <v>46.169585545000004</v>
          </cell>
          <cell r="ES22">
            <v>518.76013096400106</v>
          </cell>
          <cell r="ET22">
            <v>212.46625639600001</v>
          </cell>
          <cell r="EU22">
            <v>2563.7820405850002</v>
          </cell>
          <cell r="EV22">
            <v>152.02710618</v>
          </cell>
          <cell r="EW22">
            <v>463.50001299600001</v>
          </cell>
          <cell r="EX22">
            <v>72.920428977000995</v>
          </cell>
          <cell r="EY22">
            <v>298.95434416200101</v>
          </cell>
        </row>
        <row r="23">
          <cell r="A23">
            <v>45505</v>
          </cell>
          <cell r="B23">
            <v>6.9</v>
          </cell>
          <cell r="C23">
            <v>6.196377</v>
          </cell>
          <cell r="D23">
            <v>2.4303469999999998</v>
          </cell>
          <cell r="E23">
            <v>7.3818390000000003</v>
          </cell>
          <cell r="F23">
            <v>0</v>
          </cell>
          <cell r="G23">
            <v>16.982993</v>
          </cell>
          <cell r="H23">
            <v>15.996824999999999</v>
          </cell>
          <cell r="J23">
            <v>6.8672779999999998</v>
          </cell>
          <cell r="K23">
            <v>0</v>
          </cell>
          <cell r="L23">
            <v>7.8028000000000004</v>
          </cell>
          <cell r="M23">
            <v>0</v>
          </cell>
          <cell r="N23">
            <v>2.548556</v>
          </cell>
          <cell r="R23">
            <v>2.5882770000000002</v>
          </cell>
          <cell r="U23">
            <v>0</v>
          </cell>
          <cell r="V23">
            <v>23.876370000000001</v>
          </cell>
          <cell r="W23">
            <v>0</v>
          </cell>
          <cell r="X23">
            <v>7.9102699999999997</v>
          </cell>
          <cell r="Y23">
            <v>0</v>
          </cell>
          <cell r="Z23">
            <v>6.731732</v>
          </cell>
          <cell r="AB23">
            <v>5.6312930000000003</v>
          </cell>
          <cell r="AC23">
            <v>5.4876889999999996</v>
          </cell>
          <cell r="AD23">
            <v>6.7934289999999997</v>
          </cell>
          <cell r="AE23">
            <v>3.4496709999999999</v>
          </cell>
          <cell r="AF23">
            <v>0</v>
          </cell>
          <cell r="AG23">
            <v>5.4449459999999998</v>
          </cell>
          <cell r="AH23">
            <v>2.6106039999999999</v>
          </cell>
          <cell r="AI23">
            <v>6.5522729999999996</v>
          </cell>
          <cell r="AJ23">
            <v>5.1136660000000003</v>
          </cell>
          <cell r="AK23">
            <v>0</v>
          </cell>
          <cell r="AL23">
            <v>19.158421000000001</v>
          </cell>
          <cell r="AM23">
            <v>7.6607399999999997</v>
          </cell>
          <cell r="AN23">
            <v>5.6423829999999997</v>
          </cell>
          <cell r="AO23">
            <v>7.057906</v>
          </cell>
          <cell r="AP23">
            <v>0</v>
          </cell>
          <cell r="AQ23">
            <v>8.7269020000000008</v>
          </cell>
          <cell r="AS23">
            <v>0</v>
          </cell>
          <cell r="AT23">
            <v>0</v>
          </cell>
          <cell r="AU23">
            <v>0</v>
          </cell>
          <cell r="AV23">
            <v>10.692766000000001</v>
          </cell>
          <cell r="AW23">
            <v>0</v>
          </cell>
          <cell r="AX23">
            <v>0</v>
          </cell>
          <cell r="AY23">
            <v>15.852429000000001</v>
          </cell>
          <cell r="AZ23">
            <v>15.331466000000001</v>
          </cell>
          <cell r="BB23">
            <v>17.428498999999999</v>
          </cell>
          <cell r="BC23">
            <v>6.1200669999999997</v>
          </cell>
          <cell r="BD23">
            <v>4.5027379999999999</v>
          </cell>
          <cell r="BE23">
            <v>3.6248930000000001</v>
          </cell>
          <cell r="BF23">
            <v>1.6059330000000001</v>
          </cell>
          <cell r="BG23">
            <v>3.7535069999999999</v>
          </cell>
          <cell r="BH23">
            <v>9.5241530000000001</v>
          </cell>
          <cell r="BI23">
            <v>11.833529</v>
          </cell>
          <cell r="BJ23">
            <v>13.122553</v>
          </cell>
          <cell r="BL23">
            <v>3.6200770000000002</v>
          </cell>
          <cell r="BM23">
            <v>5.2420400000000003</v>
          </cell>
          <cell r="BN23">
            <v>6.6094499999999998</v>
          </cell>
          <cell r="BO23">
            <v>1.8165750000000001</v>
          </cell>
          <cell r="BP23">
            <v>1.768991</v>
          </cell>
          <cell r="BT23">
            <v>1.6089610000000001</v>
          </cell>
          <cell r="BW23">
            <v>29.920210000000001</v>
          </cell>
          <cell r="BX23">
            <v>9.0874989999999993</v>
          </cell>
          <cell r="BY23">
            <v>4.9892000000000003</v>
          </cell>
          <cell r="BZ23">
            <v>4.8269719999999996</v>
          </cell>
          <cell r="CA23">
            <v>5.2091099999999999</v>
          </cell>
          <cell r="CB23">
            <v>3.427743</v>
          </cell>
          <cell r="CD23">
            <v>2.7544050000000002</v>
          </cell>
          <cell r="CE23">
            <v>2.5869949999999999</v>
          </cell>
          <cell r="CF23">
            <v>4.305593</v>
          </cell>
          <cell r="CG23">
            <v>2.0773540000000001</v>
          </cell>
          <cell r="CH23">
            <v>1.6204130000000001</v>
          </cell>
          <cell r="CI23">
            <v>4.391337</v>
          </cell>
          <cell r="CJ23">
            <v>1.5110749999999999</v>
          </cell>
          <cell r="CK23">
            <v>3.9144459999999999</v>
          </cell>
          <cell r="CL23">
            <v>3.9074119999999999</v>
          </cell>
          <cell r="CM23">
            <v>1.765744</v>
          </cell>
          <cell r="CN23">
            <v>5.7014279999999999</v>
          </cell>
          <cell r="CO23">
            <v>5.2267900000000003</v>
          </cell>
          <cell r="CP23">
            <v>2.053903</v>
          </cell>
          <cell r="CQ23">
            <v>4.3333269999999997</v>
          </cell>
          <cell r="CR23">
            <v>0</v>
          </cell>
          <cell r="CS23">
            <v>5.1354319999999998</v>
          </cell>
          <cell r="CU23">
            <v>0</v>
          </cell>
          <cell r="CV23">
            <v>0</v>
          </cell>
          <cell r="CW23">
            <v>0</v>
          </cell>
          <cell r="CX23">
            <v>7.3655549999999996</v>
          </cell>
          <cell r="CY23">
            <v>7.6595789999999999</v>
          </cell>
          <cell r="CZ23">
            <v>7.9916080000000003</v>
          </cell>
          <cell r="DA23">
            <v>9.4898830000000007</v>
          </cell>
          <cell r="DB23">
            <v>9.7018620000000002</v>
          </cell>
          <cell r="DD23">
            <v>9.8508580000000006</v>
          </cell>
          <cell r="DE23">
            <v>6.7830519999999996</v>
          </cell>
          <cell r="DH23">
            <v>4165.6247673499984</v>
          </cell>
          <cell r="DI23">
            <v>20610.455849405003</v>
          </cell>
          <cell r="DJ23">
            <v>323.99569760600002</v>
          </cell>
          <cell r="DK23">
            <v>1566.3595044890001</v>
          </cell>
          <cell r="DL23">
            <v>563.89059588700104</v>
          </cell>
          <cell r="DM23">
            <v>2227.6511748060002</v>
          </cell>
          <cell r="DN23">
            <v>194.59846936399998</v>
          </cell>
          <cell r="DO23">
            <v>1413.2981871060001</v>
          </cell>
          <cell r="DP23">
            <v>181.52888681800098</v>
          </cell>
          <cell r="DQ23">
            <v>1505.10311677</v>
          </cell>
          <cell r="DR23">
            <v>340.25951606600097</v>
          </cell>
          <cell r="DS23">
            <v>976.33024732399997</v>
          </cell>
          <cell r="DT23">
            <v>32.640628493000001</v>
          </cell>
          <cell r="DU23">
            <v>225.81532063900002</v>
          </cell>
          <cell r="DV23">
            <v>121.29819714400099</v>
          </cell>
          <cell r="DW23">
            <v>744.76701054700004</v>
          </cell>
          <cell r="DX23">
            <v>155.024226102</v>
          </cell>
          <cell r="DY23">
            <v>628.90403026800107</v>
          </cell>
          <cell r="DZ23">
            <v>2.3189904000010002</v>
          </cell>
          <cell r="EA23">
            <v>31.780311309000997</v>
          </cell>
          <cell r="EB23">
            <v>42.973344064999999</v>
          </cell>
          <cell r="EC23">
            <v>323.21561414800004</v>
          </cell>
          <cell r="ED23">
            <v>35.933605818000004</v>
          </cell>
          <cell r="EE23">
            <v>411.62105082200003</v>
          </cell>
          <cell r="EF23">
            <v>13.279984000000001</v>
          </cell>
          <cell r="EG23">
            <v>135.28533329999999</v>
          </cell>
          <cell r="EH23">
            <v>14.961113991000001</v>
          </cell>
          <cell r="EI23">
            <v>168.530498486</v>
          </cell>
          <cell r="EJ23">
            <v>747.33927837300109</v>
          </cell>
          <cell r="EK23">
            <v>2212.7491022100003</v>
          </cell>
          <cell r="EL23">
            <v>17.341451399000999</v>
          </cell>
          <cell r="EM23">
            <v>86.703501109000996</v>
          </cell>
          <cell r="EN23">
            <v>12.072045013</v>
          </cell>
          <cell r="EO23">
            <v>116.51129336000101</v>
          </cell>
          <cell r="EP23">
            <v>98.292133906000004</v>
          </cell>
          <cell r="EQ23">
            <v>143.21631253000098</v>
          </cell>
          <cell r="ER23">
            <v>14.526992114</v>
          </cell>
          <cell r="ES23">
            <v>184.62178662400001</v>
          </cell>
          <cell r="ET23">
            <v>179.73087762700101</v>
          </cell>
          <cell r="EU23">
            <v>1993.4490232800001</v>
          </cell>
          <cell r="EV23">
            <v>98.737130704999998</v>
          </cell>
          <cell r="EW23">
            <v>349.35798686599998</v>
          </cell>
          <cell r="EX23">
            <v>50.938059039000997</v>
          </cell>
          <cell r="EY23">
            <v>193.04744151599999</v>
          </cell>
        </row>
        <row r="24">
          <cell r="A24">
            <v>45474</v>
          </cell>
          <cell r="B24">
            <v>6.8182910000000003</v>
          </cell>
          <cell r="C24">
            <v>6.0235960000000004</v>
          </cell>
          <cell r="D24">
            <v>2.2432400000000001</v>
          </cell>
          <cell r="E24">
            <v>8.1347360000000002</v>
          </cell>
          <cell r="F24">
            <v>0</v>
          </cell>
          <cell r="G24">
            <v>18.487223</v>
          </cell>
          <cell r="H24">
            <v>16.642909</v>
          </cell>
          <cell r="J24">
            <v>7.4750129999999997</v>
          </cell>
          <cell r="K24">
            <v>0</v>
          </cell>
          <cell r="L24">
            <v>7.8037219999999996</v>
          </cell>
          <cell r="M24">
            <v>0</v>
          </cell>
          <cell r="N24">
            <v>2.6225429999999998</v>
          </cell>
          <cell r="R24">
            <v>2.5096039999999999</v>
          </cell>
          <cell r="U24">
            <v>48.589782</v>
          </cell>
          <cell r="V24">
            <v>25.853905000000001</v>
          </cell>
          <cell r="W24">
            <v>0</v>
          </cell>
          <cell r="X24">
            <v>8.1943260000000002</v>
          </cell>
          <cell r="Y24">
            <v>8.2836210000000001</v>
          </cell>
          <cell r="Z24">
            <v>6.8587569999999998</v>
          </cell>
          <cell r="AB24">
            <v>5.7544919999999999</v>
          </cell>
          <cell r="AC24">
            <v>5.6190300000000004</v>
          </cell>
          <cell r="AD24">
            <v>6.7634280000000002</v>
          </cell>
          <cell r="AE24">
            <v>4.0315859999999999</v>
          </cell>
          <cell r="AF24">
            <v>0</v>
          </cell>
          <cell r="AG24">
            <v>5.4540980000000001</v>
          </cell>
          <cell r="AH24">
            <v>2.5019900000000002</v>
          </cell>
          <cell r="AI24">
            <v>5.945894</v>
          </cell>
          <cell r="AJ24">
            <v>5.1136660000000003</v>
          </cell>
          <cell r="AK24">
            <v>2.8308460000000002</v>
          </cell>
          <cell r="AL24">
            <v>16.871690999999998</v>
          </cell>
          <cell r="AM24">
            <v>0</v>
          </cell>
          <cell r="AN24">
            <v>5.8611649999999997</v>
          </cell>
          <cell r="AO24">
            <v>7.1721089999999998</v>
          </cell>
          <cell r="AP24">
            <v>0</v>
          </cell>
          <cell r="AQ24">
            <v>8.8420620000000003</v>
          </cell>
          <cell r="AS24">
            <v>0</v>
          </cell>
          <cell r="AT24">
            <v>0</v>
          </cell>
          <cell r="AU24">
            <v>0</v>
          </cell>
          <cell r="AV24">
            <v>11.445198</v>
          </cell>
          <cell r="AW24">
            <v>0</v>
          </cell>
          <cell r="AX24">
            <v>0</v>
          </cell>
          <cell r="AY24">
            <v>15.738538</v>
          </cell>
          <cell r="AZ24">
            <v>15.331466000000001</v>
          </cell>
          <cell r="BB24">
            <v>17.428498999999999</v>
          </cell>
          <cell r="BC24">
            <v>6.1200669999999997</v>
          </cell>
          <cell r="BD24">
            <v>4.7279689999999999</v>
          </cell>
          <cell r="BE24">
            <v>3.5512990000000002</v>
          </cell>
          <cell r="BF24">
            <v>1.705543</v>
          </cell>
          <cell r="BG24">
            <v>3.6569609999999999</v>
          </cell>
          <cell r="BH24">
            <v>10.976995000000001</v>
          </cell>
          <cell r="BI24">
            <v>11.569585</v>
          </cell>
          <cell r="BJ24">
            <v>13.033035</v>
          </cell>
          <cell r="BL24">
            <v>3.7103060000000001</v>
          </cell>
          <cell r="BM24">
            <v>5.3748120000000004</v>
          </cell>
          <cell r="BN24">
            <v>6.3363820000000004</v>
          </cell>
          <cell r="BO24">
            <v>1.8328180000000001</v>
          </cell>
          <cell r="BP24">
            <v>1.7219420000000001</v>
          </cell>
          <cell r="BT24">
            <v>1.531282</v>
          </cell>
          <cell r="BW24">
            <v>26.700187</v>
          </cell>
          <cell r="BX24">
            <v>8.9858569999999993</v>
          </cell>
          <cell r="BY24">
            <v>4.8284580000000004</v>
          </cell>
          <cell r="BZ24">
            <v>4.9883550000000003</v>
          </cell>
          <cell r="CA24">
            <v>5.4186649999999998</v>
          </cell>
          <cell r="CB24">
            <v>3.42435</v>
          </cell>
          <cell r="CD24">
            <v>3.066268</v>
          </cell>
          <cell r="CE24">
            <v>2.8095159999999999</v>
          </cell>
          <cell r="CF24">
            <v>4.6549069999999997</v>
          </cell>
          <cell r="CG24">
            <v>2.248021</v>
          </cell>
          <cell r="CH24">
            <v>1.6944589999999999</v>
          </cell>
          <cell r="CI24">
            <v>2.3981159999999999</v>
          </cell>
          <cell r="CJ24">
            <v>1.519371</v>
          </cell>
          <cell r="CK24">
            <v>4.2797660000000004</v>
          </cell>
          <cell r="CL24">
            <v>3.9075229999999999</v>
          </cell>
          <cell r="CM24">
            <v>1.7701720000000001</v>
          </cell>
          <cell r="CN24">
            <v>5.6130449999999996</v>
          </cell>
          <cell r="CO24">
            <v>5.3578840000000003</v>
          </cell>
          <cell r="CP24">
            <v>2.2061060000000001</v>
          </cell>
          <cell r="CQ24">
            <v>4.629308</v>
          </cell>
          <cell r="CR24">
            <v>0</v>
          </cell>
          <cell r="CS24">
            <v>5.1792540000000002</v>
          </cell>
          <cell r="CU24">
            <v>0</v>
          </cell>
          <cell r="CV24">
            <v>0</v>
          </cell>
          <cell r="CW24">
            <v>0</v>
          </cell>
          <cell r="CX24">
            <v>8.8643859999999997</v>
          </cell>
          <cell r="CY24">
            <v>7.6248209999999998</v>
          </cell>
          <cell r="CZ24">
            <v>7.9534940000000001</v>
          </cell>
          <cell r="DA24">
            <v>9.822559</v>
          </cell>
          <cell r="DB24">
            <v>9.7106650000000005</v>
          </cell>
          <cell r="DD24">
            <v>9.8986049999999999</v>
          </cell>
          <cell r="DE24">
            <v>6.4697040000000001</v>
          </cell>
          <cell r="DH24">
            <v>4189.8239010810003</v>
          </cell>
          <cell r="DI24">
            <v>19288.560507539998</v>
          </cell>
          <cell r="DJ24">
            <v>390.372723933001</v>
          </cell>
          <cell r="DK24">
            <v>1389.749347506</v>
          </cell>
          <cell r="DL24">
            <v>593.610087819</v>
          </cell>
          <cell r="DM24">
            <v>1936.618568999</v>
          </cell>
          <cell r="DN24">
            <v>229.84021584500098</v>
          </cell>
          <cell r="DO24">
            <v>1410.8343097900001</v>
          </cell>
          <cell r="DP24">
            <v>207.00506888100099</v>
          </cell>
          <cell r="DQ24">
            <v>1617.5488720400001</v>
          </cell>
          <cell r="DR24">
            <v>331.22691798900001</v>
          </cell>
          <cell r="DS24">
            <v>1038.178772947</v>
          </cell>
          <cell r="DT24">
            <v>31.946706224000003</v>
          </cell>
          <cell r="DU24">
            <v>214.60918304700098</v>
          </cell>
          <cell r="DV24">
            <v>103.86499854400101</v>
          </cell>
          <cell r="DW24">
            <v>669.84411865600111</v>
          </cell>
          <cell r="DX24">
            <v>134.343632428001</v>
          </cell>
          <cell r="DY24">
            <v>611.22766070000102</v>
          </cell>
          <cell r="DZ24">
            <v>5.1601729999999995</v>
          </cell>
          <cell r="EA24">
            <v>37.523774992</v>
          </cell>
          <cell r="EB24">
            <v>45.807137148000997</v>
          </cell>
          <cell r="EC24">
            <v>360.11246989299997</v>
          </cell>
          <cell r="ED24">
            <v>65.782638279000011</v>
          </cell>
          <cell r="EE24">
            <v>420.994375813001</v>
          </cell>
          <cell r="EF24">
            <v>12.429043000001</v>
          </cell>
          <cell r="EG24">
            <v>141.446449</v>
          </cell>
          <cell r="EH24">
            <v>16.582536398001</v>
          </cell>
          <cell r="EI24">
            <v>188.35078800100001</v>
          </cell>
          <cell r="EJ24">
            <v>722.11067929400008</v>
          </cell>
          <cell r="EK24">
            <v>1964.4929631990001</v>
          </cell>
          <cell r="EL24">
            <v>19.299810593</v>
          </cell>
          <cell r="EM24">
            <v>95.723080996001002</v>
          </cell>
          <cell r="EN24">
            <v>11.880226108000999</v>
          </cell>
          <cell r="EO24">
            <v>132.139211364</v>
          </cell>
          <cell r="EP24">
            <v>108.017761994002</v>
          </cell>
          <cell r="EQ24">
            <v>133.887517311002</v>
          </cell>
          <cell r="ER24">
            <v>8.8739559990009997</v>
          </cell>
          <cell r="ES24">
            <v>139.85038994700102</v>
          </cell>
          <cell r="ET24">
            <v>189.798423665</v>
          </cell>
          <cell r="EU24">
            <v>1800.899935246</v>
          </cell>
          <cell r="EV24">
            <v>94.032609120000998</v>
          </cell>
          <cell r="EW24">
            <v>342.66991275300001</v>
          </cell>
          <cell r="EX24">
            <v>60.946714683001005</v>
          </cell>
          <cell r="EY24">
            <v>208.170465764</v>
          </cell>
        </row>
        <row r="25">
          <cell r="A25">
            <v>45444</v>
          </cell>
          <cell r="B25">
            <v>7.7203249999999999</v>
          </cell>
          <cell r="C25">
            <v>5.4382669999999997</v>
          </cell>
          <cell r="D25">
            <v>2.4677560000000001</v>
          </cell>
          <cell r="E25">
            <v>7.1182169999999996</v>
          </cell>
          <cell r="F25">
            <v>0</v>
          </cell>
          <cell r="G25">
            <v>18.697761</v>
          </cell>
          <cell r="H25">
            <v>17.905168</v>
          </cell>
          <cell r="J25">
            <v>6.3477800000000002</v>
          </cell>
          <cell r="K25">
            <v>0</v>
          </cell>
          <cell r="L25">
            <v>0</v>
          </cell>
          <cell r="M25">
            <v>0</v>
          </cell>
          <cell r="N25">
            <v>2.902685</v>
          </cell>
          <cell r="R25">
            <v>2.4701369999999998</v>
          </cell>
          <cell r="U25">
            <v>42.227680999999997</v>
          </cell>
          <cell r="V25">
            <v>22.871700000000001</v>
          </cell>
          <cell r="W25">
            <v>0</v>
          </cell>
          <cell r="X25">
            <v>8.5397499999999997</v>
          </cell>
          <cell r="Y25">
            <v>8.5542890000000007</v>
          </cell>
          <cell r="Z25">
            <v>6.7805359999999997</v>
          </cell>
          <cell r="AB25">
            <v>5.9557190000000002</v>
          </cell>
          <cell r="AC25">
            <v>5.975536</v>
          </cell>
          <cell r="AD25">
            <v>6.2311110000000003</v>
          </cell>
          <cell r="AE25">
            <v>3.6983169999999999</v>
          </cell>
          <cell r="AF25">
            <v>0</v>
          </cell>
          <cell r="AG25">
            <v>5.3361039999999997</v>
          </cell>
          <cell r="AH25">
            <v>2.617791</v>
          </cell>
          <cell r="AI25">
            <v>7.1535339999999996</v>
          </cell>
          <cell r="AJ25">
            <v>5.117559</v>
          </cell>
          <cell r="AK25">
            <v>2.8766600000000002</v>
          </cell>
          <cell r="AL25">
            <v>15.031171000000001</v>
          </cell>
          <cell r="AM25">
            <v>6.7536040000000002</v>
          </cell>
          <cell r="AN25">
            <v>5.8378909999999999</v>
          </cell>
          <cell r="AO25">
            <v>8.1990970000000001</v>
          </cell>
          <cell r="AP25">
            <v>0</v>
          </cell>
          <cell r="AQ25">
            <v>6.0108199999999998</v>
          </cell>
          <cell r="AS25">
            <v>0</v>
          </cell>
          <cell r="AT25">
            <v>16.647373999999999</v>
          </cell>
          <cell r="AU25">
            <v>19.16358</v>
          </cell>
          <cell r="AV25">
            <v>9.9508399999999995</v>
          </cell>
          <cell r="AW25">
            <v>0</v>
          </cell>
          <cell r="AX25">
            <v>21.416682999999999</v>
          </cell>
          <cell r="AY25">
            <v>15.300634000000001</v>
          </cell>
          <cell r="AZ25">
            <v>15.331493</v>
          </cell>
          <cell r="BB25">
            <v>17.457498000000001</v>
          </cell>
          <cell r="BC25">
            <v>6.1239860000000004</v>
          </cell>
          <cell r="BD25">
            <v>4.0794290000000002</v>
          </cell>
          <cell r="BE25">
            <v>3.7163889999999999</v>
          </cell>
          <cell r="BF25">
            <v>1.526923</v>
          </cell>
          <cell r="BG25">
            <v>4.0560559999999999</v>
          </cell>
          <cell r="BH25">
            <v>10.04876</v>
          </cell>
          <cell r="BI25">
            <v>9.9817970000000003</v>
          </cell>
          <cell r="BJ25">
            <v>12.342282000000001</v>
          </cell>
          <cell r="BL25">
            <v>4.4935980000000004</v>
          </cell>
          <cell r="BM25">
            <v>5.2964200000000003</v>
          </cell>
          <cell r="BN25">
            <v>6.5487019999999996</v>
          </cell>
          <cell r="BO25">
            <v>1.7690520000000001</v>
          </cell>
          <cell r="BP25">
            <v>1.7400869999999999</v>
          </cell>
          <cell r="BT25">
            <v>1.388474</v>
          </cell>
          <cell r="BW25">
            <v>24.848545000000001</v>
          </cell>
          <cell r="BX25">
            <v>9.7276810000000005</v>
          </cell>
          <cell r="BY25">
            <v>5.3313170000000003</v>
          </cell>
          <cell r="BZ25">
            <v>5.5119059999999998</v>
          </cell>
          <cell r="CA25">
            <v>5.8759860000000002</v>
          </cell>
          <cell r="CB25">
            <v>3.747007</v>
          </cell>
          <cell r="CD25">
            <v>2.9662739999999999</v>
          </cell>
          <cell r="CE25">
            <v>2.938272</v>
          </cell>
          <cell r="CF25">
            <v>4.7938330000000002</v>
          </cell>
          <cell r="CG25">
            <v>2.2150110000000001</v>
          </cell>
          <cell r="CH25">
            <v>1.7533859999999999</v>
          </cell>
          <cell r="CI25">
            <v>2.1245500000000002</v>
          </cell>
          <cell r="CJ25">
            <v>1.523792</v>
          </cell>
          <cell r="CK25">
            <v>3.9842379999999999</v>
          </cell>
          <cell r="CL25">
            <v>3.9075229999999999</v>
          </cell>
          <cell r="CM25">
            <v>1.78654</v>
          </cell>
          <cell r="CN25">
            <v>5.785037</v>
          </cell>
          <cell r="CO25">
            <v>4.6801250000000003</v>
          </cell>
          <cell r="CP25">
            <v>2.1989399999999999</v>
          </cell>
          <cell r="CQ25">
            <v>4.7920590000000001</v>
          </cell>
          <cell r="CR25">
            <v>8.8560470000000002</v>
          </cell>
          <cell r="CS25">
            <v>5.0413959999999998</v>
          </cell>
          <cell r="CU25">
            <v>18.375861</v>
          </cell>
          <cell r="CV25">
            <v>7.7366359999999998</v>
          </cell>
          <cell r="CW25">
            <v>11.8065</v>
          </cell>
          <cell r="CX25">
            <v>5.2393799999999997</v>
          </cell>
          <cell r="CY25">
            <v>7.6701969999999999</v>
          </cell>
          <cell r="CZ25">
            <v>7.893497</v>
          </cell>
          <cell r="DA25">
            <v>9.8207109999999993</v>
          </cell>
          <cell r="DB25">
            <v>9.7015670000000007</v>
          </cell>
          <cell r="DD25">
            <v>9.8887730000000005</v>
          </cell>
          <cell r="DE25">
            <v>6.7830519999999996</v>
          </cell>
          <cell r="DH25">
            <v>5918.4974169790003</v>
          </cell>
          <cell r="DI25">
            <v>27048.845257106004</v>
          </cell>
          <cell r="DJ25">
            <v>508.55163404800106</v>
          </cell>
          <cell r="DK25">
            <v>1874.3335359180001</v>
          </cell>
          <cell r="DL25">
            <v>787.536996241</v>
          </cell>
          <cell r="DM25">
            <v>2863.3406979619999</v>
          </cell>
          <cell r="DN25">
            <v>335.977864985</v>
          </cell>
          <cell r="DO25">
            <v>1981.455347648</v>
          </cell>
          <cell r="DP25">
            <v>222.04718774900101</v>
          </cell>
          <cell r="DQ25">
            <v>1825.5591594310001</v>
          </cell>
          <cell r="DR25">
            <v>402.598686305</v>
          </cell>
          <cell r="DS25">
            <v>1271.3142527979999</v>
          </cell>
          <cell r="DT25">
            <v>55.450616625000997</v>
          </cell>
          <cell r="DU25">
            <v>321.50921349100099</v>
          </cell>
          <cell r="DV25">
            <v>141.50006129400001</v>
          </cell>
          <cell r="DW25">
            <v>886.31122144900098</v>
          </cell>
          <cell r="DX25">
            <v>217.17707229600001</v>
          </cell>
          <cell r="DY25">
            <v>880.96779583500006</v>
          </cell>
          <cell r="DZ25">
            <v>10.991734682000001</v>
          </cell>
          <cell r="EA25">
            <v>64.563917072999999</v>
          </cell>
          <cell r="EB25">
            <v>80.690084830000004</v>
          </cell>
          <cell r="EC25">
            <v>492.54783499500098</v>
          </cell>
          <cell r="ED25">
            <v>135.576321511</v>
          </cell>
          <cell r="EE25">
            <v>695.28992477800102</v>
          </cell>
          <cell r="EF25">
            <v>17.52956</v>
          </cell>
          <cell r="EG25">
            <v>164.82078000000001</v>
          </cell>
          <cell r="EH25">
            <v>27.935845354001003</v>
          </cell>
          <cell r="EI25">
            <v>348.72305046200103</v>
          </cell>
          <cell r="EJ25">
            <v>1104.324897323</v>
          </cell>
          <cell r="EK25">
            <v>2755.627970477</v>
          </cell>
          <cell r="EL25">
            <v>37.916789081000999</v>
          </cell>
          <cell r="EM25">
            <v>155.13556679900103</v>
          </cell>
          <cell r="EN25">
            <v>18.626495191000998</v>
          </cell>
          <cell r="EO25">
            <v>175.92827280400002</v>
          </cell>
          <cell r="EP25">
            <v>144.40730602900098</v>
          </cell>
          <cell r="EQ25">
            <v>198.398387407001</v>
          </cell>
          <cell r="ER25">
            <v>31.055877341999999</v>
          </cell>
          <cell r="ES25">
            <v>279.56280660000004</v>
          </cell>
          <cell r="ET25">
            <v>297.99616069199999</v>
          </cell>
          <cell r="EU25">
            <v>2583.2068479079999</v>
          </cell>
          <cell r="EV25">
            <v>138.59373050800099</v>
          </cell>
          <cell r="EW25">
            <v>491.35464026900001</v>
          </cell>
          <cell r="EX25">
            <v>77.659915676000011</v>
          </cell>
          <cell r="EY25">
            <v>380.47841873200002</v>
          </cell>
        </row>
        <row r="26">
          <cell r="A26">
            <v>45413</v>
          </cell>
          <cell r="B26">
            <v>5.3569570000000004</v>
          </cell>
          <cell r="C26">
            <v>5.4313219999999998</v>
          </cell>
          <cell r="D26">
            <v>2.7923879999999999</v>
          </cell>
          <cell r="E26">
            <v>4.9038040000000001</v>
          </cell>
          <cell r="F26">
            <v>0</v>
          </cell>
          <cell r="G26">
            <v>11.957413000000001</v>
          </cell>
          <cell r="H26">
            <v>9.0172100000000004</v>
          </cell>
          <cell r="J26">
            <v>3.37805</v>
          </cell>
          <cell r="K26">
            <v>7.7733220000000003</v>
          </cell>
          <cell r="L26">
            <v>0</v>
          </cell>
          <cell r="M26">
            <v>2.4304969999999999</v>
          </cell>
          <cell r="N26">
            <v>2.7628149999999998</v>
          </cell>
          <cell r="R26">
            <v>2.3529209999999998</v>
          </cell>
          <cell r="U26">
            <v>46.312958000000002</v>
          </cell>
          <cell r="V26">
            <v>23.764986</v>
          </cell>
          <cell r="W26">
            <v>0</v>
          </cell>
          <cell r="X26">
            <v>5.6757850000000003</v>
          </cell>
          <cell r="Y26">
            <v>5.3579140000000001</v>
          </cell>
          <cell r="Z26">
            <v>6.8314859999999999</v>
          </cell>
          <cell r="AB26">
            <v>0</v>
          </cell>
          <cell r="AC26">
            <v>5.95</v>
          </cell>
          <cell r="AD26">
            <v>6.2469970000000004</v>
          </cell>
          <cell r="AE26">
            <v>3.1378729999999999</v>
          </cell>
          <cell r="AF26">
            <v>0</v>
          </cell>
          <cell r="AG26">
            <v>5.3</v>
          </cell>
          <cell r="AH26">
            <v>2.6553239999999998</v>
          </cell>
          <cell r="AI26">
            <v>7.4688569999999999</v>
          </cell>
          <cell r="AJ26">
            <v>5.1136660000000003</v>
          </cell>
          <cell r="AK26">
            <v>2.8350719999999998</v>
          </cell>
          <cell r="AL26">
            <v>14.69326</v>
          </cell>
          <cell r="AM26">
            <v>7.1916529999999996</v>
          </cell>
          <cell r="AN26">
            <v>4.9218780000000004</v>
          </cell>
          <cell r="AO26">
            <v>5.8141439999999998</v>
          </cell>
          <cell r="AP26">
            <v>8.3658940000000008</v>
          </cell>
          <cell r="AQ26">
            <v>5.0786730000000002</v>
          </cell>
          <cell r="AS26">
            <v>28.582339000000001</v>
          </cell>
          <cell r="AT26">
            <v>16.602692000000001</v>
          </cell>
          <cell r="AU26">
            <v>19.019964000000002</v>
          </cell>
          <cell r="AV26">
            <v>9.8100079999999998</v>
          </cell>
          <cell r="AW26">
            <v>0</v>
          </cell>
          <cell r="AX26">
            <v>22.733132000000001</v>
          </cell>
          <cell r="AY26">
            <v>15.921856</v>
          </cell>
          <cell r="AZ26">
            <v>15.331466000000001</v>
          </cell>
          <cell r="BB26">
            <v>17.428498999999999</v>
          </cell>
          <cell r="BC26">
            <v>6.3300159999999996</v>
          </cell>
          <cell r="BD26">
            <v>3.3689360000000002</v>
          </cell>
          <cell r="BE26">
            <v>3.7169660000000002</v>
          </cell>
          <cell r="BF26">
            <v>1.5892139999999999</v>
          </cell>
          <cell r="BG26">
            <v>3.8181769999999999</v>
          </cell>
          <cell r="BH26">
            <v>8.5121179999999992</v>
          </cell>
          <cell r="BI26">
            <v>9.9634</v>
          </cell>
          <cell r="BJ26">
            <v>10.348513000000001</v>
          </cell>
          <cell r="BL26">
            <v>2.734407</v>
          </cell>
          <cell r="BM26">
            <v>5.254696</v>
          </cell>
          <cell r="BN26">
            <v>6.2008089999999996</v>
          </cell>
          <cell r="BO26">
            <v>1.8126580000000001</v>
          </cell>
          <cell r="BP26">
            <v>1.938104</v>
          </cell>
          <cell r="BT26">
            <v>1.527404</v>
          </cell>
          <cell r="BW26">
            <v>23.514116000000001</v>
          </cell>
          <cell r="BX26">
            <v>9.1372020000000003</v>
          </cell>
          <cell r="BY26">
            <v>4.7817720000000001</v>
          </cell>
          <cell r="BZ26">
            <v>4.6531739999999999</v>
          </cell>
          <cell r="CA26">
            <v>4.3087780000000002</v>
          </cell>
          <cell r="CB26">
            <v>4.0763400000000001</v>
          </cell>
          <cell r="CD26">
            <v>1.7564820000000001</v>
          </cell>
          <cell r="CE26">
            <v>1.795949</v>
          </cell>
          <cell r="CF26">
            <v>3.714118</v>
          </cell>
          <cell r="CG26">
            <v>1.814997</v>
          </cell>
          <cell r="CH26">
            <v>1.9551179999999999</v>
          </cell>
          <cell r="CI26">
            <v>2.1734049999999998</v>
          </cell>
          <cell r="CJ26">
            <v>1.574265</v>
          </cell>
          <cell r="CK26">
            <v>3.8554560000000002</v>
          </cell>
          <cell r="CL26">
            <v>3.9075229999999999</v>
          </cell>
          <cell r="CM26">
            <v>1.5553809999999999</v>
          </cell>
          <cell r="CN26">
            <v>5.7483170000000001</v>
          </cell>
          <cell r="CO26">
            <v>3.451057</v>
          </cell>
          <cell r="CP26">
            <v>1.9934339999999999</v>
          </cell>
          <cell r="CQ26">
            <v>3.8408679999999999</v>
          </cell>
          <cell r="CR26">
            <v>8.3114369999999997</v>
          </cell>
          <cell r="CS26">
            <v>3.1934100000000001</v>
          </cell>
          <cell r="CU26">
            <v>20.59789</v>
          </cell>
          <cell r="CV26">
            <v>7.2029189999999996</v>
          </cell>
          <cell r="CW26">
            <v>10.034029</v>
          </cell>
          <cell r="CX26">
            <v>5.3481940000000003</v>
          </cell>
          <cell r="CY26">
            <v>7.8293809999999997</v>
          </cell>
          <cell r="CZ26">
            <v>7.6499899999999998</v>
          </cell>
          <cell r="DA26">
            <v>9.7867180000000005</v>
          </cell>
          <cell r="DB26">
            <v>9.7106650000000005</v>
          </cell>
          <cell r="DD26">
            <v>9.8319890000000001</v>
          </cell>
          <cell r="DE26">
            <v>6.4830379999999996</v>
          </cell>
          <cell r="DH26">
            <v>5552.2990567599991</v>
          </cell>
          <cell r="DI26">
            <v>22384.528017413999</v>
          </cell>
          <cell r="DJ26">
            <v>433.43487142600003</v>
          </cell>
          <cell r="DK26">
            <v>1610.772516713</v>
          </cell>
          <cell r="DL26">
            <v>642.816038897</v>
          </cell>
          <cell r="DM26">
            <v>1924.1682878399999</v>
          </cell>
          <cell r="DN26">
            <v>325.56995878500004</v>
          </cell>
          <cell r="DO26">
            <v>1616.1429181200001</v>
          </cell>
          <cell r="DP26">
            <v>175.47927429500001</v>
          </cell>
          <cell r="DQ26">
            <v>1158.4096877530001</v>
          </cell>
          <cell r="DR26">
            <v>399.145239613</v>
          </cell>
          <cell r="DS26">
            <v>981.34967940699994</v>
          </cell>
          <cell r="DT26">
            <v>81.397459765000008</v>
          </cell>
          <cell r="DU26">
            <v>311.91032159000099</v>
          </cell>
          <cell r="DV26">
            <v>128.938510318</v>
          </cell>
          <cell r="DW26">
            <v>682.95518286499998</v>
          </cell>
          <cell r="DX26">
            <v>185.76336856700001</v>
          </cell>
          <cell r="DY26">
            <v>631.88784819900002</v>
          </cell>
          <cell r="DZ26">
            <v>15.037041827001</v>
          </cell>
          <cell r="EA26">
            <v>69.807106938000999</v>
          </cell>
          <cell r="EB26">
            <v>87.037627364000002</v>
          </cell>
          <cell r="EC26">
            <v>319.94058353700001</v>
          </cell>
          <cell r="ED26">
            <v>185.73712768200102</v>
          </cell>
          <cell r="EE26">
            <v>644.56912733299998</v>
          </cell>
          <cell r="EF26">
            <v>6.2164280000010006</v>
          </cell>
          <cell r="EG26">
            <v>121.29633130000001</v>
          </cell>
          <cell r="EH26">
            <v>28.254068540001001</v>
          </cell>
          <cell r="EI26">
            <v>245.16062684500102</v>
          </cell>
          <cell r="EJ26">
            <v>931.659635398001</v>
          </cell>
          <cell r="EK26">
            <v>2349.1026516669999</v>
          </cell>
          <cell r="EL26">
            <v>37.581693539</v>
          </cell>
          <cell r="EM26">
            <v>141.22438936600102</v>
          </cell>
          <cell r="EN26">
            <v>19.352153657999999</v>
          </cell>
          <cell r="EO26">
            <v>141.04423159700002</v>
          </cell>
          <cell r="EP26">
            <v>146.21772080300002</v>
          </cell>
          <cell r="EQ26">
            <v>167.751408330001</v>
          </cell>
          <cell r="ER26">
            <v>88.621550429001005</v>
          </cell>
          <cell r="ES26">
            <v>278.61479187100105</v>
          </cell>
          <cell r="ET26">
            <v>275.549771547001</v>
          </cell>
          <cell r="EU26">
            <v>2072.7598422780002</v>
          </cell>
          <cell r="EV26">
            <v>131.50697563700001</v>
          </cell>
          <cell r="EW26">
            <v>431.55218981200005</v>
          </cell>
          <cell r="EX26">
            <v>77.932110993999999</v>
          </cell>
          <cell r="EY26">
            <v>378.49135616600103</v>
          </cell>
        </row>
        <row r="27">
          <cell r="A27">
            <v>45383</v>
          </cell>
          <cell r="B27">
            <v>4.621124</v>
          </cell>
          <cell r="C27">
            <v>5.6221120000000004</v>
          </cell>
          <cell r="D27">
            <v>1.8121689999999999</v>
          </cell>
          <cell r="E27">
            <v>4.9905650000000001</v>
          </cell>
          <cell r="F27">
            <v>0</v>
          </cell>
          <cell r="G27">
            <v>9.6212660000000003</v>
          </cell>
          <cell r="H27">
            <v>7.3733820000000003</v>
          </cell>
          <cell r="J27">
            <v>2.974577</v>
          </cell>
          <cell r="K27">
            <v>8.2750699999999995</v>
          </cell>
          <cell r="L27">
            <v>0</v>
          </cell>
          <cell r="M27">
            <v>2.7101649999999999</v>
          </cell>
          <cell r="N27">
            <v>2.1376729999999999</v>
          </cell>
          <cell r="R27">
            <v>2.5953189999999999</v>
          </cell>
          <cell r="U27">
            <v>40.080905999999999</v>
          </cell>
          <cell r="V27">
            <v>24.101088000000001</v>
          </cell>
          <cell r="W27">
            <v>4.7854739999999998</v>
          </cell>
          <cell r="X27">
            <v>4.5880349999999996</v>
          </cell>
          <cell r="Y27">
            <v>4.0723580000000004</v>
          </cell>
          <cell r="Z27">
            <v>0</v>
          </cell>
          <cell r="AB27">
            <v>5.0482529999999999</v>
          </cell>
          <cell r="AC27">
            <v>0</v>
          </cell>
          <cell r="AD27">
            <v>5.9061000000000003</v>
          </cell>
          <cell r="AE27">
            <v>2.772856</v>
          </cell>
          <cell r="AF27">
            <v>0</v>
          </cell>
          <cell r="AG27">
            <v>5.3</v>
          </cell>
          <cell r="AH27">
            <v>2.5873599999999999</v>
          </cell>
          <cell r="AI27">
            <v>7.5225619999999997</v>
          </cell>
          <cell r="AJ27">
            <v>5.117559</v>
          </cell>
          <cell r="AK27">
            <v>3.1151930000000001</v>
          </cell>
          <cell r="AL27">
            <v>15.445347</v>
          </cell>
          <cell r="AM27">
            <v>7.488035</v>
          </cell>
          <cell r="AN27">
            <v>4.8</v>
          </cell>
          <cell r="AO27">
            <v>4.5888960000000001</v>
          </cell>
          <cell r="AP27">
            <v>8.7777709999999995</v>
          </cell>
          <cell r="AQ27">
            <v>4.8090529999999996</v>
          </cell>
          <cell r="AS27">
            <v>28.733801</v>
          </cell>
          <cell r="AT27">
            <v>17.960723000000002</v>
          </cell>
          <cell r="AU27">
            <v>22.018402999999999</v>
          </cell>
          <cell r="AV27">
            <v>10.183074</v>
          </cell>
          <cell r="AW27">
            <v>0</v>
          </cell>
          <cell r="AX27">
            <v>19.729863999999999</v>
          </cell>
          <cell r="AY27">
            <v>15.889670000000001</v>
          </cell>
          <cell r="AZ27">
            <v>15.331493</v>
          </cell>
          <cell r="BB27">
            <v>17.457498000000001</v>
          </cell>
          <cell r="BC27">
            <v>6.4</v>
          </cell>
          <cell r="BD27">
            <v>3.0787930000000001</v>
          </cell>
          <cell r="BE27">
            <v>3.4808300000000001</v>
          </cell>
          <cell r="BF27">
            <v>1.110249</v>
          </cell>
          <cell r="BG27">
            <v>3.2539889999999998</v>
          </cell>
          <cell r="BH27">
            <v>7.8923370000000004</v>
          </cell>
          <cell r="BI27">
            <v>10.369315</v>
          </cell>
          <cell r="BJ27">
            <v>9.9003700000000006</v>
          </cell>
          <cell r="BL27">
            <v>2.2694969999999999</v>
          </cell>
          <cell r="BM27">
            <v>5.1119149999999998</v>
          </cell>
          <cell r="BN27">
            <v>6.0220459999999996</v>
          </cell>
          <cell r="BO27">
            <v>1.7735209999999999</v>
          </cell>
          <cell r="BP27">
            <v>1.298074</v>
          </cell>
          <cell r="BT27">
            <v>1.6905030000000001</v>
          </cell>
          <cell r="BW27">
            <v>19.605841999999999</v>
          </cell>
          <cell r="BX27">
            <v>8.5123639999999998</v>
          </cell>
          <cell r="BY27">
            <v>4.4114250000000004</v>
          </cell>
          <cell r="BZ27">
            <v>2.9925290000000002</v>
          </cell>
          <cell r="CA27">
            <v>3.2148870000000001</v>
          </cell>
          <cell r="CB27">
            <v>2.975816</v>
          </cell>
          <cell r="CD27">
            <v>1.7096009999999999</v>
          </cell>
          <cell r="CE27">
            <v>1.7096009999999999</v>
          </cell>
          <cell r="CF27">
            <v>3.1146449999999999</v>
          </cell>
          <cell r="CG27">
            <v>1.879575</v>
          </cell>
          <cell r="CH27">
            <v>1.568055</v>
          </cell>
          <cell r="CI27">
            <v>2.2713489999999998</v>
          </cell>
          <cell r="CJ27">
            <v>1.4364459999999999</v>
          </cell>
          <cell r="CK27">
            <v>5.3025450000000003</v>
          </cell>
          <cell r="CL27">
            <v>3.907524</v>
          </cell>
          <cell r="CM27">
            <v>1.8016190000000001</v>
          </cell>
          <cell r="CN27">
            <v>5.481115</v>
          </cell>
          <cell r="CO27">
            <v>3.4783439999999999</v>
          </cell>
          <cell r="CP27">
            <v>2.098395</v>
          </cell>
          <cell r="CQ27">
            <v>2.4411870000000002</v>
          </cell>
          <cell r="CR27">
            <v>8.3308319999999991</v>
          </cell>
          <cell r="CS27">
            <v>2.5935220000000001</v>
          </cell>
          <cell r="CU27">
            <v>24.260954999999999</v>
          </cell>
          <cell r="CV27">
            <v>7.738861</v>
          </cell>
          <cell r="CW27">
            <v>11.595639</v>
          </cell>
          <cell r="CX27">
            <v>5.3368739999999999</v>
          </cell>
          <cell r="CY27">
            <v>8.0234729999999992</v>
          </cell>
          <cell r="CZ27">
            <v>7.811312</v>
          </cell>
          <cell r="DA27">
            <v>9.8281989999999997</v>
          </cell>
          <cell r="DB27">
            <v>9.7024170000000005</v>
          </cell>
          <cell r="DD27">
            <v>9.8437059999999992</v>
          </cell>
          <cell r="DE27">
            <v>6.2981480000000003</v>
          </cell>
          <cell r="DH27">
            <v>5725.0165082539997</v>
          </cell>
          <cell r="DI27">
            <v>21979.875012213997</v>
          </cell>
          <cell r="DJ27">
            <v>419.04375217699999</v>
          </cell>
          <cell r="DK27">
            <v>1482.6302377009999</v>
          </cell>
          <cell r="DL27">
            <v>556.10078686400004</v>
          </cell>
          <cell r="DM27">
            <v>1871.7256086279999</v>
          </cell>
          <cell r="DN27">
            <v>396.02066089300104</v>
          </cell>
          <cell r="DO27">
            <v>1358.589477278</v>
          </cell>
          <cell r="DP27">
            <v>181.660120046</v>
          </cell>
          <cell r="DQ27">
            <v>875.78277850000006</v>
          </cell>
          <cell r="DR27">
            <v>507.45115857400003</v>
          </cell>
          <cell r="DS27">
            <v>881.29472155800102</v>
          </cell>
          <cell r="DT27">
            <v>87.560938906000999</v>
          </cell>
          <cell r="DU27">
            <v>409.30360662300097</v>
          </cell>
          <cell r="DV27">
            <v>145.98796643900002</v>
          </cell>
          <cell r="DW27">
            <v>689.53744622000011</v>
          </cell>
          <cell r="DX27">
            <v>133.55642983199999</v>
          </cell>
          <cell r="DY27">
            <v>531.18189502000007</v>
          </cell>
          <cell r="DZ27">
            <v>30.595750578000999</v>
          </cell>
          <cell r="EA27">
            <v>124.649771572001</v>
          </cell>
          <cell r="EB27">
            <v>146.93269317799999</v>
          </cell>
          <cell r="EC27">
            <v>480.69259699500003</v>
          </cell>
          <cell r="ED27">
            <v>205.21425780500002</v>
          </cell>
          <cell r="EE27">
            <v>641.76287539200098</v>
          </cell>
          <cell r="EF27">
            <v>4.5303280000000008</v>
          </cell>
          <cell r="EG27">
            <v>155.63886400000101</v>
          </cell>
          <cell r="EH27">
            <v>21.650936526000002</v>
          </cell>
          <cell r="EI27">
            <v>210.496338828001</v>
          </cell>
          <cell r="EJ27">
            <v>940.60647439000104</v>
          </cell>
          <cell r="EK27">
            <v>2623.3558407319997</v>
          </cell>
          <cell r="EL27">
            <v>34.887178683000002</v>
          </cell>
          <cell r="EM27">
            <v>154.06648976300102</v>
          </cell>
          <cell r="EN27">
            <v>16.807477538000999</v>
          </cell>
          <cell r="EO27">
            <v>142.009716824001</v>
          </cell>
          <cell r="EP27">
            <v>154.59808615099999</v>
          </cell>
          <cell r="EQ27">
            <v>175.38136566200103</v>
          </cell>
          <cell r="ER27">
            <v>65.065940663000006</v>
          </cell>
          <cell r="ES27">
            <v>339.85270072500003</v>
          </cell>
          <cell r="ET27">
            <v>256.33512357200101</v>
          </cell>
          <cell r="EU27">
            <v>2021.5440126000001</v>
          </cell>
          <cell r="EV27">
            <v>116.65653283700001</v>
          </cell>
          <cell r="EW27">
            <v>419.09220600900005</v>
          </cell>
          <cell r="EX27">
            <v>108.63121844900002</v>
          </cell>
          <cell r="EY27">
            <v>451.05109003299998</v>
          </cell>
        </row>
        <row r="28">
          <cell r="A28">
            <v>45352</v>
          </cell>
          <cell r="B28">
            <v>4.5998130000000002</v>
          </cell>
          <cell r="C28">
            <v>5.4756419999999997</v>
          </cell>
          <cell r="D28">
            <v>1.356107</v>
          </cell>
          <cell r="E28">
            <v>4.8779019999999997</v>
          </cell>
          <cell r="F28">
            <v>0</v>
          </cell>
          <cell r="G28">
            <v>9.5996520000000007</v>
          </cell>
          <cell r="H28">
            <v>6.6997169999999997</v>
          </cell>
          <cell r="J28">
            <v>3.8345820000000002</v>
          </cell>
          <cell r="K28">
            <v>8.4171130000000005</v>
          </cell>
          <cell r="L28">
            <v>0</v>
          </cell>
          <cell r="M28">
            <v>2.8405499999999999</v>
          </cell>
          <cell r="N28">
            <v>2.2093189999999998</v>
          </cell>
          <cell r="R28">
            <v>2.898596</v>
          </cell>
          <cell r="U28">
            <v>41.640881999999998</v>
          </cell>
          <cell r="V28">
            <v>19.496673000000001</v>
          </cell>
          <cell r="W28">
            <v>4.9123710000000003</v>
          </cell>
          <cell r="X28">
            <v>4.9985910000000002</v>
          </cell>
          <cell r="Y28">
            <v>3.3802379999999999</v>
          </cell>
          <cell r="Z28">
            <v>6.3</v>
          </cell>
          <cell r="AB28">
            <v>4.966164</v>
          </cell>
          <cell r="AC28">
            <v>4.8499999999999996</v>
          </cell>
          <cell r="AD28">
            <v>5.9189970000000001</v>
          </cell>
          <cell r="AE28">
            <v>3.0614530000000002</v>
          </cell>
          <cell r="AF28">
            <v>0</v>
          </cell>
          <cell r="AG28">
            <v>5.3</v>
          </cell>
          <cell r="AH28">
            <v>2.8278370000000002</v>
          </cell>
          <cell r="AI28">
            <v>7.4933149999999999</v>
          </cell>
          <cell r="AJ28">
            <v>5.1136660000000003</v>
          </cell>
          <cell r="AK28">
            <v>3.2745829999999998</v>
          </cell>
          <cell r="AL28">
            <v>15.382107</v>
          </cell>
          <cell r="AM28">
            <v>7.1581450000000002</v>
          </cell>
          <cell r="AN28">
            <v>4.7999989999999997</v>
          </cell>
          <cell r="AO28">
            <v>4.5713689999999998</v>
          </cell>
          <cell r="AP28">
            <v>0</v>
          </cell>
          <cell r="AQ28">
            <v>4.8071060000000001</v>
          </cell>
          <cell r="AS28">
            <v>0</v>
          </cell>
          <cell r="AT28">
            <v>19.228608999999999</v>
          </cell>
          <cell r="AU28">
            <v>26.389975</v>
          </cell>
          <cell r="AV28">
            <v>10.446183</v>
          </cell>
          <cell r="AW28">
            <v>8.5476799999999997</v>
          </cell>
          <cell r="AX28">
            <v>19.032112000000001</v>
          </cell>
          <cell r="AY28">
            <v>15.907128</v>
          </cell>
          <cell r="AZ28">
            <v>15.331466000000001</v>
          </cell>
          <cell r="BB28">
            <v>17.428498999999999</v>
          </cell>
          <cell r="BC28">
            <v>6.4</v>
          </cell>
          <cell r="BD28">
            <v>2.3607429999999998</v>
          </cell>
          <cell r="BE28">
            <v>3.249816</v>
          </cell>
          <cell r="BF28">
            <v>1.0978699999999999</v>
          </cell>
          <cell r="BG28">
            <v>2.9244919999999999</v>
          </cell>
          <cell r="BH28">
            <v>6.384125</v>
          </cell>
          <cell r="BI28">
            <v>9.1229060000000004</v>
          </cell>
          <cell r="BJ28">
            <v>8.8190000000000008</v>
          </cell>
          <cell r="BL28">
            <v>2.2860230000000001</v>
          </cell>
          <cell r="BM28">
            <v>5.0401340000000001</v>
          </cell>
          <cell r="BN28">
            <v>6.0388529999999996</v>
          </cell>
          <cell r="BO28">
            <v>1.9807239999999999</v>
          </cell>
          <cell r="BP28">
            <v>1.216221</v>
          </cell>
          <cell r="BT28">
            <v>1.84456</v>
          </cell>
          <cell r="BW28">
            <v>20.569455999999999</v>
          </cell>
          <cell r="BX28">
            <v>8.1389270000000007</v>
          </cell>
          <cell r="BY28">
            <v>4.1491150000000001</v>
          </cell>
          <cell r="BZ28">
            <v>2.989385</v>
          </cell>
          <cell r="CA28">
            <v>3.2792249999999998</v>
          </cell>
          <cell r="CB28">
            <v>2.7602340000000001</v>
          </cell>
          <cell r="CD28">
            <v>1.774205</v>
          </cell>
          <cell r="CE28">
            <v>1.755298</v>
          </cell>
          <cell r="CF28">
            <v>3.1240770000000002</v>
          </cell>
          <cell r="CG28">
            <v>1.9188590000000001</v>
          </cell>
          <cell r="CH28">
            <v>0.93635199999999996</v>
          </cell>
          <cell r="CI28">
            <v>2.5963790000000002</v>
          </cell>
          <cell r="CJ28">
            <v>1.627796</v>
          </cell>
          <cell r="CK28">
            <v>3.830028</v>
          </cell>
          <cell r="CL28">
            <v>3.9114680000000002</v>
          </cell>
          <cell r="CM28">
            <v>1.3476490000000001</v>
          </cell>
          <cell r="CN28">
            <v>5.5033960000000004</v>
          </cell>
          <cell r="CO28">
            <v>3.68879</v>
          </cell>
          <cell r="CP28">
            <v>2.4191020000000001</v>
          </cell>
          <cell r="CQ28">
            <v>2.6142970000000001</v>
          </cell>
          <cell r="CR28">
            <v>8.703519</v>
          </cell>
          <cell r="CS28">
            <v>3.0489609999999998</v>
          </cell>
          <cell r="CU28">
            <v>0</v>
          </cell>
          <cell r="CV28">
            <v>8.8069260000000007</v>
          </cell>
          <cell r="CW28">
            <v>10.952055</v>
          </cell>
          <cell r="CX28">
            <v>5.0272690000000004</v>
          </cell>
          <cell r="CY28">
            <v>6.6729700000000003</v>
          </cell>
          <cell r="CZ28">
            <v>7.0366280000000003</v>
          </cell>
          <cell r="DA28">
            <v>9.8117380000000001</v>
          </cell>
          <cell r="DB28">
            <v>9.69252</v>
          </cell>
          <cell r="DD28">
            <v>9.6669540000000005</v>
          </cell>
          <cell r="DE28">
            <v>6.2789510000000002</v>
          </cell>
          <cell r="DH28">
            <v>6953.6154967480006</v>
          </cell>
          <cell r="DI28">
            <v>27474.360728251999</v>
          </cell>
          <cell r="DJ28">
            <v>558.26191473599999</v>
          </cell>
          <cell r="DK28">
            <v>1797.900521432</v>
          </cell>
          <cell r="DL28">
            <v>823.34423462799998</v>
          </cell>
          <cell r="DM28">
            <v>2087.0165916579999</v>
          </cell>
          <cell r="DN28">
            <v>391.74949004900003</v>
          </cell>
          <cell r="DO28">
            <v>1617.403210858</v>
          </cell>
          <cell r="DP28">
            <v>243.00769763700001</v>
          </cell>
          <cell r="DQ28">
            <v>972.69843140000103</v>
          </cell>
          <cell r="DR28">
            <v>432.60305221200099</v>
          </cell>
          <cell r="DS28">
            <v>1113.8986490690002</v>
          </cell>
          <cell r="DT28">
            <v>141.91428265600101</v>
          </cell>
          <cell r="DU28">
            <v>643.40673422800103</v>
          </cell>
          <cell r="DV28">
            <v>183.14450523000002</v>
          </cell>
          <cell r="DW28">
            <v>915.39202977900106</v>
          </cell>
          <cell r="DX28">
            <v>105.431725658</v>
          </cell>
          <cell r="DY28">
            <v>575.95476391000102</v>
          </cell>
          <cell r="DZ28">
            <v>54.935312988000007</v>
          </cell>
          <cell r="EA28">
            <v>239.35705273700196</v>
          </cell>
          <cell r="EB28">
            <v>209.271611904</v>
          </cell>
          <cell r="EC28">
            <v>682.19584314000008</v>
          </cell>
          <cell r="ED28">
            <v>319.39906174999999</v>
          </cell>
          <cell r="EE28">
            <v>952.00674570900003</v>
          </cell>
          <cell r="EF28">
            <v>22.907871000000998</v>
          </cell>
          <cell r="EG28">
            <v>213.19645100000099</v>
          </cell>
          <cell r="EH28">
            <v>37.520767341000003</v>
          </cell>
          <cell r="EI28">
            <v>343.42477972500103</v>
          </cell>
          <cell r="EJ28">
            <v>1204.8583330500001</v>
          </cell>
          <cell r="EK28">
            <v>3352.1965597450003</v>
          </cell>
          <cell r="EL28">
            <v>60.254526659001002</v>
          </cell>
          <cell r="EM28">
            <v>238.043115575</v>
          </cell>
          <cell r="EN28">
            <v>16.731785102000003</v>
          </cell>
          <cell r="EO28">
            <v>125.11120606400101</v>
          </cell>
          <cell r="EP28">
            <v>222.81094767700102</v>
          </cell>
          <cell r="EQ28">
            <v>260.20731982000103</v>
          </cell>
          <cell r="ER28">
            <v>85.973387908000007</v>
          </cell>
          <cell r="ES28">
            <v>507.56886372200103</v>
          </cell>
          <cell r="ET28">
            <v>346.34159428700099</v>
          </cell>
          <cell r="EU28">
            <v>2665.4047338149999</v>
          </cell>
          <cell r="EV28">
            <v>177.690692101</v>
          </cell>
          <cell r="EW28">
            <v>558.20807707200095</v>
          </cell>
          <cell r="EX28">
            <v>145.19049352900001</v>
          </cell>
          <cell r="EY28">
            <v>636.53973538700006</v>
          </cell>
        </row>
        <row r="29">
          <cell r="A29">
            <v>45323</v>
          </cell>
          <cell r="B29">
            <v>4.726458</v>
          </cell>
          <cell r="C29">
            <v>5.2100470000000003</v>
          </cell>
          <cell r="D29">
            <v>1.3773439999999999</v>
          </cell>
          <cell r="E29">
            <v>4.666201</v>
          </cell>
          <cell r="F29">
            <v>0</v>
          </cell>
          <cell r="G29">
            <v>9.6476419999999994</v>
          </cell>
          <cell r="H29">
            <v>6.5961040000000004</v>
          </cell>
          <cell r="J29">
            <v>4.3817969999999997</v>
          </cell>
          <cell r="K29">
            <v>7.7856209999999999</v>
          </cell>
          <cell r="L29">
            <v>0</v>
          </cell>
          <cell r="M29">
            <v>2.733247</v>
          </cell>
          <cell r="N29">
            <v>2.198712</v>
          </cell>
          <cell r="R29">
            <v>0</v>
          </cell>
          <cell r="U29">
            <v>38.390818000000003</v>
          </cell>
          <cell r="V29">
            <v>17.382121000000001</v>
          </cell>
          <cell r="W29">
            <v>4.9412120000000002</v>
          </cell>
          <cell r="X29">
            <v>5.6293920000000002</v>
          </cell>
          <cell r="Y29">
            <v>3.9577230000000001</v>
          </cell>
          <cell r="Z29">
            <v>6.3577839999999997</v>
          </cell>
          <cell r="AB29">
            <v>4.9166829999999999</v>
          </cell>
          <cell r="AC29">
            <v>4.8975340000000003</v>
          </cell>
          <cell r="AD29">
            <v>6.1575480000000002</v>
          </cell>
          <cell r="AE29">
            <v>3.0730870000000001</v>
          </cell>
          <cell r="AF29">
            <v>0</v>
          </cell>
          <cell r="AG29">
            <v>5.3060859999999996</v>
          </cell>
          <cell r="AH29">
            <v>2.995384</v>
          </cell>
          <cell r="AI29">
            <v>7.717441</v>
          </cell>
          <cell r="AJ29">
            <v>5.1134019999999998</v>
          </cell>
          <cell r="AK29">
            <v>3.1772499999999999</v>
          </cell>
          <cell r="AL29">
            <v>16.054213000000001</v>
          </cell>
          <cell r="AM29">
            <v>7.222486</v>
          </cell>
          <cell r="AN29">
            <v>4.9446839999999996</v>
          </cell>
          <cell r="AO29">
            <v>5.0318949999999996</v>
          </cell>
          <cell r="AP29">
            <v>0</v>
          </cell>
          <cell r="AQ29">
            <v>5.5096990000000003</v>
          </cell>
          <cell r="AS29">
            <v>0</v>
          </cell>
          <cell r="AT29">
            <v>21.909482000000001</v>
          </cell>
          <cell r="AU29">
            <v>26.017074999999998</v>
          </cell>
          <cell r="AV29">
            <v>9.9993730000000003</v>
          </cell>
          <cell r="AW29">
            <v>7.3198569999999998</v>
          </cell>
          <cell r="AX29">
            <v>18.309535</v>
          </cell>
          <cell r="AY29">
            <v>15.921754</v>
          </cell>
          <cell r="AZ29">
            <v>15.331465</v>
          </cell>
          <cell r="BB29">
            <v>17.426535999999999</v>
          </cell>
          <cell r="BC29">
            <v>6.4</v>
          </cell>
          <cell r="BD29">
            <v>2.443705</v>
          </cell>
          <cell r="BE29">
            <v>3.207703</v>
          </cell>
          <cell r="BF29">
            <v>1.075224</v>
          </cell>
          <cell r="BG29">
            <v>2.9218199999999999</v>
          </cell>
          <cell r="BH29">
            <v>6.8187870000000004</v>
          </cell>
          <cell r="BI29">
            <v>8.6242450000000002</v>
          </cell>
          <cell r="BJ29">
            <v>7.9974590000000001</v>
          </cell>
          <cell r="BL29">
            <v>2.871273</v>
          </cell>
          <cell r="BM29">
            <v>4.9084199999999996</v>
          </cell>
          <cell r="BN29">
            <v>6.0197669999999999</v>
          </cell>
          <cell r="BO29">
            <v>1.7842249999999999</v>
          </cell>
          <cell r="BP29">
            <v>1.348325</v>
          </cell>
          <cell r="BT29">
            <v>1.518465</v>
          </cell>
          <cell r="BW29">
            <v>23.732583000000002</v>
          </cell>
          <cell r="BX29">
            <v>7.4540119999999996</v>
          </cell>
          <cell r="BY29">
            <v>3.9600629999999999</v>
          </cell>
          <cell r="BZ29">
            <v>3.610258</v>
          </cell>
          <cell r="CA29">
            <v>3.304459</v>
          </cell>
          <cell r="CB29">
            <v>2.9708000000000001</v>
          </cell>
          <cell r="CD29">
            <v>1.769182</v>
          </cell>
          <cell r="CE29">
            <v>1.7780400000000001</v>
          </cell>
          <cell r="CF29">
            <v>3.2351760000000001</v>
          </cell>
          <cell r="CG29">
            <v>2.004562</v>
          </cell>
          <cell r="CH29">
            <v>0.94352999999999998</v>
          </cell>
          <cell r="CI29">
            <v>2.829653</v>
          </cell>
          <cell r="CJ29">
            <v>1.5973649999999999</v>
          </cell>
          <cell r="CK29">
            <v>5.1298279999999998</v>
          </cell>
          <cell r="CL29">
            <v>4.0317299999999996</v>
          </cell>
          <cell r="CM29">
            <v>0.90229400000000004</v>
          </cell>
          <cell r="CN29">
            <v>5.3865499999999997</v>
          </cell>
          <cell r="CO29">
            <v>3.4933070000000002</v>
          </cell>
          <cell r="CP29">
            <v>2.4307270000000001</v>
          </cell>
          <cell r="CQ29">
            <v>2.4252129999999998</v>
          </cell>
          <cell r="CR29">
            <v>8.7452240000000003</v>
          </cell>
          <cell r="CS29">
            <v>3.468213</v>
          </cell>
          <cell r="CU29">
            <v>0</v>
          </cell>
          <cell r="CV29">
            <v>10.727565</v>
          </cell>
          <cell r="CW29">
            <v>9.7638630000000006</v>
          </cell>
          <cell r="CX29">
            <v>4.9408770000000004</v>
          </cell>
          <cell r="CY29">
            <v>4.8720829999999999</v>
          </cell>
          <cell r="CZ29">
            <v>4.8023309999999997</v>
          </cell>
          <cell r="DA29">
            <v>9.8141979999999993</v>
          </cell>
          <cell r="DB29">
            <v>9.6972020000000008</v>
          </cell>
          <cell r="DD29">
            <v>9.580603</v>
          </cell>
          <cell r="DE29">
            <v>6.2765709999999997</v>
          </cell>
          <cell r="DH29">
            <v>5338.5270247900007</v>
          </cell>
          <cell r="DI29">
            <v>21095.629859569002</v>
          </cell>
          <cell r="DJ29">
            <v>399.77545115300001</v>
          </cell>
          <cell r="DK29">
            <v>1410.2530826449999</v>
          </cell>
          <cell r="DL29">
            <v>477.11168860400102</v>
          </cell>
          <cell r="DM29">
            <v>1461.840270381</v>
          </cell>
          <cell r="DN29">
            <v>285.89372746100105</v>
          </cell>
          <cell r="DO29">
            <v>1121.885398117</v>
          </cell>
          <cell r="DP29">
            <v>185.10423462900101</v>
          </cell>
          <cell r="DQ29">
            <v>747.80529902499995</v>
          </cell>
          <cell r="DR29">
            <v>306.82580600300099</v>
          </cell>
          <cell r="DS29">
            <v>791.73718104399995</v>
          </cell>
          <cell r="DT29">
            <v>153.179277697</v>
          </cell>
          <cell r="DU29">
            <v>604.16457691400103</v>
          </cell>
          <cell r="DV29">
            <v>151.93135499100001</v>
          </cell>
          <cell r="DW29">
            <v>630.85947601999999</v>
          </cell>
          <cell r="DX29">
            <v>30.227874919001</v>
          </cell>
          <cell r="DY29">
            <v>469.94004378299996</v>
          </cell>
          <cell r="DZ29">
            <v>59.598765943001005</v>
          </cell>
          <cell r="EA29">
            <v>166.22073484000001</v>
          </cell>
          <cell r="EB29">
            <v>139.90992999600101</v>
          </cell>
          <cell r="EC29">
            <v>697.23932303600009</v>
          </cell>
          <cell r="ED29">
            <v>212.703352075</v>
          </cell>
          <cell r="EE29">
            <v>862.05395416800093</v>
          </cell>
          <cell r="EF29">
            <v>38.386412881999995</v>
          </cell>
          <cell r="EG29">
            <v>173.201064000001</v>
          </cell>
          <cell r="EH29">
            <v>27.895984727999998</v>
          </cell>
          <cell r="EI29">
            <v>292.35316190200001</v>
          </cell>
          <cell r="EJ29">
            <v>1031.711472924</v>
          </cell>
          <cell r="EK29">
            <v>2682.6539063149999</v>
          </cell>
          <cell r="EL29">
            <v>56.897793157999999</v>
          </cell>
          <cell r="EM29">
            <v>216.05853826900002</v>
          </cell>
          <cell r="EN29">
            <v>2.3489429460010003</v>
          </cell>
          <cell r="EO29">
            <v>69.587580328000996</v>
          </cell>
          <cell r="EP29">
            <v>204.48459866600103</v>
          </cell>
          <cell r="EQ29">
            <v>224.07775478300101</v>
          </cell>
          <cell r="ER29">
            <v>77.829483081001001</v>
          </cell>
          <cell r="ES29">
            <v>491.06235493100104</v>
          </cell>
          <cell r="ET29">
            <v>275.41965091700001</v>
          </cell>
          <cell r="EU29">
            <v>2002.3366164849999</v>
          </cell>
          <cell r="EV29">
            <v>140.242602761</v>
          </cell>
          <cell r="EW29">
            <v>442.52633809200097</v>
          </cell>
          <cell r="EX29">
            <v>111.933257494</v>
          </cell>
          <cell r="EY29">
            <v>650.35177500500106</v>
          </cell>
        </row>
        <row r="30">
          <cell r="A30">
            <v>45292</v>
          </cell>
          <cell r="B30">
            <v>4.4653119999999999</v>
          </cell>
          <cell r="C30">
            <v>4.998043</v>
          </cell>
          <cell r="D30">
            <v>1.3696109999999999</v>
          </cell>
          <cell r="E30">
            <v>5.3439930000000002</v>
          </cell>
          <cell r="F30">
            <v>0</v>
          </cell>
          <cell r="G30">
            <v>9.7509949999999996</v>
          </cell>
          <cell r="H30">
            <v>6.9818730000000002</v>
          </cell>
          <cell r="J30">
            <v>4.7924769999999999</v>
          </cell>
          <cell r="K30">
            <v>7.7578399999999998</v>
          </cell>
          <cell r="L30">
            <v>0</v>
          </cell>
          <cell r="M30">
            <v>0</v>
          </cell>
          <cell r="N30">
            <v>2.2426759999999999</v>
          </cell>
          <cell r="R30">
            <v>0</v>
          </cell>
          <cell r="U30">
            <v>40.341785999999999</v>
          </cell>
          <cell r="V30">
            <v>17.357972</v>
          </cell>
          <cell r="W30">
            <v>4.8430879999999998</v>
          </cell>
          <cell r="X30">
            <v>5.337294</v>
          </cell>
          <cell r="Y30">
            <v>4.5629999999999997</v>
          </cell>
          <cell r="Z30">
            <v>6.5722120000000004</v>
          </cell>
          <cell r="AB30">
            <v>5.2831929999999998</v>
          </cell>
          <cell r="AC30">
            <v>5.1530769999999997</v>
          </cell>
          <cell r="AD30">
            <v>6.2</v>
          </cell>
          <cell r="AE30">
            <v>3.278181</v>
          </cell>
          <cell r="AF30">
            <v>0</v>
          </cell>
          <cell r="AG30">
            <v>5.3015150000000002</v>
          </cell>
          <cell r="AH30">
            <v>0</v>
          </cell>
          <cell r="AI30">
            <v>8.0052260000000004</v>
          </cell>
          <cell r="AJ30">
            <v>5.1136660000000003</v>
          </cell>
          <cell r="AK30">
            <v>3.0149710000000001</v>
          </cell>
          <cell r="AL30">
            <v>17.722505000000002</v>
          </cell>
          <cell r="AM30">
            <v>7.4999989999999999</v>
          </cell>
          <cell r="AN30">
            <v>4.8171569999999999</v>
          </cell>
          <cell r="AO30">
            <v>4.942615</v>
          </cell>
          <cell r="AP30">
            <v>0</v>
          </cell>
          <cell r="AQ30">
            <v>5.8194730000000003</v>
          </cell>
          <cell r="AS30">
            <v>0</v>
          </cell>
          <cell r="AT30">
            <v>0</v>
          </cell>
          <cell r="AU30">
            <v>0</v>
          </cell>
          <cell r="AV30">
            <v>9.892023</v>
          </cell>
          <cell r="AW30">
            <v>7.1466640000000003</v>
          </cell>
          <cell r="AX30">
            <v>15.028992000000001</v>
          </cell>
          <cell r="AY30">
            <v>15.919079</v>
          </cell>
          <cell r="AZ30">
            <v>15.331466000000001</v>
          </cell>
          <cell r="BB30">
            <v>17.428498999999999</v>
          </cell>
          <cell r="BC30">
            <v>6.4</v>
          </cell>
          <cell r="BD30">
            <v>2.8245269999999998</v>
          </cell>
          <cell r="BE30">
            <v>3.2520579999999999</v>
          </cell>
          <cell r="BF30">
            <v>0.87164900000000001</v>
          </cell>
          <cell r="BG30">
            <v>3.5382530000000001</v>
          </cell>
          <cell r="BH30">
            <v>6.3898789999999996</v>
          </cell>
          <cell r="BI30">
            <v>9.4222009999999994</v>
          </cell>
          <cell r="BJ30">
            <v>7.3831259999999999</v>
          </cell>
          <cell r="BL30">
            <v>3.18466</v>
          </cell>
          <cell r="BM30">
            <v>5.053401</v>
          </cell>
          <cell r="BN30">
            <v>5.9462109999999999</v>
          </cell>
          <cell r="BO30">
            <v>1.754</v>
          </cell>
          <cell r="BP30">
            <v>1.308622</v>
          </cell>
          <cell r="BT30">
            <v>1.5156769999999999</v>
          </cell>
          <cell r="BW30">
            <v>25.529921999999999</v>
          </cell>
          <cell r="BX30">
            <v>7.9716810000000002</v>
          </cell>
          <cell r="BY30">
            <v>3.7449300000000001</v>
          </cell>
          <cell r="BZ30">
            <v>4.0213190000000001</v>
          </cell>
          <cell r="CA30">
            <v>3.3945150000000002</v>
          </cell>
          <cell r="CB30">
            <v>3.549493</v>
          </cell>
          <cell r="CD30">
            <v>1.7747120000000001</v>
          </cell>
          <cell r="CE30">
            <v>1.7747120000000001</v>
          </cell>
          <cell r="CF30">
            <v>3.0997840000000001</v>
          </cell>
          <cell r="CG30">
            <v>2.1015000000000001</v>
          </cell>
          <cell r="CH30">
            <v>0.93933299999999997</v>
          </cell>
          <cell r="CI30">
            <v>3.0039220000000002</v>
          </cell>
          <cell r="CJ30">
            <v>1.5414429999999999</v>
          </cell>
          <cell r="CK30">
            <v>3.3554840000000001</v>
          </cell>
          <cell r="CL30">
            <v>3.9532259999999999</v>
          </cell>
          <cell r="CM30">
            <v>1.2192369999999999</v>
          </cell>
          <cell r="CN30">
            <v>5.3865499999999997</v>
          </cell>
          <cell r="CO30">
            <v>3.763204</v>
          </cell>
          <cell r="CP30">
            <v>2.4340160000000002</v>
          </cell>
          <cell r="CQ30">
            <v>2.900369</v>
          </cell>
          <cell r="CR30">
            <v>0</v>
          </cell>
          <cell r="CS30">
            <v>3.8366799999999999</v>
          </cell>
          <cell r="CU30">
            <v>0</v>
          </cell>
          <cell r="CV30">
            <v>0</v>
          </cell>
          <cell r="CW30">
            <v>0</v>
          </cell>
          <cell r="CX30">
            <v>4.9732079999999996</v>
          </cell>
          <cell r="CY30">
            <v>5.4308069999999997</v>
          </cell>
          <cell r="CZ30">
            <v>5.394927</v>
          </cell>
          <cell r="DA30">
            <v>9.7627729999999993</v>
          </cell>
          <cell r="DB30">
            <v>9.6993130000000001</v>
          </cell>
          <cell r="DD30">
            <v>9.6566320000000001</v>
          </cell>
          <cell r="DE30">
            <v>6.2838510000000003</v>
          </cell>
          <cell r="DH30">
            <v>5282.3153790859988</v>
          </cell>
          <cell r="DI30">
            <v>21098.039893789999</v>
          </cell>
          <cell r="DJ30">
            <v>345.60773689400105</v>
          </cell>
          <cell r="DK30">
            <v>1375.8211076169998</v>
          </cell>
          <cell r="DL30">
            <v>487.469257822001</v>
          </cell>
          <cell r="DM30">
            <v>1512.3828096290001</v>
          </cell>
          <cell r="DN30">
            <v>337.49568893100098</v>
          </cell>
          <cell r="DO30">
            <v>1022.7486409620001</v>
          </cell>
          <cell r="DP30">
            <v>146.947676989</v>
          </cell>
          <cell r="DQ30">
            <v>699.69172566099996</v>
          </cell>
          <cell r="DR30">
            <v>300.41180489200099</v>
          </cell>
          <cell r="DS30">
            <v>816.18666361700002</v>
          </cell>
          <cell r="DT30">
            <v>136.265987636001</v>
          </cell>
          <cell r="DU30">
            <v>559.46241428000008</v>
          </cell>
          <cell r="DV30">
            <v>124.59268597200099</v>
          </cell>
          <cell r="DW30">
            <v>619.64842948299997</v>
          </cell>
          <cell r="DX30">
            <v>26.565290105001001</v>
          </cell>
          <cell r="DY30">
            <v>419.001178004</v>
          </cell>
          <cell r="DZ30">
            <v>57.461528982000004</v>
          </cell>
          <cell r="EA30">
            <v>167.29074906300201</v>
          </cell>
          <cell r="EB30">
            <v>172.311528793001</v>
          </cell>
          <cell r="EC30">
            <v>613.32948027399993</v>
          </cell>
          <cell r="ED30">
            <v>244.49600884100002</v>
          </cell>
          <cell r="EE30">
            <v>805.88376153000002</v>
          </cell>
          <cell r="EF30">
            <v>40.576604337999996</v>
          </cell>
          <cell r="EG30">
            <v>201.67176110000099</v>
          </cell>
          <cell r="EH30">
            <v>29.576328795000002</v>
          </cell>
          <cell r="EI30">
            <v>300.09584063800003</v>
          </cell>
          <cell r="EJ30">
            <v>1111.1218173960001</v>
          </cell>
          <cell r="EK30">
            <v>2668.7248932100001</v>
          </cell>
          <cell r="EL30">
            <v>57.066902321000001</v>
          </cell>
          <cell r="EM30">
            <v>259.95157343400103</v>
          </cell>
          <cell r="EN30">
            <v>2.0419274729999999</v>
          </cell>
          <cell r="EO30">
            <v>60.476827461001001</v>
          </cell>
          <cell r="EP30">
            <v>192.04917768400099</v>
          </cell>
          <cell r="EQ30">
            <v>225.75341439400103</v>
          </cell>
          <cell r="ER30">
            <v>88.922797500000001</v>
          </cell>
          <cell r="ES30">
            <v>547.45351987700008</v>
          </cell>
          <cell r="ET30">
            <v>243.77971810700001</v>
          </cell>
          <cell r="EU30">
            <v>2007.016536887</v>
          </cell>
          <cell r="EV30">
            <v>141.97861666100101</v>
          </cell>
          <cell r="EW30">
            <v>440.09273476100105</v>
          </cell>
          <cell r="EX30">
            <v>148.27681759399999</v>
          </cell>
          <cell r="EY30">
            <v>564.46760278500005</v>
          </cell>
        </row>
        <row r="31">
          <cell r="A31">
            <v>45261</v>
          </cell>
          <cell r="B31">
            <v>4.4401859999999997</v>
          </cell>
          <cell r="C31">
            <v>5.1670829999999999</v>
          </cell>
          <cell r="D31">
            <v>1.525315</v>
          </cell>
          <cell r="E31">
            <v>5.549366</v>
          </cell>
          <cell r="F31">
            <v>0</v>
          </cell>
          <cell r="G31">
            <v>15.05621</v>
          </cell>
          <cell r="H31">
            <v>6.6608739999999997</v>
          </cell>
          <cell r="J31">
            <v>4.6863239999999999</v>
          </cell>
          <cell r="K31">
            <v>7.5157410000000002</v>
          </cell>
          <cell r="L31">
            <v>8.4179560000000002</v>
          </cell>
          <cell r="M31">
            <v>0</v>
          </cell>
          <cell r="N31">
            <v>2.0691489999999999</v>
          </cell>
          <cell r="R31">
            <v>0</v>
          </cell>
          <cell r="U31">
            <v>42.625664</v>
          </cell>
          <cell r="V31">
            <v>19.241880999999999</v>
          </cell>
          <cell r="W31">
            <v>4.0433260000000004</v>
          </cell>
          <cell r="X31">
            <v>6.5175660000000004</v>
          </cell>
          <cell r="Y31">
            <v>6.8704219999999996</v>
          </cell>
          <cell r="Z31">
            <v>6.6</v>
          </cell>
          <cell r="AB31">
            <v>5.7455699999999998</v>
          </cell>
          <cell r="AC31">
            <v>5.5705689999999999</v>
          </cell>
          <cell r="AD31">
            <v>6.2</v>
          </cell>
          <cell r="AE31">
            <v>3.358908</v>
          </cell>
          <cell r="AF31">
            <v>0</v>
          </cell>
          <cell r="AG31">
            <v>5.246391</v>
          </cell>
          <cell r="AH31">
            <v>0</v>
          </cell>
          <cell r="AI31">
            <v>4.8890399999999996</v>
          </cell>
          <cell r="AJ31">
            <v>5.1136660000000003</v>
          </cell>
          <cell r="AK31">
            <v>0</v>
          </cell>
          <cell r="AL31">
            <v>18.213512999999999</v>
          </cell>
          <cell r="AM31">
            <v>7.5890630000000003</v>
          </cell>
          <cell r="AN31">
            <v>4.8</v>
          </cell>
          <cell r="AO31">
            <v>5.3441190000000001</v>
          </cell>
          <cell r="AP31">
            <v>0</v>
          </cell>
          <cell r="AQ31">
            <v>7.2967149999999998</v>
          </cell>
          <cell r="AS31">
            <v>0</v>
          </cell>
          <cell r="AT31">
            <v>0</v>
          </cell>
          <cell r="AU31">
            <v>0</v>
          </cell>
          <cell r="AV31">
            <v>9.9256550000000008</v>
          </cell>
          <cell r="AW31">
            <v>8.8119669999999992</v>
          </cell>
          <cell r="AX31">
            <v>15.338621</v>
          </cell>
          <cell r="AY31">
            <v>15.125033</v>
          </cell>
          <cell r="AZ31">
            <v>15.331466000000001</v>
          </cell>
          <cell r="BB31">
            <v>17.428498999999999</v>
          </cell>
          <cell r="BC31">
            <v>6.4</v>
          </cell>
          <cell r="BD31">
            <v>2.4376099999999998</v>
          </cell>
          <cell r="BE31">
            <v>3.1589510000000001</v>
          </cell>
          <cell r="BF31">
            <v>0.97634200000000004</v>
          </cell>
          <cell r="BG31">
            <v>3.3187869999999999</v>
          </cell>
          <cell r="BH31">
            <v>6.7175120000000001</v>
          </cell>
          <cell r="BI31">
            <v>7.7580840000000002</v>
          </cell>
          <cell r="BJ31">
            <v>8.9675849999999997</v>
          </cell>
          <cell r="BL31">
            <v>2.2956379999999998</v>
          </cell>
          <cell r="BM31">
            <v>4.895562</v>
          </cell>
          <cell r="BN31">
            <v>5.7732869999999998</v>
          </cell>
          <cell r="BO31">
            <v>1.787598</v>
          </cell>
          <cell r="BP31">
            <v>1.286786</v>
          </cell>
          <cell r="BT31">
            <v>1.5833569999999999</v>
          </cell>
          <cell r="BW31">
            <v>23.314643</v>
          </cell>
          <cell r="BX31">
            <v>8.6875870000000006</v>
          </cell>
          <cell r="BY31">
            <v>3.9405000000000001</v>
          </cell>
          <cell r="BZ31">
            <v>3.928636</v>
          </cell>
          <cell r="CA31">
            <v>3.8333870000000001</v>
          </cell>
          <cell r="CB31">
            <v>3.7517999999999998</v>
          </cell>
          <cell r="CD31">
            <v>1.865693</v>
          </cell>
          <cell r="CE31">
            <v>1.865693</v>
          </cell>
          <cell r="CF31">
            <v>3.1160890000000001</v>
          </cell>
          <cell r="CG31">
            <v>1.927206</v>
          </cell>
          <cell r="CH31">
            <v>1.3252250000000001</v>
          </cell>
          <cell r="CI31">
            <v>3.6150820000000001</v>
          </cell>
          <cell r="CJ31">
            <v>1.5193399999999999</v>
          </cell>
          <cell r="CK31">
            <v>4.0691050000000004</v>
          </cell>
          <cell r="CL31">
            <v>3.9070100000000001</v>
          </cell>
          <cell r="CM31">
            <v>1.5396510000000001</v>
          </cell>
          <cell r="CN31">
            <v>5.327426</v>
          </cell>
          <cell r="CO31">
            <v>3.6882649999999999</v>
          </cell>
          <cell r="CP31">
            <v>2.3506649999999998</v>
          </cell>
          <cell r="CQ31">
            <v>2.9032049999999998</v>
          </cell>
          <cell r="CR31">
            <v>0</v>
          </cell>
          <cell r="CS31">
            <v>4.4437300000000004</v>
          </cell>
          <cell r="CU31">
            <v>0</v>
          </cell>
          <cell r="CV31">
            <v>0</v>
          </cell>
          <cell r="CW31">
            <v>0</v>
          </cell>
          <cell r="CX31">
            <v>6.2712440000000003</v>
          </cell>
          <cell r="CY31">
            <v>6.890161</v>
          </cell>
          <cell r="CZ31">
            <v>7.6755339999999999</v>
          </cell>
          <cell r="DA31">
            <v>9.7232099999999999</v>
          </cell>
          <cell r="DB31">
            <v>9.6932039999999997</v>
          </cell>
          <cell r="DD31">
            <v>9.6637339999999998</v>
          </cell>
          <cell r="DE31">
            <v>6.2774369999999999</v>
          </cell>
          <cell r="DH31">
            <v>6120.7129055169999</v>
          </cell>
          <cell r="DI31">
            <v>24477.774283136005</v>
          </cell>
          <cell r="DJ31">
            <v>426.68838936099996</v>
          </cell>
          <cell r="DK31">
            <v>1504.2468787960001</v>
          </cell>
          <cell r="DL31">
            <v>540.54001574599999</v>
          </cell>
          <cell r="DM31">
            <v>1641.4755043730001</v>
          </cell>
          <cell r="DN31">
            <v>361.78876621700101</v>
          </cell>
          <cell r="DO31">
            <v>1347.3911266059999</v>
          </cell>
          <cell r="DP31">
            <v>226.25186309900002</v>
          </cell>
          <cell r="DQ31">
            <v>815.90234715100007</v>
          </cell>
          <cell r="DR31">
            <v>348.32588921900003</v>
          </cell>
          <cell r="DS31">
            <v>926.96504250700093</v>
          </cell>
          <cell r="DT31">
            <v>137.600415183</v>
          </cell>
          <cell r="DU31">
            <v>723.03591258000108</v>
          </cell>
          <cell r="DV31">
            <v>173.28850251600099</v>
          </cell>
          <cell r="DW31">
            <v>737.69281571400097</v>
          </cell>
          <cell r="DX31">
            <v>37.766225208000002</v>
          </cell>
          <cell r="DY31">
            <v>359.79440798399997</v>
          </cell>
          <cell r="DZ31">
            <v>67.883085729000001</v>
          </cell>
          <cell r="EA31">
            <v>304.30629767900103</v>
          </cell>
          <cell r="EB31">
            <v>146.58614205900099</v>
          </cell>
          <cell r="EC31">
            <v>718.63225083700104</v>
          </cell>
          <cell r="ED31">
            <v>251.54817031300001</v>
          </cell>
          <cell r="EE31">
            <v>990.26920334699992</v>
          </cell>
          <cell r="EF31">
            <v>32.778468000000998</v>
          </cell>
          <cell r="EG31">
            <v>231.26801699999999</v>
          </cell>
          <cell r="EH31">
            <v>29.245786751000001</v>
          </cell>
          <cell r="EI31">
            <v>241.40972326800099</v>
          </cell>
          <cell r="EJ31">
            <v>1188.81295669</v>
          </cell>
          <cell r="EK31">
            <v>3242.9453353519998</v>
          </cell>
          <cell r="EL31">
            <v>84.385835446000996</v>
          </cell>
          <cell r="EM31">
            <v>308.67047303700099</v>
          </cell>
          <cell r="EN31">
            <v>3.9486666590010002</v>
          </cell>
          <cell r="EO31">
            <v>66.589103821001004</v>
          </cell>
          <cell r="EP31">
            <v>250.84404633800199</v>
          </cell>
          <cell r="EQ31">
            <v>304.64054486100002</v>
          </cell>
          <cell r="ER31">
            <v>103.681982931001</v>
          </cell>
          <cell r="ES31">
            <v>607.44289924100099</v>
          </cell>
          <cell r="ET31">
            <v>308.776574858</v>
          </cell>
          <cell r="EU31">
            <v>2551.9957913950002</v>
          </cell>
          <cell r="EV31">
            <v>186.722639272001</v>
          </cell>
          <cell r="EW31">
            <v>575.79239052500009</v>
          </cell>
          <cell r="EX31">
            <v>135.50448607499999</v>
          </cell>
          <cell r="EY31">
            <v>616.40471679500001</v>
          </cell>
        </row>
        <row r="32">
          <cell r="A32">
            <v>45231</v>
          </cell>
          <cell r="B32">
            <v>5.0755429999999997</v>
          </cell>
          <cell r="C32">
            <v>6.4184299999999999</v>
          </cell>
          <cell r="D32">
            <v>1.658711</v>
          </cell>
          <cell r="E32">
            <v>6.5515280000000002</v>
          </cell>
          <cell r="F32">
            <v>0</v>
          </cell>
          <cell r="G32">
            <v>16.697586000000001</v>
          </cell>
          <cell r="H32">
            <v>7.2698859999999996</v>
          </cell>
          <cell r="J32">
            <v>4.8481860000000001</v>
          </cell>
          <cell r="K32">
            <v>7.7553099999999997</v>
          </cell>
          <cell r="L32">
            <v>8.4438800000000001</v>
          </cell>
          <cell r="M32">
            <v>0</v>
          </cell>
          <cell r="N32">
            <v>2.5495999999999999</v>
          </cell>
          <cell r="R32">
            <v>0</v>
          </cell>
          <cell r="U32">
            <v>38.772956000000001</v>
          </cell>
          <cell r="V32">
            <v>23.124309</v>
          </cell>
          <cell r="W32">
            <v>4.7302819999999999</v>
          </cell>
          <cell r="X32">
            <v>7.492858</v>
          </cell>
          <cell r="Y32">
            <v>7.9720829999999996</v>
          </cell>
          <cell r="Z32">
            <v>6.6</v>
          </cell>
          <cell r="AB32">
            <v>6.1865459999999999</v>
          </cell>
          <cell r="AC32">
            <v>6.105181</v>
          </cell>
          <cell r="AD32">
            <v>6.2</v>
          </cell>
          <cell r="AE32">
            <v>3.2788970000000002</v>
          </cell>
          <cell r="AF32">
            <v>2.6755580000000001</v>
          </cell>
          <cell r="AG32">
            <v>5.3064900000000002</v>
          </cell>
          <cell r="AH32">
            <v>2.5491869999999999</v>
          </cell>
          <cell r="AI32">
            <v>5.7716479999999999</v>
          </cell>
          <cell r="AJ32">
            <v>5.1135380000000001</v>
          </cell>
          <cell r="AK32">
            <v>2.977732</v>
          </cell>
          <cell r="AL32">
            <v>19.015999999999998</v>
          </cell>
          <cell r="AM32">
            <v>7.165864</v>
          </cell>
          <cell r="AN32">
            <v>4.7480549999999999</v>
          </cell>
          <cell r="AO32">
            <v>6.5600719999999999</v>
          </cell>
          <cell r="AP32">
            <v>0</v>
          </cell>
          <cell r="AQ32">
            <v>7.949999</v>
          </cell>
          <cell r="AS32">
            <v>0</v>
          </cell>
          <cell r="AT32">
            <v>0</v>
          </cell>
          <cell r="AU32">
            <v>0</v>
          </cell>
          <cell r="AV32">
            <v>10.365802</v>
          </cell>
          <cell r="AW32">
            <v>9.4994370000000004</v>
          </cell>
          <cell r="AX32">
            <v>18.991613000000001</v>
          </cell>
          <cell r="AY32">
            <v>15.810748999999999</v>
          </cell>
          <cell r="AZ32">
            <v>15.331466000000001</v>
          </cell>
          <cell r="BB32">
            <v>17.42755</v>
          </cell>
          <cell r="BC32">
            <v>6.4</v>
          </cell>
          <cell r="BD32">
            <v>2.4097029999999999</v>
          </cell>
          <cell r="BE32">
            <v>3.1773829999999998</v>
          </cell>
          <cell r="BF32">
            <v>1.2288760000000001</v>
          </cell>
          <cell r="BG32">
            <v>4.1855460000000004</v>
          </cell>
          <cell r="BH32">
            <v>8.2438020000000005</v>
          </cell>
          <cell r="BI32">
            <v>9.8311489999999999</v>
          </cell>
          <cell r="BJ32">
            <v>10.330943</v>
          </cell>
          <cell r="BL32">
            <v>2.6705950000000001</v>
          </cell>
          <cell r="BM32">
            <v>4.8393410000000001</v>
          </cell>
          <cell r="BN32">
            <v>5.9457979999999999</v>
          </cell>
          <cell r="BO32">
            <v>1.998569</v>
          </cell>
          <cell r="BP32">
            <v>1.5535760000000001</v>
          </cell>
          <cell r="BT32">
            <v>1.6125499999999999</v>
          </cell>
          <cell r="BW32">
            <v>21.075642999999999</v>
          </cell>
          <cell r="BX32">
            <v>9.4341159999999995</v>
          </cell>
          <cell r="BY32">
            <v>4.2356020000000001</v>
          </cell>
          <cell r="BZ32">
            <v>4.5947810000000002</v>
          </cell>
          <cell r="CA32">
            <v>4.8504420000000001</v>
          </cell>
          <cell r="CB32">
            <v>3.7554650000000001</v>
          </cell>
          <cell r="CD32">
            <v>1.986348</v>
          </cell>
          <cell r="CE32">
            <v>1.524724</v>
          </cell>
          <cell r="CF32">
            <v>3.3011279999999998</v>
          </cell>
          <cell r="CG32">
            <v>1.968718</v>
          </cell>
          <cell r="CH32">
            <v>1.5701419999999999</v>
          </cell>
          <cell r="CI32">
            <v>3.2065429999999999</v>
          </cell>
          <cell r="CJ32">
            <v>1.6919200000000001</v>
          </cell>
          <cell r="CK32">
            <v>4.0189849999999998</v>
          </cell>
          <cell r="CL32">
            <v>3.907708</v>
          </cell>
          <cell r="CM32">
            <v>1.789614</v>
          </cell>
          <cell r="CN32">
            <v>5.1428539999999998</v>
          </cell>
          <cell r="CO32">
            <v>4.0343359999999997</v>
          </cell>
          <cell r="CP32">
            <v>2.3299859999999999</v>
          </cell>
          <cell r="CQ32">
            <v>3.630741</v>
          </cell>
          <cell r="CR32">
            <v>0</v>
          </cell>
          <cell r="CS32">
            <v>4.7070650000000001</v>
          </cell>
          <cell r="CU32">
            <v>0</v>
          </cell>
          <cell r="CV32">
            <v>0</v>
          </cell>
          <cell r="CW32">
            <v>0</v>
          </cell>
          <cell r="CX32">
            <v>6.4146799999999997</v>
          </cell>
          <cell r="CY32">
            <v>7.5982459999999996</v>
          </cell>
          <cell r="CZ32">
            <v>7.9197230000000003</v>
          </cell>
          <cell r="DA32">
            <v>9.7526250000000001</v>
          </cell>
          <cell r="DB32">
            <v>9.6709049999999994</v>
          </cell>
          <cell r="DD32">
            <v>9.550516</v>
          </cell>
          <cell r="DE32">
            <v>6.3511480000000002</v>
          </cell>
          <cell r="DH32">
            <v>4759.6890114049993</v>
          </cell>
          <cell r="DI32">
            <v>20363.132164623999</v>
          </cell>
          <cell r="DJ32">
            <v>268.64552858400003</v>
          </cell>
          <cell r="DK32">
            <v>1387.9273278379999</v>
          </cell>
          <cell r="DL32">
            <v>415.91501826400099</v>
          </cell>
          <cell r="DM32">
            <v>1307.259239602</v>
          </cell>
          <cell r="DN32">
            <v>244.07753033700001</v>
          </cell>
          <cell r="DO32">
            <v>1069.5884989459998</v>
          </cell>
          <cell r="DP32">
            <v>173.34603420299999</v>
          </cell>
          <cell r="DQ32">
            <v>755.07543546100101</v>
          </cell>
          <cell r="DR32">
            <v>288.06262337500004</v>
          </cell>
          <cell r="DS32">
            <v>828.72665842100002</v>
          </cell>
          <cell r="DT32">
            <v>118.097080214</v>
          </cell>
          <cell r="DU32">
            <v>490.00120097900003</v>
          </cell>
          <cell r="DV32">
            <v>109.92744163200101</v>
          </cell>
          <cell r="DW32">
            <v>600.70891240100002</v>
          </cell>
          <cell r="DX32">
            <v>23.659157275000002</v>
          </cell>
          <cell r="DY32">
            <v>339.81603929700105</v>
          </cell>
          <cell r="DZ32">
            <v>62.504993892999998</v>
          </cell>
          <cell r="EA32">
            <v>164.93526543300098</v>
          </cell>
          <cell r="EB32">
            <v>100.14541287300101</v>
          </cell>
          <cell r="EC32">
            <v>472.91092690300098</v>
          </cell>
          <cell r="ED32">
            <v>143.31435926100099</v>
          </cell>
          <cell r="EE32">
            <v>721.72826781999993</v>
          </cell>
          <cell r="EF32">
            <v>33.618076013999996</v>
          </cell>
          <cell r="EG32">
            <v>380.39885119999997</v>
          </cell>
          <cell r="EH32">
            <v>26.353571411000001</v>
          </cell>
          <cell r="EI32">
            <v>158.24484718300002</v>
          </cell>
          <cell r="EJ32">
            <v>875.49559088000001</v>
          </cell>
          <cell r="EK32">
            <v>2747.456560614</v>
          </cell>
          <cell r="EL32">
            <v>64.176741828000999</v>
          </cell>
          <cell r="EM32">
            <v>252.518520733001</v>
          </cell>
          <cell r="EN32">
            <v>6.7738724450010004</v>
          </cell>
          <cell r="EO32">
            <v>63.844285577001003</v>
          </cell>
          <cell r="EP32">
            <v>167.958542980001</v>
          </cell>
          <cell r="EQ32">
            <v>200.54893656000198</v>
          </cell>
          <cell r="ER32">
            <v>90.733314574999994</v>
          </cell>
          <cell r="ES32">
            <v>568.80808693600102</v>
          </cell>
          <cell r="ET32">
            <v>252.133766855</v>
          </cell>
          <cell r="EU32">
            <v>1928.284796812</v>
          </cell>
          <cell r="EV32">
            <v>140.08739867000102</v>
          </cell>
          <cell r="EW32">
            <v>428.53302438100002</v>
          </cell>
          <cell r="EX32">
            <v>89.350949212000003</v>
          </cell>
          <cell r="EY32">
            <v>397.444301271001</v>
          </cell>
        </row>
        <row r="33">
          <cell r="A33">
            <v>45200</v>
          </cell>
          <cell r="B33">
            <v>6.623011</v>
          </cell>
          <cell r="C33">
            <v>7.3896329999999999</v>
          </cell>
          <cell r="D33">
            <v>2.15726</v>
          </cell>
          <cell r="E33">
            <v>7.4779540000000004</v>
          </cell>
          <cell r="F33">
            <v>0</v>
          </cell>
          <cell r="G33">
            <v>18.024688999999999</v>
          </cell>
          <cell r="H33">
            <v>12.217181999999999</v>
          </cell>
          <cell r="J33">
            <v>5.5479039999999999</v>
          </cell>
          <cell r="K33">
            <v>7.6097109999999999</v>
          </cell>
          <cell r="L33">
            <v>8.2121169999999992</v>
          </cell>
          <cell r="M33">
            <v>2.5978289999999999</v>
          </cell>
          <cell r="N33">
            <v>2.8024990000000001</v>
          </cell>
          <cell r="R33">
            <v>2.6058539999999999</v>
          </cell>
          <cell r="U33">
            <v>42.423012999999997</v>
          </cell>
          <cell r="V33">
            <v>24.598047000000001</v>
          </cell>
          <cell r="W33">
            <v>5.559526</v>
          </cell>
          <cell r="X33">
            <v>7.963584</v>
          </cell>
          <cell r="Y33">
            <v>8.6236669999999993</v>
          </cell>
          <cell r="Z33">
            <v>6.7622049999999998</v>
          </cell>
          <cell r="AB33">
            <v>6.4351929999999999</v>
          </cell>
          <cell r="AC33">
            <v>6.3585729999999998</v>
          </cell>
          <cell r="AD33">
            <v>6.3124120000000001</v>
          </cell>
          <cell r="AE33">
            <v>3.3282600000000002</v>
          </cell>
          <cell r="AF33">
            <v>0</v>
          </cell>
          <cell r="AG33">
            <v>5.3642609999999999</v>
          </cell>
          <cell r="AH33">
            <v>2.6628560000000001</v>
          </cell>
          <cell r="AI33">
            <v>6.1024960000000004</v>
          </cell>
          <cell r="AJ33">
            <v>5.1136660000000003</v>
          </cell>
          <cell r="AK33">
            <v>3.5</v>
          </cell>
          <cell r="AL33">
            <v>19.328351000000001</v>
          </cell>
          <cell r="AM33">
            <v>7.5727440000000001</v>
          </cell>
          <cell r="AN33">
            <v>4.8251460000000002</v>
          </cell>
          <cell r="AO33">
            <v>7.222308</v>
          </cell>
          <cell r="AP33">
            <v>0</v>
          </cell>
          <cell r="AQ33">
            <v>7.949999</v>
          </cell>
          <cell r="AS33">
            <v>0</v>
          </cell>
          <cell r="AT33">
            <v>0</v>
          </cell>
          <cell r="AU33">
            <v>0</v>
          </cell>
          <cell r="AV33">
            <v>10.816694999999999</v>
          </cell>
          <cell r="AW33">
            <v>10.228115000000001</v>
          </cell>
          <cell r="AX33">
            <v>19.831765999999998</v>
          </cell>
          <cell r="AY33">
            <v>16.178006</v>
          </cell>
          <cell r="AZ33">
            <v>15.331466000000001</v>
          </cell>
          <cell r="BB33">
            <v>17.428498999999999</v>
          </cell>
          <cell r="BC33">
            <v>6.4</v>
          </cell>
          <cell r="BD33">
            <v>3.575059</v>
          </cell>
          <cell r="BE33">
            <v>3.5864120000000002</v>
          </cell>
          <cell r="BF33">
            <v>1.3645929999999999</v>
          </cell>
          <cell r="BG33">
            <v>4.4035089999999997</v>
          </cell>
          <cell r="BH33">
            <v>8.5000859999999996</v>
          </cell>
          <cell r="BI33">
            <v>11.112641</v>
          </cell>
          <cell r="BJ33">
            <v>11.428330000000001</v>
          </cell>
          <cell r="BL33">
            <v>3.0043639999999998</v>
          </cell>
          <cell r="BM33">
            <v>4.3005930000000001</v>
          </cell>
          <cell r="BN33">
            <v>5.972772</v>
          </cell>
          <cell r="BO33">
            <v>1.8829089999999999</v>
          </cell>
          <cell r="BP33">
            <v>1.7207730000000001</v>
          </cell>
          <cell r="BT33">
            <v>1.55125</v>
          </cell>
          <cell r="BW33">
            <v>24.479800999999998</v>
          </cell>
          <cell r="BX33">
            <v>10.388971</v>
          </cell>
          <cell r="BY33">
            <v>4.431057</v>
          </cell>
          <cell r="BZ33">
            <v>4.9122940000000002</v>
          </cell>
          <cell r="CA33">
            <v>5.2160200000000003</v>
          </cell>
          <cell r="CB33">
            <v>3.9460920000000002</v>
          </cell>
          <cell r="CD33">
            <v>2.1446559999999999</v>
          </cell>
          <cell r="CE33">
            <v>2.160158</v>
          </cell>
          <cell r="CF33">
            <v>3.5013070000000002</v>
          </cell>
          <cell r="CG33">
            <v>2.0925850000000001</v>
          </cell>
          <cell r="CH33">
            <v>1.571747</v>
          </cell>
          <cell r="CI33">
            <v>3.2705060000000001</v>
          </cell>
          <cell r="CJ33">
            <v>1.799363</v>
          </cell>
          <cell r="CK33">
            <v>4.0427239999999998</v>
          </cell>
          <cell r="CL33">
            <v>3.8559700000000001</v>
          </cell>
          <cell r="CM33">
            <v>1.899545</v>
          </cell>
          <cell r="CN33">
            <v>4.9937649999999998</v>
          </cell>
          <cell r="CO33">
            <v>4.582757</v>
          </cell>
          <cell r="CP33">
            <v>2.3407490000000002</v>
          </cell>
          <cell r="CQ33">
            <v>3.933182</v>
          </cell>
          <cell r="CR33">
            <v>0</v>
          </cell>
          <cell r="CS33">
            <v>4.7654180000000004</v>
          </cell>
          <cell r="CU33">
            <v>0</v>
          </cell>
          <cell r="CV33">
            <v>0</v>
          </cell>
          <cell r="CW33">
            <v>0</v>
          </cell>
          <cell r="CX33">
            <v>8.1272179999999992</v>
          </cell>
          <cell r="CY33">
            <v>7.5934220000000003</v>
          </cell>
          <cell r="CZ33">
            <v>8.0129660000000005</v>
          </cell>
          <cell r="DA33">
            <v>9.7860410000000009</v>
          </cell>
          <cell r="DB33">
            <v>8.8683519999999998</v>
          </cell>
          <cell r="DD33">
            <v>9.485595</v>
          </cell>
          <cell r="DE33">
            <v>6.3206160000000002</v>
          </cell>
          <cell r="DH33">
            <v>4192.9089867060002</v>
          </cell>
          <cell r="DI33">
            <v>20220.620662358</v>
          </cell>
          <cell r="DJ33">
            <v>227.99323749200101</v>
          </cell>
          <cell r="DK33">
            <v>1259.2920575920002</v>
          </cell>
          <cell r="DL33">
            <v>411.57887758100105</v>
          </cell>
          <cell r="DM33">
            <v>1522.559514759</v>
          </cell>
          <cell r="DN33">
            <v>157.90298492100001</v>
          </cell>
          <cell r="DO33">
            <v>1173.5831770790001</v>
          </cell>
          <cell r="DP33">
            <v>115.65161705800099</v>
          </cell>
          <cell r="DQ33">
            <v>902.89622549400008</v>
          </cell>
          <cell r="DR33">
            <v>296.92966994500102</v>
          </cell>
          <cell r="DS33">
            <v>786.67588873000102</v>
          </cell>
          <cell r="DT33">
            <v>77.462124249001008</v>
          </cell>
          <cell r="DU33">
            <v>411.43888289300105</v>
          </cell>
          <cell r="DV33">
            <v>96.377635327001002</v>
          </cell>
          <cell r="DW33">
            <v>616.32434671800002</v>
          </cell>
          <cell r="DX33">
            <v>50.740640855000002</v>
          </cell>
          <cell r="DY33">
            <v>446.932249100001</v>
          </cell>
          <cell r="DZ33">
            <v>35.594361576000999</v>
          </cell>
          <cell r="EA33">
            <v>121.46041931100099</v>
          </cell>
          <cell r="EB33">
            <v>83.615723912000007</v>
          </cell>
          <cell r="EC33">
            <v>481.14154848400102</v>
          </cell>
          <cell r="ED33">
            <v>121.208131151</v>
          </cell>
          <cell r="EE33">
            <v>633.76692491400001</v>
          </cell>
          <cell r="EF33">
            <v>22.906647878000999</v>
          </cell>
          <cell r="EG33">
            <v>303.53856070000103</v>
          </cell>
          <cell r="EH33">
            <v>24.048300506001002</v>
          </cell>
          <cell r="EI33">
            <v>212.63471299</v>
          </cell>
          <cell r="EJ33">
            <v>789.79282068999999</v>
          </cell>
          <cell r="EK33">
            <v>2447.9506877640001</v>
          </cell>
          <cell r="EL33">
            <v>44.456267925001001</v>
          </cell>
          <cell r="EM33">
            <v>183.85073039800002</v>
          </cell>
          <cell r="EN33">
            <v>8.3716097980009998</v>
          </cell>
          <cell r="EO33">
            <v>64.952341518001006</v>
          </cell>
          <cell r="EP33">
            <v>136.99977679800099</v>
          </cell>
          <cell r="EQ33">
            <v>161.72032488799999</v>
          </cell>
          <cell r="ER33">
            <v>64.102308355000005</v>
          </cell>
          <cell r="ES33">
            <v>487.574045315001</v>
          </cell>
          <cell r="ET33">
            <v>221.91003939400102</v>
          </cell>
          <cell r="EU33">
            <v>1935.005000224</v>
          </cell>
          <cell r="EV33">
            <v>124.958407056</v>
          </cell>
          <cell r="EW33">
            <v>396.36723674199999</v>
          </cell>
          <cell r="EX33">
            <v>77.321779322001007</v>
          </cell>
          <cell r="EY33">
            <v>348.22034968600104</v>
          </cell>
        </row>
        <row r="34">
          <cell r="A34">
            <v>45170</v>
          </cell>
          <cell r="B34">
            <v>7.9024390000000002</v>
          </cell>
          <cell r="C34">
            <v>7.7606900000000003</v>
          </cell>
          <cell r="D34">
            <v>2.8862700000000001</v>
          </cell>
          <cell r="E34">
            <v>6.7687369999999998</v>
          </cell>
          <cell r="F34">
            <v>0</v>
          </cell>
          <cell r="G34">
            <v>19.102104000000001</v>
          </cell>
          <cell r="H34">
            <v>17.124784999999999</v>
          </cell>
          <cell r="J34">
            <v>6.7627629999999996</v>
          </cell>
          <cell r="K34">
            <v>0</v>
          </cell>
          <cell r="L34">
            <v>0</v>
          </cell>
          <cell r="M34">
            <v>2.8171240000000002</v>
          </cell>
          <cell r="N34">
            <v>2.8609079999999998</v>
          </cell>
          <cell r="R34">
            <v>2.7299479999999998</v>
          </cell>
          <cell r="U34">
            <v>44.842236</v>
          </cell>
          <cell r="V34">
            <v>24.419360999999999</v>
          </cell>
          <cell r="W34">
            <v>5.401421</v>
          </cell>
          <cell r="X34">
            <v>7.9571480000000001</v>
          </cell>
          <cell r="Y34">
            <v>8.8526209999999992</v>
          </cell>
          <cell r="Z34">
            <v>6.8764560000000001</v>
          </cell>
          <cell r="AB34">
            <v>6.4900250000000002</v>
          </cell>
          <cell r="AC34">
            <v>6.4626809999999999</v>
          </cell>
          <cell r="AD34">
            <v>6.4774029999999998</v>
          </cell>
          <cell r="AE34">
            <v>3.5006279999999999</v>
          </cell>
          <cell r="AF34">
            <v>0</v>
          </cell>
          <cell r="AG34">
            <v>5.3890390000000004</v>
          </cell>
          <cell r="AH34">
            <v>2.628965</v>
          </cell>
          <cell r="AI34">
            <v>6.1290230000000001</v>
          </cell>
          <cell r="AJ34">
            <v>5.1135380000000001</v>
          </cell>
          <cell r="AK34">
            <v>3.5</v>
          </cell>
          <cell r="AL34">
            <v>19.606456999999999</v>
          </cell>
          <cell r="AM34">
            <v>7.7570639999999997</v>
          </cell>
          <cell r="AN34">
            <v>4.9556990000000001</v>
          </cell>
          <cell r="AO34">
            <v>7.6241180000000002</v>
          </cell>
          <cell r="AP34">
            <v>0</v>
          </cell>
          <cell r="AQ34">
            <v>7.949999</v>
          </cell>
          <cell r="AS34">
            <v>0</v>
          </cell>
          <cell r="AT34">
            <v>0</v>
          </cell>
          <cell r="AU34">
            <v>0</v>
          </cell>
          <cell r="AV34">
            <v>10.258656999999999</v>
          </cell>
          <cell r="AW34">
            <v>10.272897</v>
          </cell>
          <cell r="AX34">
            <v>19.831789000000001</v>
          </cell>
          <cell r="AY34">
            <v>16.361041</v>
          </cell>
          <cell r="AZ34">
            <v>15.331466000000001</v>
          </cell>
          <cell r="BB34">
            <v>17.42755</v>
          </cell>
          <cell r="BC34">
            <v>6.4</v>
          </cell>
          <cell r="BD34">
            <v>4.2729860000000004</v>
          </cell>
          <cell r="BE34">
            <v>3.8050630000000001</v>
          </cell>
          <cell r="BF34">
            <v>1.7314369999999999</v>
          </cell>
          <cell r="BG34">
            <v>3.9940120000000001</v>
          </cell>
          <cell r="BH34">
            <v>9.5696429999999992</v>
          </cell>
          <cell r="BI34">
            <v>11.249162</v>
          </cell>
          <cell r="BJ34">
            <v>11.649699999999999</v>
          </cell>
          <cell r="BL34">
            <v>3.5994769999999998</v>
          </cell>
          <cell r="BM34">
            <v>4.3919579999999998</v>
          </cell>
          <cell r="BN34">
            <v>6.0080799999999996</v>
          </cell>
          <cell r="BO34">
            <v>1.9560230000000001</v>
          </cell>
          <cell r="BP34">
            <v>1.753463</v>
          </cell>
          <cell r="BT34">
            <v>1.5633630000000001</v>
          </cell>
          <cell r="BW34">
            <v>30.250682000000001</v>
          </cell>
          <cell r="BX34">
            <v>10.828124000000001</v>
          </cell>
          <cell r="BY34">
            <v>4.5538369999999997</v>
          </cell>
          <cell r="BZ34">
            <v>4.9238860000000004</v>
          </cell>
          <cell r="CA34">
            <v>5.3041619999999998</v>
          </cell>
          <cell r="CB34">
            <v>4.0310160000000002</v>
          </cell>
          <cell r="CD34">
            <v>2.2411500000000002</v>
          </cell>
          <cell r="CE34">
            <v>2.2429109999999999</v>
          </cell>
          <cell r="CF34">
            <v>3.4980090000000001</v>
          </cell>
          <cell r="CG34">
            <v>2.0881959999999999</v>
          </cell>
          <cell r="CH34">
            <v>1.645642</v>
          </cell>
          <cell r="CI34">
            <v>3.5472100000000002</v>
          </cell>
          <cell r="CJ34">
            <v>1.784635</v>
          </cell>
          <cell r="CK34">
            <v>3.6109939999999998</v>
          </cell>
          <cell r="CL34">
            <v>3.7238220000000002</v>
          </cell>
          <cell r="CM34">
            <v>1.8814900000000001</v>
          </cell>
          <cell r="CN34">
            <v>4.9824029999999997</v>
          </cell>
          <cell r="CO34">
            <v>4.9733660000000004</v>
          </cell>
          <cell r="CP34">
            <v>2.3398509999999999</v>
          </cell>
          <cell r="CQ34">
            <v>4.1652670000000001</v>
          </cell>
          <cell r="CR34">
            <v>0</v>
          </cell>
          <cell r="CS34">
            <v>4.6516840000000004</v>
          </cell>
          <cell r="CU34">
            <v>0</v>
          </cell>
          <cell r="CV34">
            <v>0</v>
          </cell>
          <cell r="CW34">
            <v>0</v>
          </cell>
          <cell r="CX34">
            <v>7.5408039999999996</v>
          </cell>
          <cell r="CY34">
            <v>7.5643690000000001</v>
          </cell>
          <cell r="CZ34">
            <v>8.1544790000000003</v>
          </cell>
          <cell r="DA34">
            <v>9.7776180000000004</v>
          </cell>
          <cell r="DB34">
            <v>9.4326030000000003</v>
          </cell>
          <cell r="DD34">
            <v>9.3358360000000005</v>
          </cell>
          <cell r="DE34">
            <v>6.2905069999999998</v>
          </cell>
          <cell r="DH34">
            <v>4944.1635036409998</v>
          </cell>
          <cell r="DI34">
            <v>24179.845421377002</v>
          </cell>
          <cell r="DJ34">
            <v>293.31901978899998</v>
          </cell>
          <cell r="DK34">
            <v>1589.169293593</v>
          </cell>
          <cell r="DL34">
            <v>508.81934355000101</v>
          </cell>
          <cell r="DM34">
            <v>2033.1182789489999</v>
          </cell>
          <cell r="DN34">
            <v>189.162102175</v>
          </cell>
          <cell r="DO34">
            <v>1399.0961057279999</v>
          </cell>
          <cell r="DP34">
            <v>180.18082681700102</v>
          </cell>
          <cell r="DQ34">
            <v>1516.0257450000001</v>
          </cell>
          <cell r="DR34">
            <v>314.60534559899997</v>
          </cell>
          <cell r="DS34">
            <v>1010.7935004350001</v>
          </cell>
          <cell r="DT34">
            <v>40.324630071999998</v>
          </cell>
          <cell r="DU34">
            <v>429.67332555900003</v>
          </cell>
          <cell r="DV34">
            <v>112.64731141300001</v>
          </cell>
          <cell r="DW34">
            <v>805.96419058900005</v>
          </cell>
          <cell r="DX34">
            <v>191.26803971700002</v>
          </cell>
          <cell r="DY34">
            <v>683.22112892899997</v>
          </cell>
          <cell r="DZ34">
            <v>11.526632738001</v>
          </cell>
          <cell r="EA34">
            <v>70.782019684001</v>
          </cell>
          <cell r="EB34">
            <v>73.848861440001002</v>
          </cell>
          <cell r="EC34">
            <v>511.39642309200002</v>
          </cell>
          <cell r="ED34">
            <v>94.099062045001006</v>
          </cell>
          <cell r="EE34">
            <v>632.22661428700007</v>
          </cell>
          <cell r="EF34">
            <v>21.372755000000002</v>
          </cell>
          <cell r="EG34">
            <v>312.75737300000003</v>
          </cell>
          <cell r="EH34">
            <v>25.447609426001002</v>
          </cell>
          <cell r="EI34">
            <v>234.59427857700101</v>
          </cell>
          <cell r="EJ34">
            <v>957.26700675799998</v>
          </cell>
          <cell r="EK34">
            <v>2796.1058836539996</v>
          </cell>
          <cell r="EL34">
            <v>36.179342856000005</v>
          </cell>
          <cell r="EM34">
            <v>186.40476131100002</v>
          </cell>
          <cell r="EN34">
            <v>11.613369276</v>
          </cell>
          <cell r="EO34">
            <v>103.614722578</v>
          </cell>
          <cell r="EP34">
            <v>140.19986164100001</v>
          </cell>
          <cell r="EQ34">
            <v>174.44491545400001</v>
          </cell>
          <cell r="ER34">
            <v>42.503661954001004</v>
          </cell>
          <cell r="ES34">
            <v>433.92639180500004</v>
          </cell>
          <cell r="ET34">
            <v>260.49425557800004</v>
          </cell>
          <cell r="EU34">
            <v>2331.3904879639999</v>
          </cell>
          <cell r="EV34">
            <v>139.729718566</v>
          </cell>
          <cell r="EW34">
            <v>441.95478286899998</v>
          </cell>
          <cell r="EX34">
            <v>87.996099677000998</v>
          </cell>
          <cell r="EY34">
            <v>333.97995707000001</v>
          </cell>
        </row>
        <row r="35">
          <cell r="A35">
            <v>45139</v>
          </cell>
          <cell r="B35">
            <v>8.0306499999999996</v>
          </cell>
          <cell r="C35">
            <v>7.3706839999999998</v>
          </cell>
          <cell r="D35">
            <v>2.8177880000000002</v>
          </cell>
          <cell r="E35">
            <v>7.7280129999999998</v>
          </cell>
          <cell r="F35">
            <v>0</v>
          </cell>
          <cell r="G35">
            <v>18.490559999999999</v>
          </cell>
          <cell r="H35">
            <v>16.021148</v>
          </cell>
          <cell r="J35">
            <v>7.0544890000000002</v>
          </cell>
          <cell r="K35">
            <v>0</v>
          </cell>
          <cell r="L35">
            <v>0</v>
          </cell>
          <cell r="M35">
            <v>2.421176</v>
          </cell>
          <cell r="N35">
            <v>2.3770570000000002</v>
          </cell>
          <cell r="R35">
            <v>2.5645039999999999</v>
          </cell>
          <cell r="U35">
            <v>48.009864</v>
          </cell>
          <cell r="V35">
            <v>23.256837000000001</v>
          </cell>
          <cell r="W35">
            <v>5.1866139999999996</v>
          </cell>
          <cell r="X35">
            <v>8.0115929999999995</v>
          </cell>
          <cell r="Y35">
            <v>8.7164059999999992</v>
          </cell>
          <cell r="Z35">
            <v>6.9164019999999997</v>
          </cell>
          <cell r="AB35">
            <v>6.5</v>
          </cell>
          <cell r="AC35">
            <v>6.5</v>
          </cell>
          <cell r="AD35">
            <v>6.5</v>
          </cell>
          <cell r="AE35">
            <v>3.6884999999999999</v>
          </cell>
          <cell r="AF35">
            <v>0</v>
          </cell>
          <cell r="AG35">
            <v>5.3246909999999996</v>
          </cell>
          <cell r="AH35">
            <v>2.6201690000000002</v>
          </cell>
          <cell r="AI35">
            <v>5.5960000000000001</v>
          </cell>
          <cell r="AJ35">
            <v>5.1136660000000003</v>
          </cell>
          <cell r="AK35">
            <v>3.5</v>
          </cell>
          <cell r="AL35">
            <v>19.703599000000001</v>
          </cell>
          <cell r="AM35">
            <v>7.7525649999999997</v>
          </cell>
          <cell r="AN35">
            <v>4.9748530000000004</v>
          </cell>
          <cell r="AO35">
            <v>7.5</v>
          </cell>
          <cell r="AP35">
            <v>0</v>
          </cell>
          <cell r="AQ35">
            <v>8.2546759999999999</v>
          </cell>
          <cell r="AS35">
            <v>0</v>
          </cell>
          <cell r="AT35">
            <v>0</v>
          </cell>
          <cell r="AU35">
            <v>0</v>
          </cell>
          <cell r="AV35">
            <v>10.537348</v>
          </cell>
          <cell r="AW35">
            <v>9.8146419999999992</v>
          </cell>
          <cell r="AX35">
            <v>20.232279999999999</v>
          </cell>
          <cell r="AY35">
            <v>16.342613</v>
          </cell>
          <cell r="AZ35">
            <v>15.331466000000001</v>
          </cell>
          <cell r="BB35">
            <v>17.428498999999999</v>
          </cell>
          <cell r="BC35">
            <v>6.4</v>
          </cell>
          <cell r="BD35">
            <v>4.2926539999999997</v>
          </cell>
          <cell r="BE35">
            <v>3.7860689999999999</v>
          </cell>
          <cell r="BF35">
            <v>1.8007200000000001</v>
          </cell>
          <cell r="BG35">
            <v>4.0717829999999999</v>
          </cell>
          <cell r="BH35">
            <v>8.8254099999999998</v>
          </cell>
          <cell r="BI35">
            <v>11.307069</v>
          </cell>
          <cell r="BJ35">
            <v>11.532500000000001</v>
          </cell>
          <cell r="BL35">
            <v>3.363083</v>
          </cell>
          <cell r="BM35">
            <v>4.5608810000000002</v>
          </cell>
          <cell r="BN35">
            <v>6.0548729999999997</v>
          </cell>
          <cell r="BO35">
            <v>1.8272889999999999</v>
          </cell>
          <cell r="BP35">
            <v>1.7043200000000001</v>
          </cell>
          <cell r="BT35">
            <v>1.369435</v>
          </cell>
          <cell r="BW35">
            <v>30.340855000000001</v>
          </cell>
          <cell r="BX35">
            <v>10.75807</v>
          </cell>
          <cell r="BY35">
            <v>4.5</v>
          </cell>
          <cell r="BZ35">
            <v>4.7452319999999997</v>
          </cell>
          <cell r="CA35">
            <v>5.1380460000000001</v>
          </cell>
          <cell r="CB35">
            <v>4.0166789999999999</v>
          </cell>
          <cell r="CD35">
            <v>2.9434089999999999</v>
          </cell>
          <cell r="CE35">
            <v>2.9321609999999998</v>
          </cell>
          <cell r="CF35">
            <v>3.5100030000000002</v>
          </cell>
          <cell r="CG35">
            <v>2.2107169999999998</v>
          </cell>
          <cell r="CH35">
            <v>1.7274510000000001</v>
          </cell>
          <cell r="CI35">
            <v>3.9533610000000001</v>
          </cell>
          <cell r="CJ35">
            <v>1.7955449999999999</v>
          </cell>
          <cell r="CK35">
            <v>3.261069</v>
          </cell>
          <cell r="CL35">
            <v>3.7260930000000001</v>
          </cell>
          <cell r="CM35">
            <v>1.882333</v>
          </cell>
          <cell r="CN35">
            <v>4.6180919999999999</v>
          </cell>
          <cell r="CO35">
            <v>5.2039759999999999</v>
          </cell>
          <cell r="CP35">
            <v>2.3413710000000001</v>
          </cell>
          <cell r="CQ35">
            <v>3.9569679999999998</v>
          </cell>
          <cell r="CR35">
            <v>0</v>
          </cell>
          <cell r="CS35">
            <v>4.5390990000000002</v>
          </cell>
          <cell r="CU35">
            <v>0</v>
          </cell>
          <cell r="CV35">
            <v>0</v>
          </cell>
          <cell r="CW35">
            <v>0</v>
          </cell>
          <cell r="CX35">
            <v>7.7822120000000004</v>
          </cell>
          <cell r="CY35">
            <v>7.5657690000000004</v>
          </cell>
          <cell r="CZ35">
            <v>8.1012020000000007</v>
          </cell>
          <cell r="DA35">
            <v>9.7867180000000005</v>
          </cell>
          <cell r="DB35">
            <v>9.6979670000000002</v>
          </cell>
          <cell r="DD35">
            <v>9.3412830000000007</v>
          </cell>
          <cell r="DE35">
            <v>6.6747880000000004</v>
          </cell>
          <cell r="DH35">
            <v>4041.3738253240003</v>
          </cell>
          <cell r="DI35">
            <v>19331.619323948998</v>
          </cell>
          <cell r="DJ35">
            <v>267.62862206200106</v>
          </cell>
          <cell r="DK35">
            <v>1419.8608248610001</v>
          </cell>
          <cell r="DL35">
            <v>463.48038117200002</v>
          </cell>
          <cell r="DM35">
            <v>1866.29803947</v>
          </cell>
          <cell r="DN35">
            <v>204.40033678400101</v>
          </cell>
          <cell r="DO35">
            <v>1311.2988408880001</v>
          </cell>
          <cell r="DP35">
            <v>187.39366518700001</v>
          </cell>
          <cell r="DQ35">
            <v>1369.0467879999999</v>
          </cell>
          <cell r="DR35">
            <v>280.63516813500001</v>
          </cell>
          <cell r="DS35">
            <v>918.8869653160001</v>
          </cell>
          <cell r="DT35">
            <v>26.785000000001002</v>
          </cell>
          <cell r="DU35">
            <v>243.29830070900002</v>
          </cell>
          <cell r="DV35">
            <v>133.44146182400098</v>
          </cell>
          <cell r="DW35">
            <v>705.33171942300112</v>
          </cell>
          <cell r="DX35">
            <v>162.60375406200001</v>
          </cell>
          <cell r="DY35">
            <v>617.17407003300002</v>
          </cell>
          <cell r="DZ35">
            <v>6.6033500000009999</v>
          </cell>
          <cell r="EA35">
            <v>36.054154761001996</v>
          </cell>
          <cell r="EB35">
            <v>47.798042893001004</v>
          </cell>
          <cell r="EC35">
            <v>336.88234973800104</v>
          </cell>
          <cell r="ED35">
            <v>64.171119188999995</v>
          </cell>
          <cell r="EE35">
            <v>430.64212862300099</v>
          </cell>
          <cell r="EF35">
            <v>11.631401</v>
          </cell>
          <cell r="EG35">
            <v>135.28902100000002</v>
          </cell>
          <cell r="EH35">
            <v>16.000485026001002</v>
          </cell>
          <cell r="EI35">
            <v>155.11410623800001</v>
          </cell>
          <cell r="EJ35">
            <v>703.32899586300005</v>
          </cell>
          <cell r="EK35">
            <v>2195.1309530590001</v>
          </cell>
          <cell r="EL35">
            <v>19.877970900000999</v>
          </cell>
          <cell r="EM35">
            <v>89.049060491001001</v>
          </cell>
          <cell r="EN35">
            <v>13.187312002000001</v>
          </cell>
          <cell r="EO35">
            <v>117.74728032400002</v>
          </cell>
          <cell r="EP35">
            <v>119.01660222600101</v>
          </cell>
          <cell r="EQ35">
            <v>133.46217891100102</v>
          </cell>
          <cell r="ER35">
            <v>22.697209022999999</v>
          </cell>
          <cell r="ES35">
            <v>196.69010458600002</v>
          </cell>
          <cell r="ET35">
            <v>210.583203806</v>
          </cell>
          <cell r="EU35">
            <v>1900.425194917</v>
          </cell>
          <cell r="EV35">
            <v>100.291532076001</v>
          </cell>
          <cell r="EW35">
            <v>360.03310786200001</v>
          </cell>
          <cell r="EX35">
            <v>50.686143184999999</v>
          </cell>
          <cell r="EY35">
            <v>250.808989101001</v>
          </cell>
        </row>
        <row r="36">
          <cell r="A36">
            <v>45108</v>
          </cell>
          <cell r="B36">
            <v>8.4058449999999993</v>
          </cell>
          <cell r="C36">
            <v>7.6698649999999997</v>
          </cell>
          <cell r="D36">
            <v>2.7951199999999998</v>
          </cell>
          <cell r="E36">
            <v>8.5082620000000002</v>
          </cell>
          <cell r="F36">
            <v>0</v>
          </cell>
          <cell r="G36">
            <v>16.974961</v>
          </cell>
          <cell r="H36">
            <v>14.560876</v>
          </cell>
          <cell r="J36">
            <v>6.3901529999999998</v>
          </cell>
          <cell r="K36">
            <v>8.4894599999999993</v>
          </cell>
          <cell r="L36">
            <v>0</v>
          </cell>
          <cell r="M36">
            <v>2.72228</v>
          </cell>
          <cell r="N36">
            <v>2.6579540000000001</v>
          </cell>
          <cell r="R36">
            <v>2.764742</v>
          </cell>
          <cell r="U36">
            <v>44.236136999999999</v>
          </cell>
          <cell r="V36">
            <v>23.855632</v>
          </cell>
          <cell r="W36">
            <v>0</v>
          </cell>
          <cell r="X36">
            <v>8.2212510000000005</v>
          </cell>
          <cell r="Y36">
            <v>8.9105849999999993</v>
          </cell>
          <cell r="Z36">
            <v>6.9176469999999997</v>
          </cell>
          <cell r="AB36">
            <v>6.3670780000000002</v>
          </cell>
          <cell r="AC36">
            <v>6.5</v>
          </cell>
          <cell r="AD36">
            <v>6.5</v>
          </cell>
          <cell r="AE36">
            <v>3.8279969999999999</v>
          </cell>
          <cell r="AF36">
            <v>0</v>
          </cell>
          <cell r="AG36">
            <v>5.3</v>
          </cell>
          <cell r="AH36">
            <v>2.7863509999999998</v>
          </cell>
          <cell r="AI36">
            <v>0</v>
          </cell>
          <cell r="AJ36">
            <v>5.1136660000000003</v>
          </cell>
          <cell r="AK36">
            <v>3.4925310000000001</v>
          </cell>
          <cell r="AL36">
            <v>19.698983999999999</v>
          </cell>
          <cell r="AM36">
            <v>8.2517829999999996</v>
          </cell>
          <cell r="AN36">
            <v>5.0707069999999996</v>
          </cell>
          <cell r="AO36">
            <v>7.5910890000000002</v>
          </cell>
          <cell r="AP36">
            <v>0</v>
          </cell>
          <cell r="AQ36">
            <v>8.7543220000000002</v>
          </cell>
          <cell r="AS36">
            <v>0</v>
          </cell>
          <cell r="AT36">
            <v>0</v>
          </cell>
          <cell r="AU36">
            <v>0</v>
          </cell>
          <cell r="AV36">
            <v>10.991961999999999</v>
          </cell>
          <cell r="AW36">
            <v>9.6320259999999998</v>
          </cell>
          <cell r="AX36">
            <v>20.683377</v>
          </cell>
          <cell r="AY36">
            <v>15.336512000000001</v>
          </cell>
          <cell r="AZ36">
            <v>15.331466000000001</v>
          </cell>
          <cell r="BB36">
            <v>17.428498999999999</v>
          </cell>
          <cell r="BC36">
            <v>6.4</v>
          </cell>
          <cell r="BD36">
            <v>4.4571329999999998</v>
          </cell>
          <cell r="BE36">
            <v>3.9527800000000002</v>
          </cell>
          <cell r="BF36">
            <v>1.7229270000000001</v>
          </cell>
          <cell r="BG36">
            <v>4.012473</v>
          </cell>
          <cell r="BH36">
            <v>9.630846</v>
          </cell>
          <cell r="BI36">
            <v>12.08337</v>
          </cell>
          <cell r="BJ36">
            <v>11.277025</v>
          </cell>
          <cell r="BL36">
            <v>3.392944</v>
          </cell>
          <cell r="BM36">
            <v>4.5553759999999999</v>
          </cell>
          <cell r="BN36">
            <v>5.9478799999999996</v>
          </cell>
          <cell r="BO36">
            <v>1.883367</v>
          </cell>
          <cell r="BP36">
            <v>1.7783690000000001</v>
          </cell>
          <cell r="BT36">
            <v>1.3244910000000001</v>
          </cell>
          <cell r="BW36">
            <v>29.670563000000001</v>
          </cell>
          <cell r="BX36">
            <v>10.16014</v>
          </cell>
          <cell r="BY36">
            <v>4.1861750000000004</v>
          </cell>
          <cell r="BZ36">
            <v>4.6971299999999996</v>
          </cell>
          <cell r="CA36">
            <v>5.1651429999999996</v>
          </cell>
          <cell r="CB36">
            <v>4.0185620000000002</v>
          </cell>
          <cell r="CD36">
            <v>3.238991</v>
          </cell>
          <cell r="CE36">
            <v>3.207093</v>
          </cell>
          <cell r="CF36">
            <v>3.6009410000000002</v>
          </cell>
          <cell r="CG36">
            <v>2.4065460000000001</v>
          </cell>
          <cell r="CH36">
            <v>1.7213160000000001</v>
          </cell>
          <cell r="CI36">
            <v>2.890676</v>
          </cell>
          <cell r="CJ36">
            <v>1.7929109999999999</v>
          </cell>
          <cell r="CK36">
            <v>3.2748499999999998</v>
          </cell>
          <cell r="CL36">
            <v>3.7260930000000001</v>
          </cell>
          <cell r="CM36">
            <v>1.8768990000000001</v>
          </cell>
          <cell r="CN36">
            <v>4.7656349999999996</v>
          </cell>
          <cell r="CO36">
            <v>5.5371899999999998</v>
          </cell>
          <cell r="CP36">
            <v>2.3091140000000001</v>
          </cell>
          <cell r="CQ36">
            <v>4.1634120000000001</v>
          </cell>
          <cell r="CR36">
            <v>7.9548310000000004</v>
          </cell>
          <cell r="CS36">
            <v>4.6212609999999996</v>
          </cell>
          <cell r="CU36">
            <v>0</v>
          </cell>
          <cell r="CV36">
            <v>8.1427160000000001</v>
          </cell>
          <cell r="CW36">
            <v>11.318129000000001</v>
          </cell>
          <cell r="CX36">
            <v>7.6456530000000003</v>
          </cell>
          <cell r="CY36">
            <v>7.6192549999999999</v>
          </cell>
          <cell r="CZ36">
            <v>8.0655140000000003</v>
          </cell>
          <cell r="DA36">
            <v>9.7867180000000005</v>
          </cell>
          <cell r="DB36">
            <v>9.7056489999999993</v>
          </cell>
          <cell r="DD36">
            <v>9.4760860000000005</v>
          </cell>
          <cell r="DE36">
            <v>6.7661049999999996</v>
          </cell>
          <cell r="DH36">
            <v>3945.001177736</v>
          </cell>
          <cell r="DI36">
            <v>18474.767511607999</v>
          </cell>
          <cell r="DJ36">
            <v>382.32510889500003</v>
          </cell>
          <cell r="DK36">
            <v>1319.3757055210001</v>
          </cell>
          <cell r="DL36">
            <v>530.99955599800103</v>
          </cell>
          <cell r="DM36">
            <v>1793.2971122460001</v>
          </cell>
          <cell r="DN36">
            <v>206.671471961001</v>
          </cell>
          <cell r="DO36">
            <v>1314.4023862220001</v>
          </cell>
          <cell r="DP36">
            <v>215.08664640700101</v>
          </cell>
          <cell r="DQ36">
            <v>1587.1381063379999</v>
          </cell>
          <cell r="DR36">
            <v>293.897149987001</v>
          </cell>
          <cell r="DS36">
            <v>901.96170109700006</v>
          </cell>
          <cell r="DT36">
            <v>30.743795539000999</v>
          </cell>
          <cell r="DU36">
            <v>228.513926053001</v>
          </cell>
          <cell r="DV36">
            <v>102.606987471</v>
          </cell>
          <cell r="DW36">
            <v>663.85438116700095</v>
          </cell>
          <cell r="DX36">
            <v>145.50246907100001</v>
          </cell>
          <cell r="DY36">
            <v>580.17232926100098</v>
          </cell>
          <cell r="DZ36">
            <v>6.4622460000010005</v>
          </cell>
          <cell r="EA36">
            <v>32.455447282001003</v>
          </cell>
          <cell r="EB36">
            <v>37.347853163000003</v>
          </cell>
          <cell r="EC36">
            <v>278.981540899001</v>
          </cell>
          <cell r="ED36">
            <v>75.526060028000998</v>
          </cell>
          <cell r="EE36">
            <v>349.61214192500103</v>
          </cell>
          <cell r="EF36">
            <v>9.1403030000010013</v>
          </cell>
          <cell r="EG36">
            <v>114.83493300000001</v>
          </cell>
          <cell r="EH36">
            <v>18.838364258000002</v>
          </cell>
          <cell r="EI36">
            <v>188.585113777</v>
          </cell>
          <cell r="EJ36">
            <v>633.23912348099998</v>
          </cell>
          <cell r="EK36">
            <v>1997.393980823</v>
          </cell>
          <cell r="EL36">
            <v>17.093715550000002</v>
          </cell>
          <cell r="EM36">
            <v>89.578648061001005</v>
          </cell>
          <cell r="EN36">
            <v>13.206384485000001</v>
          </cell>
          <cell r="EO36">
            <v>104.89232583499999</v>
          </cell>
          <cell r="EP36">
            <v>107.914411044001</v>
          </cell>
          <cell r="EQ36">
            <v>120.124196887</v>
          </cell>
          <cell r="ER36">
            <v>16.881908244001</v>
          </cell>
          <cell r="ES36">
            <v>143.82263584999998</v>
          </cell>
          <cell r="ET36">
            <v>203.58069233300003</v>
          </cell>
          <cell r="EU36">
            <v>1738.3514766400001</v>
          </cell>
          <cell r="EV36">
            <v>83.914015841999998</v>
          </cell>
          <cell r="EW36">
            <v>345.81104889600101</v>
          </cell>
          <cell r="EX36">
            <v>41.872731203000001</v>
          </cell>
          <cell r="EY36">
            <v>219.69481340999999</v>
          </cell>
        </row>
        <row r="37">
          <cell r="A37">
            <v>45078</v>
          </cell>
          <cell r="B37">
            <v>6.6671069999999997</v>
          </cell>
          <cell r="C37">
            <v>7.3498669999999997</v>
          </cell>
          <cell r="D37">
            <v>2.818943</v>
          </cell>
          <cell r="E37">
            <v>8.2967709999999997</v>
          </cell>
          <cell r="F37">
            <v>0</v>
          </cell>
          <cell r="G37">
            <v>19.625067999999999</v>
          </cell>
          <cell r="H37">
            <v>17.776502000000001</v>
          </cell>
          <cell r="J37">
            <v>8.6929309999999997</v>
          </cell>
          <cell r="K37">
            <v>7.7467059999999996</v>
          </cell>
          <cell r="L37">
            <v>7.9858479999999998</v>
          </cell>
          <cell r="M37">
            <v>2.397348</v>
          </cell>
          <cell r="N37">
            <v>2.7712509999999999</v>
          </cell>
          <cell r="R37">
            <v>2.4630329999999998</v>
          </cell>
          <cell r="U37">
            <v>43.425643999999998</v>
          </cell>
          <cell r="V37">
            <v>25.303569</v>
          </cell>
          <cell r="W37">
            <v>0</v>
          </cell>
          <cell r="X37">
            <v>8.3638899999999996</v>
          </cell>
          <cell r="Y37">
            <v>8.8999950000000005</v>
          </cell>
          <cell r="Z37">
            <v>6.5803520000000004</v>
          </cell>
          <cell r="AB37">
            <v>6.4908989999999998</v>
          </cell>
          <cell r="AC37">
            <v>6.2905059999999997</v>
          </cell>
          <cell r="AD37">
            <v>6.5</v>
          </cell>
          <cell r="AE37">
            <v>3.1710440000000002</v>
          </cell>
          <cell r="AF37">
            <v>1.8212250000000001</v>
          </cell>
          <cell r="AG37">
            <v>5.3</v>
          </cell>
          <cell r="AH37">
            <v>2.7725339999999998</v>
          </cell>
          <cell r="AI37">
            <v>7.7445639999999996</v>
          </cell>
          <cell r="AJ37">
            <v>5.117559</v>
          </cell>
          <cell r="AK37">
            <v>3.719071</v>
          </cell>
          <cell r="AL37">
            <v>18.495916999999999</v>
          </cell>
          <cell r="AM37">
            <v>7.0408140000000001</v>
          </cell>
          <cell r="AN37">
            <v>5.5274130000000001</v>
          </cell>
          <cell r="AO37">
            <v>8.3875399999999996</v>
          </cell>
          <cell r="AP37">
            <v>9.9360850000000003</v>
          </cell>
          <cell r="AQ37">
            <v>5.9591820000000002</v>
          </cell>
          <cell r="AS37">
            <v>19.571356000000002</v>
          </cell>
          <cell r="AT37">
            <v>14.712918999999999</v>
          </cell>
          <cell r="AU37">
            <v>17.440940999999999</v>
          </cell>
          <cell r="AV37">
            <v>10.939462000000001</v>
          </cell>
          <cell r="AW37">
            <v>10.309324</v>
          </cell>
          <cell r="AX37">
            <v>22.068434</v>
          </cell>
          <cell r="AY37">
            <v>16.655968000000001</v>
          </cell>
          <cell r="AZ37">
            <v>15.331493</v>
          </cell>
          <cell r="BB37">
            <v>17.457498000000001</v>
          </cell>
          <cell r="BC37">
            <v>6.4</v>
          </cell>
          <cell r="BD37">
            <v>4.0138199999999999</v>
          </cell>
          <cell r="BE37">
            <v>4.4186860000000001</v>
          </cell>
          <cell r="BF37">
            <v>1.808551</v>
          </cell>
          <cell r="BG37">
            <v>4.0665709999999997</v>
          </cell>
          <cell r="BH37">
            <v>8.4393119999999993</v>
          </cell>
          <cell r="BI37">
            <v>11.883817000000001</v>
          </cell>
          <cell r="BJ37">
            <v>10.422355</v>
          </cell>
          <cell r="BL37">
            <v>4.1471119999999999</v>
          </cell>
          <cell r="BM37">
            <v>4.5553759999999999</v>
          </cell>
          <cell r="BN37">
            <v>5.9595310000000001</v>
          </cell>
          <cell r="BO37">
            <v>1.9214690000000001</v>
          </cell>
          <cell r="BP37">
            <v>1.771401</v>
          </cell>
          <cell r="BT37">
            <v>1.550179</v>
          </cell>
          <cell r="BW37">
            <v>29.271087999999999</v>
          </cell>
          <cell r="BX37">
            <v>9.7254640000000006</v>
          </cell>
          <cell r="BY37">
            <v>4.0879570000000003</v>
          </cell>
          <cell r="BZ37">
            <v>5.2663190000000002</v>
          </cell>
          <cell r="CA37">
            <v>5.5776159999999999</v>
          </cell>
          <cell r="CB37">
            <v>4.0357630000000002</v>
          </cell>
          <cell r="CD37">
            <v>2.9710109999999998</v>
          </cell>
          <cell r="CE37">
            <v>2.9908090000000001</v>
          </cell>
          <cell r="CF37">
            <v>3.6641590000000002</v>
          </cell>
          <cell r="CG37">
            <v>2.1719620000000002</v>
          </cell>
          <cell r="CH37">
            <v>1.937538</v>
          </cell>
          <cell r="CI37">
            <v>2.7668219999999999</v>
          </cell>
          <cell r="CJ37">
            <v>1.801269</v>
          </cell>
          <cell r="CK37">
            <v>3.8760650000000001</v>
          </cell>
          <cell r="CL37">
            <v>3.7260930000000001</v>
          </cell>
          <cell r="CM37">
            <v>1.9322079999999999</v>
          </cell>
          <cell r="CN37">
            <v>4.9358880000000003</v>
          </cell>
          <cell r="CO37">
            <v>5.5121830000000003</v>
          </cell>
          <cell r="CP37">
            <v>2.2094079999999998</v>
          </cell>
          <cell r="CQ37">
            <v>4.74627</v>
          </cell>
          <cell r="CR37">
            <v>7.8857489999999997</v>
          </cell>
          <cell r="CS37">
            <v>4.7497619999999996</v>
          </cell>
          <cell r="CU37">
            <v>20.163878</v>
          </cell>
          <cell r="CV37">
            <v>8.3477259999999998</v>
          </cell>
          <cell r="CW37">
            <v>11.947331</v>
          </cell>
          <cell r="CX37">
            <v>5.9121779999999999</v>
          </cell>
          <cell r="CY37">
            <v>7.6337739999999998</v>
          </cell>
          <cell r="CZ37">
            <v>7.9971719999999999</v>
          </cell>
          <cell r="DA37">
            <v>9.8148750000000007</v>
          </cell>
          <cell r="DB37">
            <v>9.7103950000000001</v>
          </cell>
          <cell r="DD37">
            <v>9.4478120000000008</v>
          </cell>
          <cell r="DE37">
            <v>6.729387</v>
          </cell>
          <cell r="DH37">
            <v>5490.9505581590001</v>
          </cell>
          <cell r="DI37">
            <v>26321.777767124</v>
          </cell>
          <cell r="DJ37">
            <v>471.20155854400002</v>
          </cell>
          <cell r="DK37">
            <v>1900.7948477550001</v>
          </cell>
          <cell r="DL37">
            <v>791.24354664800001</v>
          </cell>
          <cell r="DM37">
            <v>2748.2110754380001</v>
          </cell>
          <cell r="DN37">
            <v>280.14484980399999</v>
          </cell>
          <cell r="DO37">
            <v>1998.1721474660001</v>
          </cell>
          <cell r="DP37">
            <v>242.69133135000101</v>
          </cell>
          <cell r="DQ37">
            <v>2257.9819839460001</v>
          </cell>
          <cell r="DR37">
            <v>342.81629333699999</v>
          </cell>
          <cell r="DS37">
            <v>1300.464792124</v>
          </cell>
          <cell r="DT37">
            <v>59.711165450999999</v>
          </cell>
          <cell r="DU37">
            <v>340.48310117300002</v>
          </cell>
          <cell r="DV37">
            <v>124.224397189001</v>
          </cell>
          <cell r="DW37">
            <v>880.92782246800004</v>
          </cell>
          <cell r="DX37">
            <v>203.43184282300001</v>
          </cell>
          <cell r="DY37">
            <v>765.97554365999997</v>
          </cell>
          <cell r="DZ37">
            <v>12.566547678000999</v>
          </cell>
          <cell r="EA37">
            <v>53.165696312000001</v>
          </cell>
          <cell r="EB37">
            <v>45.402611204000998</v>
          </cell>
          <cell r="EC37">
            <v>433.65401387999998</v>
          </cell>
          <cell r="ED37">
            <v>107.326145898001</v>
          </cell>
          <cell r="EE37">
            <v>544.49998688200003</v>
          </cell>
          <cell r="EF37">
            <v>10.483041999999999</v>
          </cell>
          <cell r="EG37">
            <v>141.41366500000001</v>
          </cell>
          <cell r="EH37">
            <v>28.914709051000997</v>
          </cell>
          <cell r="EI37">
            <v>265.946245844001</v>
          </cell>
          <cell r="EJ37">
            <v>915.84011621000002</v>
          </cell>
          <cell r="EK37">
            <v>2699.6298773150002</v>
          </cell>
          <cell r="EL37">
            <v>26.674154250000999</v>
          </cell>
          <cell r="EM37">
            <v>117.77690994900099</v>
          </cell>
          <cell r="EN37">
            <v>23.030427366000001</v>
          </cell>
          <cell r="EO37">
            <v>182.86961988800101</v>
          </cell>
          <cell r="EP37">
            <v>145.24183382200201</v>
          </cell>
          <cell r="EQ37">
            <v>185.571650651</v>
          </cell>
          <cell r="ER37">
            <v>16.994806616999998</v>
          </cell>
          <cell r="ES37">
            <v>176.87986799699999</v>
          </cell>
          <cell r="ET37">
            <v>252.53963634000098</v>
          </cell>
          <cell r="EU37">
            <v>2298.2752955680003</v>
          </cell>
          <cell r="EV37">
            <v>125.08540180000001</v>
          </cell>
          <cell r="EW37">
            <v>477.35160152000003</v>
          </cell>
          <cell r="EX37">
            <v>70.993753737999995</v>
          </cell>
          <cell r="EY37">
            <v>298.55818656100001</v>
          </cell>
        </row>
        <row r="38">
          <cell r="A38">
            <v>45047</v>
          </cell>
          <cell r="B38">
            <v>5.67056</v>
          </cell>
          <cell r="C38">
            <v>6.9659849999999999</v>
          </cell>
          <cell r="D38">
            <v>2.792869</v>
          </cell>
          <cell r="E38">
            <v>5.9598250000000004</v>
          </cell>
          <cell r="F38">
            <v>0</v>
          </cell>
          <cell r="G38">
            <v>12.832362</v>
          </cell>
          <cell r="H38">
            <v>11.806271000000001</v>
          </cell>
          <cell r="J38">
            <v>4.6325399999999997</v>
          </cell>
          <cell r="K38">
            <v>8.269342</v>
          </cell>
          <cell r="L38">
            <v>9.1376810000000006</v>
          </cell>
          <cell r="M38">
            <v>2.724361</v>
          </cell>
          <cell r="N38">
            <v>2.9565929999999998</v>
          </cell>
          <cell r="R38">
            <v>2.6787869999999998</v>
          </cell>
          <cell r="U38">
            <v>41.476073</v>
          </cell>
          <cell r="V38">
            <v>26.571878999999999</v>
          </cell>
          <cell r="W38">
            <v>0</v>
          </cell>
          <cell r="X38">
            <v>6.4156529999999998</v>
          </cell>
          <cell r="Y38">
            <v>6.8135019999999997</v>
          </cell>
          <cell r="Z38">
            <v>6.1727829999999999</v>
          </cell>
          <cell r="AB38">
            <v>5.3147640000000003</v>
          </cell>
          <cell r="AC38">
            <v>5.1823519999999998</v>
          </cell>
          <cell r="AD38">
            <v>6.4911390000000004</v>
          </cell>
          <cell r="AE38">
            <v>3.4090780000000001</v>
          </cell>
          <cell r="AF38">
            <v>2.32762</v>
          </cell>
          <cell r="AG38">
            <v>5.3</v>
          </cell>
          <cell r="AH38">
            <v>2.7158630000000001</v>
          </cell>
          <cell r="AI38">
            <v>7.8269099999999998</v>
          </cell>
          <cell r="AJ38">
            <v>5.117559</v>
          </cell>
          <cell r="AK38">
            <v>3.886396</v>
          </cell>
          <cell r="AL38">
            <v>18.988295999999998</v>
          </cell>
          <cell r="AM38">
            <v>7.1348690000000001</v>
          </cell>
          <cell r="AN38">
            <v>5.0878509999999997</v>
          </cell>
          <cell r="AO38">
            <v>5.8020750000000003</v>
          </cell>
          <cell r="AP38">
            <v>9.9490970000000001</v>
          </cell>
          <cell r="AQ38">
            <v>4.9170049999999996</v>
          </cell>
          <cell r="AS38">
            <v>26.590032000000001</v>
          </cell>
          <cell r="AT38">
            <v>13.819255999999999</v>
          </cell>
          <cell r="AU38">
            <v>17.602274999999999</v>
          </cell>
          <cell r="AV38">
            <v>11.540174</v>
          </cell>
          <cell r="AW38">
            <v>9.9867840000000001</v>
          </cell>
          <cell r="AX38">
            <v>22.119416999999999</v>
          </cell>
          <cell r="AY38">
            <v>16.079628</v>
          </cell>
          <cell r="AZ38">
            <v>15.620507</v>
          </cell>
          <cell r="BB38">
            <v>16.909032</v>
          </cell>
          <cell r="BC38">
            <v>6.963578</v>
          </cell>
          <cell r="BD38">
            <v>2.8057129999999999</v>
          </cell>
          <cell r="BE38">
            <v>4.9413150000000003</v>
          </cell>
          <cell r="BF38">
            <v>1.816889</v>
          </cell>
          <cell r="BG38">
            <v>4.3562000000000003</v>
          </cell>
          <cell r="BH38">
            <v>6.6066580000000004</v>
          </cell>
          <cell r="BI38">
            <v>10.791823000000001</v>
          </cell>
          <cell r="BJ38">
            <v>10.122025000000001</v>
          </cell>
          <cell r="BL38">
            <v>2.653607</v>
          </cell>
          <cell r="BM38">
            <v>4.4537969999999998</v>
          </cell>
          <cell r="BN38">
            <v>5.4546530000000004</v>
          </cell>
          <cell r="BO38">
            <v>2.0943399999999999</v>
          </cell>
          <cell r="BP38">
            <v>1.9554290000000001</v>
          </cell>
          <cell r="BT38">
            <v>1.5136639999999999</v>
          </cell>
          <cell r="BW38">
            <v>28.366748000000001</v>
          </cell>
          <cell r="BX38">
            <v>9.2765070000000005</v>
          </cell>
          <cell r="BY38">
            <v>4.3045179999999998</v>
          </cell>
          <cell r="BZ38">
            <v>4.6328680000000002</v>
          </cell>
          <cell r="CA38">
            <v>5.21251</v>
          </cell>
          <cell r="CB38">
            <v>3.9927779999999999</v>
          </cell>
          <cell r="CD38">
            <v>2.1224509999999999</v>
          </cell>
          <cell r="CE38">
            <v>2.2270970000000001</v>
          </cell>
          <cell r="CF38">
            <v>3.3002989999999999</v>
          </cell>
          <cell r="CG38">
            <v>1.7515270000000001</v>
          </cell>
          <cell r="CH38">
            <v>1.9697579999999999</v>
          </cell>
          <cell r="CI38">
            <v>2.7545419999999998</v>
          </cell>
          <cell r="CJ38">
            <v>1.7142230000000001</v>
          </cell>
          <cell r="CK38">
            <v>3.8904610000000002</v>
          </cell>
          <cell r="CL38">
            <v>3.7216849999999999</v>
          </cell>
          <cell r="CM38">
            <v>1.7768919999999999</v>
          </cell>
          <cell r="CN38">
            <v>4.6180919999999999</v>
          </cell>
          <cell r="CO38">
            <v>4.0150110000000003</v>
          </cell>
          <cell r="CP38">
            <v>2.0405859999999998</v>
          </cell>
          <cell r="CQ38">
            <v>4.0448550000000001</v>
          </cell>
          <cell r="CR38">
            <v>7.7136490000000002</v>
          </cell>
          <cell r="CS38">
            <v>3.0355599999999998</v>
          </cell>
          <cell r="CU38">
            <v>21.478227</v>
          </cell>
          <cell r="CV38">
            <v>8.4378290000000007</v>
          </cell>
          <cell r="CW38">
            <v>10.771523999999999</v>
          </cell>
          <cell r="CX38">
            <v>5.9681490000000004</v>
          </cell>
          <cell r="CY38">
            <v>7.6337739999999998</v>
          </cell>
          <cell r="CZ38">
            <v>8.6854790000000008</v>
          </cell>
          <cell r="DA38">
            <v>9.7827699999999993</v>
          </cell>
          <cell r="DB38">
            <v>9.6823099999999993</v>
          </cell>
          <cell r="DD38">
            <v>9.4091459999999998</v>
          </cell>
          <cell r="DE38">
            <v>6.4071829999999999</v>
          </cell>
          <cell r="DH38">
            <v>5271.3668891639991</v>
          </cell>
          <cell r="DI38">
            <v>22163.719592748002</v>
          </cell>
          <cell r="DJ38">
            <v>409.83778952400104</v>
          </cell>
          <cell r="DK38">
            <v>1424.525806785</v>
          </cell>
          <cell r="DL38">
            <v>564.82518191399993</v>
          </cell>
          <cell r="DM38">
            <v>1731.399719796</v>
          </cell>
          <cell r="DN38">
            <v>224.68304700300101</v>
          </cell>
          <cell r="DO38">
            <v>1564.7899429929998</v>
          </cell>
          <cell r="DP38">
            <v>190.049212176</v>
          </cell>
          <cell r="DQ38">
            <v>1274.9151763220002</v>
          </cell>
          <cell r="DR38">
            <v>373.88729695400002</v>
          </cell>
          <cell r="DS38">
            <v>951.85382988600099</v>
          </cell>
          <cell r="DT38">
            <v>78.187246610999992</v>
          </cell>
          <cell r="DU38">
            <v>376.52316819800001</v>
          </cell>
          <cell r="DV38">
            <v>115.68090806900101</v>
          </cell>
          <cell r="DW38">
            <v>664.04980151000098</v>
          </cell>
          <cell r="DX38">
            <v>192.82493973900102</v>
          </cell>
          <cell r="DY38">
            <v>736.201127918</v>
          </cell>
          <cell r="DZ38">
            <v>17.689538001000997</v>
          </cell>
          <cell r="EA38">
            <v>75.530877306002012</v>
          </cell>
          <cell r="EB38">
            <v>79.354072740999996</v>
          </cell>
          <cell r="EC38">
            <v>415.16547986100102</v>
          </cell>
          <cell r="ED38">
            <v>151.956505986</v>
          </cell>
          <cell r="EE38">
            <v>513.33093288099997</v>
          </cell>
          <cell r="EF38">
            <v>8.1943859999999997</v>
          </cell>
          <cell r="EG38">
            <v>120.23837700000099</v>
          </cell>
          <cell r="EH38">
            <v>29.630984073001002</v>
          </cell>
          <cell r="EI38">
            <v>266.41412281900097</v>
          </cell>
          <cell r="EJ38">
            <v>997.19312534500102</v>
          </cell>
          <cell r="EK38">
            <v>2346.2620454009998</v>
          </cell>
          <cell r="EL38">
            <v>35.997747428000999</v>
          </cell>
          <cell r="EM38">
            <v>144.25431763900102</v>
          </cell>
          <cell r="EN38">
            <v>18.247059353000001</v>
          </cell>
          <cell r="EO38">
            <v>135.536648181001</v>
          </cell>
          <cell r="EP38">
            <v>152.26295576200098</v>
          </cell>
          <cell r="EQ38">
            <v>157.712177709001</v>
          </cell>
          <cell r="ER38">
            <v>42.916715391001006</v>
          </cell>
          <cell r="ES38">
            <v>272.64948456800005</v>
          </cell>
          <cell r="ET38">
            <v>219.80739039800102</v>
          </cell>
          <cell r="EU38">
            <v>1985.3113467140001</v>
          </cell>
          <cell r="EV38">
            <v>112.721021445001</v>
          </cell>
          <cell r="EW38">
            <v>410.13888616400004</v>
          </cell>
          <cell r="EX38">
            <v>69.488008367000006</v>
          </cell>
          <cell r="EY38">
            <v>369.60510214999999</v>
          </cell>
        </row>
        <row r="39">
          <cell r="A39">
            <v>45017</v>
          </cell>
          <cell r="B39">
            <v>5.6167699999999998</v>
          </cell>
          <cell r="C39">
            <v>7.6389310000000004</v>
          </cell>
          <cell r="D39">
            <v>2.0771730000000002</v>
          </cell>
          <cell r="E39">
            <v>5.5620529999999997</v>
          </cell>
          <cell r="F39">
            <v>0</v>
          </cell>
          <cell r="G39">
            <v>10.929159</v>
          </cell>
          <cell r="H39">
            <v>7.6302729999999999</v>
          </cell>
          <cell r="J39">
            <v>3.5883219999999998</v>
          </cell>
          <cell r="K39">
            <v>8.6067669999999996</v>
          </cell>
          <cell r="L39">
            <v>0</v>
          </cell>
          <cell r="M39">
            <v>2.7997359999999998</v>
          </cell>
          <cell r="N39">
            <v>2.7259350000000002</v>
          </cell>
          <cell r="R39">
            <v>2.8597260000000002</v>
          </cell>
          <cell r="U39">
            <v>40.118940000000002</v>
          </cell>
          <cell r="V39">
            <v>20.611847000000001</v>
          </cell>
          <cell r="W39">
            <v>0</v>
          </cell>
          <cell r="X39">
            <v>5.3376720000000004</v>
          </cell>
          <cell r="Y39">
            <v>5.3435560000000004</v>
          </cell>
          <cell r="Z39">
            <v>5.1480839999999999</v>
          </cell>
          <cell r="AB39">
            <v>5.0280880000000003</v>
          </cell>
          <cell r="AC39">
            <v>4.95</v>
          </cell>
          <cell r="AD39">
            <v>6.4881479999999998</v>
          </cell>
          <cell r="AE39">
            <v>3.08087</v>
          </cell>
          <cell r="AF39">
            <v>2.2331379999999998</v>
          </cell>
          <cell r="AG39">
            <v>5.3392970000000002</v>
          </cell>
          <cell r="AH39">
            <v>2.7883789999999999</v>
          </cell>
          <cell r="AI39">
            <v>7.5699129999999997</v>
          </cell>
          <cell r="AJ39">
            <v>5.1135380000000001</v>
          </cell>
          <cell r="AK39">
            <v>3.8372850000000001</v>
          </cell>
          <cell r="AL39">
            <v>19.260169999999999</v>
          </cell>
          <cell r="AM39">
            <v>7.2790850000000002</v>
          </cell>
          <cell r="AN39">
            <v>4.994434</v>
          </cell>
          <cell r="AO39">
            <v>4.0292389999999996</v>
          </cell>
          <cell r="AP39">
            <v>9.9315289999999994</v>
          </cell>
          <cell r="AQ39">
            <v>4.6048799999999996</v>
          </cell>
          <cell r="AS39">
            <v>0</v>
          </cell>
          <cell r="AT39">
            <v>15.502257</v>
          </cell>
          <cell r="AU39">
            <v>17.595648000000001</v>
          </cell>
          <cell r="AV39">
            <v>11.116185</v>
          </cell>
          <cell r="AW39">
            <v>9.8396650000000001</v>
          </cell>
          <cell r="AX39">
            <v>20.732438999999999</v>
          </cell>
          <cell r="AY39">
            <v>16.49877</v>
          </cell>
          <cell r="AZ39">
            <v>15.91797</v>
          </cell>
          <cell r="BB39">
            <v>16.643378999999999</v>
          </cell>
          <cell r="BC39">
            <v>7.5436829999999997</v>
          </cell>
          <cell r="BD39">
            <v>3.4432800000000001</v>
          </cell>
          <cell r="BE39">
            <v>5.0084160000000004</v>
          </cell>
          <cell r="BF39">
            <v>1.3046059999999999</v>
          </cell>
          <cell r="BG39">
            <v>4.0336100000000004</v>
          </cell>
          <cell r="BH39">
            <v>5.8853179999999998</v>
          </cell>
          <cell r="BI39">
            <v>10.027170999999999</v>
          </cell>
          <cell r="BJ39">
            <v>8.6168239999999994</v>
          </cell>
          <cell r="BL39">
            <v>2.4864839999999999</v>
          </cell>
          <cell r="BM39">
            <v>4.5375350000000001</v>
          </cell>
          <cell r="BN39">
            <v>5.2030849999999997</v>
          </cell>
          <cell r="BO39">
            <v>2.200942</v>
          </cell>
          <cell r="BP39">
            <v>1.2861100000000001</v>
          </cell>
          <cell r="BT39">
            <v>1.975495</v>
          </cell>
          <cell r="BW39">
            <v>25.139061000000002</v>
          </cell>
          <cell r="BX39">
            <v>8.5527689999999996</v>
          </cell>
          <cell r="BY39">
            <v>4.5371449999999998</v>
          </cell>
          <cell r="BZ39">
            <v>3.0199549999999999</v>
          </cell>
          <cell r="CA39">
            <v>3.3803299999999998</v>
          </cell>
          <cell r="CB39">
            <v>3.649178</v>
          </cell>
          <cell r="CD39">
            <v>2.0435400000000001</v>
          </cell>
          <cell r="CE39">
            <v>2.0473599999999998</v>
          </cell>
          <cell r="CF39">
            <v>3.14317</v>
          </cell>
          <cell r="CG39">
            <v>1.636422</v>
          </cell>
          <cell r="CH39">
            <v>1.5023740000000001</v>
          </cell>
          <cell r="CI39">
            <v>2.7574230000000002</v>
          </cell>
          <cell r="CJ39">
            <v>1.628344</v>
          </cell>
          <cell r="CK39">
            <v>3.8391799999999998</v>
          </cell>
          <cell r="CL39">
            <v>3.7182499999999998</v>
          </cell>
          <cell r="CM39">
            <v>1.8151390000000001</v>
          </cell>
          <cell r="CN39">
            <v>4.6089770000000003</v>
          </cell>
          <cell r="CO39">
            <v>3.998421</v>
          </cell>
          <cell r="CP39">
            <v>2.0418379999999998</v>
          </cell>
          <cell r="CQ39">
            <v>2.5523850000000001</v>
          </cell>
          <cell r="CR39">
            <v>9.0240080000000003</v>
          </cell>
          <cell r="CS39">
            <v>2.5960519999999998</v>
          </cell>
          <cell r="CU39">
            <v>19.898119000000001</v>
          </cell>
          <cell r="CV39">
            <v>7.8643169999999998</v>
          </cell>
          <cell r="CW39">
            <v>10.726035</v>
          </cell>
          <cell r="CX39">
            <v>5.968426</v>
          </cell>
          <cell r="CY39">
            <v>7.5976100000000004</v>
          </cell>
          <cell r="CZ39">
            <v>8.7489690000000007</v>
          </cell>
          <cell r="DA39">
            <v>9.7606579999999994</v>
          </cell>
          <cell r="DB39">
            <v>9.7056489999999993</v>
          </cell>
          <cell r="DD39">
            <v>9.4339770000000005</v>
          </cell>
          <cell r="DE39">
            <v>6.2164919999999997</v>
          </cell>
          <cell r="DH39">
            <v>5634.9514763800007</v>
          </cell>
          <cell r="DI39">
            <v>21148.772541068</v>
          </cell>
          <cell r="DJ39">
            <v>366.55487541000105</v>
          </cell>
          <cell r="DK39">
            <v>1325.6908645609999</v>
          </cell>
          <cell r="DL39">
            <v>545.08533334500009</v>
          </cell>
          <cell r="DM39">
            <v>1624.0412511280001</v>
          </cell>
          <cell r="DN39">
            <v>318.33313504400002</v>
          </cell>
          <cell r="DO39">
            <v>1296.1202037480002</v>
          </cell>
          <cell r="DP39">
            <v>191.53743856900101</v>
          </cell>
          <cell r="DQ39">
            <v>870.82489370600001</v>
          </cell>
          <cell r="DR39">
            <v>429.639661854</v>
          </cell>
          <cell r="DS39">
            <v>823.40896165499998</v>
          </cell>
          <cell r="DT39">
            <v>93.735842422000005</v>
          </cell>
          <cell r="DU39">
            <v>499.36839466800001</v>
          </cell>
          <cell r="DV39">
            <v>126.303743544</v>
          </cell>
          <cell r="DW39">
            <v>758.94421873299996</v>
          </cell>
          <cell r="DX39">
            <v>124.184823178</v>
          </cell>
          <cell r="DY39">
            <v>489.37017904499999</v>
          </cell>
          <cell r="DZ39">
            <v>28.172135856001002</v>
          </cell>
          <cell r="EA39">
            <v>165.891902100002</v>
          </cell>
          <cell r="EB39">
            <v>136.370911556001</v>
          </cell>
          <cell r="EC39">
            <v>564.13248807600007</v>
          </cell>
          <cell r="ED39">
            <v>206.250362582001</v>
          </cell>
          <cell r="EE39">
            <v>601.65088345300001</v>
          </cell>
          <cell r="EF39">
            <v>15.991434075000999</v>
          </cell>
          <cell r="EG39">
            <v>145.202933</v>
          </cell>
          <cell r="EH39">
            <v>27.503813712001001</v>
          </cell>
          <cell r="EI39">
            <v>225.53337134099999</v>
          </cell>
          <cell r="EJ39">
            <v>993.36316210500001</v>
          </cell>
          <cell r="EK39">
            <v>2635.3789117790002</v>
          </cell>
          <cell r="EL39">
            <v>50.559991366001</v>
          </cell>
          <cell r="EM39">
            <v>187.20235751300001</v>
          </cell>
          <cell r="EN39">
            <v>15.958780639</v>
          </cell>
          <cell r="EO39">
            <v>149.92046983900099</v>
          </cell>
          <cell r="EP39">
            <v>175.70112958700099</v>
          </cell>
          <cell r="EQ39">
            <v>177.02266826800002</v>
          </cell>
          <cell r="ER39">
            <v>63.881596270000998</v>
          </cell>
          <cell r="ES39">
            <v>323.38583524300003</v>
          </cell>
          <cell r="ET39">
            <v>278.59294911199999</v>
          </cell>
          <cell r="EU39">
            <v>1937.6810332780001</v>
          </cell>
          <cell r="EV39">
            <v>117.675613365001</v>
          </cell>
          <cell r="EW39">
            <v>433.00776365200102</v>
          </cell>
          <cell r="EX39">
            <v>109.64333973799999</v>
          </cell>
          <cell r="EY39">
            <v>493.42573932100004</v>
          </cell>
        </row>
        <row r="40">
          <cell r="A40">
            <v>44986</v>
          </cell>
          <cell r="B40">
            <v>5.9043020000000004</v>
          </cell>
          <cell r="C40">
            <v>7.9925360000000003</v>
          </cell>
          <cell r="D40">
            <v>1.8762749999999999</v>
          </cell>
          <cell r="E40">
            <v>5.3202400000000001</v>
          </cell>
          <cell r="F40">
            <v>0</v>
          </cell>
          <cell r="G40">
            <v>10.901199999999999</v>
          </cell>
          <cell r="H40">
            <v>8.0051389999999998</v>
          </cell>
          <cell r="J40">
            <v>5.0193430000000001</v>
          </cell>
          <cell r="K40">
            <v>8.6051549999999999</v>
          </cell>
          <cell r="L40">
            <v>8.3622309999999995</v>
          </cell>
          <cell r="M40">
            <v>2.5906479999999998</v>
          </cell>
          <cell r="N40">
            <v>2.6365069999999999</v>
          </cell>
          <cell r="R40">
            <v>2.763204</v>
          </cell>
          <cell r="U40">
            <v>40.704951999999999</v>
          </cell>
          <cell r="V40">
            <v>17.059792999999999</v>
          </cell>
          <cell r="W40">
            <v>4.9430209999999999</v>
          </cell>
          <cell r="X40">
            <v>5.5302879999999996</v>
          </cell>
          <cell r="Y40">
            <v>5.1538880000000002</v>
          </cell>
          <cell r="Z40">
            <v>5.0722149999999999</v>
          </cell>
          <cell r="AB40">
            <v>5.2629910000000004</v>
          </cell>
          <cell r="AC40">
            <v>5.1681819999999998</v>
          </cell>
          <cell r="AD40">
            <v>6.4883660000000001</v>
          </cell>
          <cell r="AE40">
            <v>2.7853829999999999</v>
          </cell>
          <cell r="AF40">
            <v>1.7097020000000001</v>
          </cell>
          <cell r="AG40">
            <v>5.3859399999999997</v>
          </cell>
          <cell r="AH40">
            <v>2.708507</v>
          </cell>
          <cell r="AI40">
            <v>7.7424179999999998</v>
          </cell>
          <cell r="AJ40">
            <v>5.1136660000000003</v>
          </cell>
          <cell r="AK40">
            <v>2.65821</v>
          </cell>
          <cell r="AL40">
            <v>19.260406</v>
          </cell>
          <cell r="AM40">
            <v>7.4477919999999997</v>
          </cell>
          <cell r="AN40">
            <v>4.9999989999999999</v>
          </cell>
          <cell r="AO40">
            <v>3.9927779999999999</v>
          </cell>
          <cell r="AP40">
            <v>0</v>
          </cell>
          <cell r="AQ40">
            <v>4.1317839999999997</v>
          </cell>
          <cell r="AS40">
            <v>0</v>
          </cell>
          <cell r="AT40">
            <v>18.971060000000001</v>
          </cell>
          <cell r="AU40">
            <v>21.901475999999999</v>
          </cell>
          <cell r="AV40">
            <v>11.296205</v>
          </cell>
          <cell r="AW40">
            <v>8.8720560000000006</v>
          </cell>
          <cell r="AX40">
            <v>19.067022000000001</v>
          </cell>
          <cell r="AY40">
            <v>16.020177</v>
          </cell>
          <cell r="AZ40">
            <v>15.918312999999999</v>
          </cell>
          <cell r="BB40">
            <v>16.644687999999999</v>
          </cell>
          <cell r="BC40">
            <v>7.5443499999999997</v>
          </cell>
          <cell r="BD40">
            <v>3.7822469999999999</v>
          </cell>
          <cell r="BE40">
            <v>5.6083270000000001</v>
          </cell>
          <cell r="BF40">
            <v>1.4040330000000001</v>
          </cell>
          <cell r="BG40">
            <v>4.3180639999999997</v>
          </cell>
          <cell r="BH40">
            <v>5.4285050000000004</v>
          </cell>
          <cell r="BI40">
            <v>9.1756569999999993</v>
          </cell>
          <cell r="BJ40">
            <v>7.451765</v>
          </cell>
          <cell r="BL40">
            <v>2.380322</v>
          </cell>
          <cell r="BM40">
            <v>4.6262369999999997</v>
          </cell>
          <cell r="BN40">
            <v>5.6867970000000003</v>
          </cell>
          <cell r="BO40">
            <v>2.1966589999999999</v>
          </cell>
          <cell r="BP40">
            <v>1.4219059999999999</v>
          </cell>
          <cell r="BT40">
            <v>1.9336370000000001</v>
          </cell>
          <cell r="BW40">
            <v>26.846433999999999</v>
          </cell>
          <cell r="BX40">
            <v>8.1670499999999997</v>
          </cell>
          <cell r="BY40">
            <v>4.1274170000000003</v>
          </cell>
          <cell r="BZ40">
            <v>3.3544719999999999</v>
          </cell>
          <cell r="CA40">
            <v>3.3545690000000001</v>
          </cell>
          <cell r="CB40">
            <v>3.059939</v>
          </cell>
          <cell r="CD40">
            <v>2.1397300000000001</v>
          </cell>
          <cell r="CE40">
            <v>2.0131640000000002</v>
          </cell>
          <cell r="CF40">
            <v>3.4018489999999999</v>
          </cell>
          <cell r="CG40">
            <v>1.7591319999999999</v>
          </cell>
          <cell r="CH40">
            <v>1.0475220000000001</v>
          </cell>
          <cell r="CI40">
            <v>2.7573759999999998</v>
          </cell>
          <cell r="CJ40">
            <v>1.733811</v>
          </cell>
          <cell r="CK40">
            <v>4.036257</v>
          </cell>
          <cell r="CL40">
            <v>3.7197179999999999</v>
          </cell>
          <cell r="CM40">
            <v>1.398234</v>
          </cell>
          <cell r="CN40">
            <v>4.6820560000000002</v>
          </cell>
          <cell r="CO40">
            <v>3.8820079999999999</v>
          </cell>
          <cell r="CP40">
            <v>2.0447980000000001</v>
          </cell>
          <cell r="CQ40">
            <v>2.5744729999999998</v>
          </cell>
          <cell r="CR40">
            <v>9.0622330000000009</v>
          </cell>
          <cell r="CS40">
            <v>2.5124339999999998</v>
          </cell>
          <cell r="CU40">
            <v>0</v>
          </cell>
          <cell r="CV40">
            <v>9.2541849999999997</v>
          </cell>
          <cell r="CW40">
            <v>8.8706750000000003</v>
          </cell>
          <cell r="CX40">
            <v>5.3464669999999996</v>
          </cell>
          <cell r="CY40">
            <v>6.5034960000000002</v>
          </cell>
          <cell r="CZ40">
            <v>7.4482359999999996</v>
          </cell>
          <cell r="DA40">
            <v>9.6429109999999998</v>
          </cell>
          <cell r="DB40">
            <v>9.6891739999999995</v>
          </cell>
          <cell r="DD40">
            <v>9.4015029999999999</v>
          </cell>
          <cell r="DE40">
            <v>6.0023759999999999</v>
          </cell>
          <cell r="DH40">
            <v>6930.4885253250004</v>
          </cell>
          <cell r="DI40">
            <v>26098.385480642002</v>
          </cell>
          <cell r="DJ40">
            <v>415.93271293699996</v>
          </cell>
          <cell r="DK40">
            <v>1710.3609435310002</v>
          </cell>
          <cell r="DL40">
            <v>666.372515604</v>
          </cell>
          <cell r="DM40">
            <v>1796.7073241300002</v>
          </cell>
          <cell r="DN40">
            <v>314.65587208200003</v>
          </cell>
          <cell r="DO40">
            <v>1371.9526218310002</v>
          </cell>
          <cell r="DP40">
            <v>265.62434439700104</v>
          </cell>
          <cell r="DQ40">
            <v>906.93171628000005</v>
          </cell>
          <cell r="DR40">
            <v>460.70645285200004</v>
          </cell>
          <cell r="DS40">
            <v>1089.356700157</v>
          </cell>
          <cell r="DT40">
            <v>153.13109470700101</v>
          </cell>
          <cell r="DU40">
            <v>766.56685852100009</v>
          </cell>
          <cell r="DV40">
            <v>155.332070934</v>
          </cell>
          <cell r="DW40">
            <v>872.28817949999996</v>
          </cell>
          <cell r="DX40">
            <v>130.382557034001</v>
          </cell>
          <cell r="DY40">
            <v>521.52845894200004</v>
          </cell>
          <cell r="DZ40">
            <v>67.480131249001005</v>
          </cell>
          <cell r="EA40">
            <v>184.959803214001</v>
          </cell>
          <cell r="EB40">
            <v>183.22003838400101</v>
          </cell>
          <cell r="EC40">
            <v>757.16443827900105</v>
          </cell>
          <cell r="ED40">
            <v>315.19398684400102</v>
          </cell>
          <cell r="EE40">
            <v>889.27395380999997</v>
          </cell>
          <cell r="EF40">
            <v>32.539914435999997</v>
          </cell>
          <cell r="EG40">
            <v>205.16636300000101</v>
          </cell>
          <cell r="EH40">
            <v>40.384256678999996</v>
          </cell>
          <cell r="EI40">
            <v>342.22118026800098</v>
          </cell>
          <cell r="EJ40">
            <v>1405.32615753</v>
          </cell>
          <cell r="EK40">
            <v>3279.3759455530003</v>
          </cell>
          <cell r="EL40">
            <v>70.990710899001002</v>
          </cell>
          <cell r="EM40">
            <v>288.47480792800002</v>
          </cell>
          <cell r="EN40">
            <v>13.760824864001</v>
          </cell>
          <cell r="EO40">
            <v>115.583968877001</v>
          </cell>
          <cell r="EP40">
            <v>264.88897658000099</v>
          </cell>
          <cell r="EQ40">
            <v>265.59986360100203</v>
          </cell>
          <cell r="ER40">
            <v>105.42276809200101</v>
          </cell>
          <cell r="ES40">
            <v>568.82533250799997</v>
          </cell>
          <cell r="ET40">
            <v>356.65007058700098</v>
          </cell>
          <cell r="EU40">
            <v>2437.8011985200001</v>
          </cell>
          <cell r="EV40">
            <v>163.50388612600099</v>
          </cell>
          <cell r="EW40">
            <v>582.35408194000104</v>
          </cell>
          <cell r="EX40">
            <v>181.95952564700099</v>
          </cell>
          <cell r="EY40">
            <v>693.94338456400101</v>
          </cell>
        </row>
        <row r="41">
          <cell r="A41">
            <v>44958</v>
          </cell>
          <cell r="B41">
            <v>5.5893810000000004</v>
          </cell>
          <cell r="C41">
            <v>7.2032910000000001</v>
          </cell>
          <cell r="D41">
            <v>1.7603230000000001</v>
          </cell>
          <cell r="E41">
            <v>4.7318300000000004</v>
          </cell>
          <cell r="F41">
            <v>0</v>
          </cell>
          <cell r="G41">
            <v>10.54264</v>
          </cell>
          <cell r="H41">
            <v>8.5948019999999996</v>
          </cell>
          <cell r="J41">
            <v>5.6793870000000002</v>
          </cell>
          <cell r="K41">
            <v>8.0332670000000004</v>
          </cell>
          <cell r="L41">
            <v>8.2511749999999999</v>
          </cell>
          <cell r="M41">
            <v>0</v>
          </cell>
          <cell r="N41">
            <v>2.6604809999999999</v>
          </cell>
          <cell r="R41">
            <v>2.2520289999999998</v>
          </cell>
          <cell r="U41">
            <v>41.319794000000002</v>
          </cell>
          <cell r="V41">
            <v>17.058126999999999</v>
          </cell>
          <cell r="W41">
            <v>4.95</v>
          </cell>
          <cell r="X41">
            <v>5.1982169999999996</v>
          </cell>
          <cell r="Y41">
            <v>5.5918619999999999</v>
          </cell>
          <cell r="Z41">
            <v>4.8928859999999998</v>
          </cell>
          <cell r="AB41">
            <v>5.4174699999999998</v>
          </cell>
          <cell r="AC41">
            <v>5.395899</v>
          </cell>
          <cell r="AD41">
            <v>6.579561</v>
          </cell>
          <cell r="AE41">
            <v>2.6049690000000001</v>
          </cell>
          <cell r="AF41">
            <v>1.700955</v>
          </cell>
          <cell r="AG41">
            <v>5.6129959999999999</v>
          </cell>
          <cell r="AH41">
            <v>2.7048130000000001</v>
          </cell>
          <cell r="AI41">
            <v>7.9817470000000004</v>
          </cell>
          <cell r="AJ41">
            <v>5.1132569999999999</v>
          </cell>
          <cell r="AK41">
            <v>2.652736</v>
          </cell>
          <cell r="AL41">
            <v>19.520437000000001</v>
          </cell>
          <cell r="AM41">
            <v>6.8409810000000002</v>
          </cell>
          <cell r="AN41">
            <v>4.8591110000000004</v>
          </cell>
          <cell r="AO41">
            <v>3.9977969999999998</v>
          </cell>
          <cell r="AP41">
            <v>0</v>
          </cell>
          <cell r="AQ41">
            <v>4.3105520000000004</v>
          </cell>
          <cell r="AS41">
            <v>0</v>
          </cell>
          <cell r="AT41">
            <v>0</v>
          </cell>
          <cell r="AU41">
            <v>0</v>
          </cell>
          <cell r="AV41">
            <v>10.890212</v>
          </cell>
          <cell r="AW41">
            <v>7.7624440000000003</v>
          </cell>
          <cell r="AX41">
            <v>14.895308999999999</v>
          </cell>
          <cell r="AY41">
            <v>15.80301</v>
          </cell>
          <cell r="AZ41">
            <v>15.917213</v>
          </cell>
          <cell r="BB41">
            <v>16.640488000000001</v>
          </cell>
          <cell r="BC41">
            <v>7.5422089999999997</v>
          </cell>
          <cell r="BD41">
            <v>4.3705999999999996</v>
          </cell>
          <cell r="BE41">
            <v>4.9127960000000002</v>
          </cell>
          <cell r="BF41">
            <v>1.437036</v>
          </cell>
          <cell r="BG41">
            <v>3.5544720000000001</v>
          </cell>
          <cell r="BH41">
            <v>4.9560700000000004</v>
          </cell>
          <cell r="BI41">
            <v>9.1157660000000007</v>
          </cell>
          <cell r="BJ41">
            <v>6.5871560000000002</v>
          </cell>
          <cell r="BL41">
            <v>3.1534260000000001</v>
          </cell>
          <cell r="BM41">
            <v>4.3463260000000004</v>
          </cell>
          <cell r="BN41">
            <v>5.9163009999999998</v>
          </cell>
          <cell r="BO41">
            <v>2.007908</v>
          </cell>
          <cell r="BP41">
            <v>1.3945700000000001</v>
          </cell>
          <cell r="BT41">
            <v>1.496148</v>
          </cell>
          <cell r="BW41">
            <v>25.565299</v>
          </cell>
          <cell r="BX41">
            <v>8.4154470000000003</v>
          </cell>
          <cell r="BY41">
            <v>3.775728</v>
          </cell>
          <cell r="BZ41">
            <v>3.2780369999999999</v>
          </cell>
          <cell r="CA41">
            <v>3.4329809999999998</v>
          </cell>
          <cell r="CB41">
            <v>3.124546</v>
          </cell>
          <cell r="CD41">
            <v>2.013061</v>
          </cell>
          <cell r="CE41">
            <v>2.013061</v>
          </cell>
          <cell r="CF41">
            <v>3.796284</v>
          </cell>
          <cell r="CG41">
            <v>1.6996549999999999</v>
          </cell>
          <cell r="CH41">
            <v>1.112614</v>
          </cell>
          <cell r="CI41">
            <v>2.7468530000000002</v>
          </cell>
          <cell r="CJ41">
            <v>1.6028230000000001</v>
          </cell>
          <cell r="CK41">
            <v>5.1535140000000004</v>
          </cell>
          <cell r="CL41">
            <v>3.7215400000000001</v>
          </cell>
          <cell r="CM41">
            <v>1.378207</v>
          </cell>
          <cell r="CN41">
            <v>4.6207380000000002</v>
          </cell>
          <cell r="CO41">
            <v>3.589585</v>
          </cell>
          <cell r="CP41">
            <v>2.1853229999999999</v>
          </cell>
          <cell r="CQ41">
            <v>2.3606090000000002</v>
          </cell>
          <cell r="CR41">
            <v>10.411617</v>
          </cell>
          <cell r="CS41">
            <v>2.9668160000000001</v>
          </cell>
          <cell r="CU41">
            <v>0</v>
          </cell>
          <cell r="CV41">
            <v>9.7452310000000004</v>
          </cell>
          <cell r="CW41">
            <v>9.7141990000000007</v>
          </cell>
          <cell r="CX41">
            <v>5.4441319999999997</v>
          </cell>
          <cell r="CY41">
            <v>5.6076930000000003</v>
          </cell>
          <cell r="CZ41">
            <v>4.5282689999999999</v>
          </cell>
          <cell r="DA41">
            <v>9.6315500000000007</v>
          </cell>
          <cell r="DB41">
            <v>9.7128540000000001</v>
          </cell>
          <cell r="DD41">
            <v>9.3248119999999997</v>
          </cell>
          <cell r="DE41">
            <v>6.2791009999999998</v>
          </cell>
          <cell r="DH41">
            <v>5172.4849620310006</v>
          </cell>
          <cell r="DI41">
            <v>20269.214246414998</v>
          </cell>
          <cell r="DJ41">
            <v>342.33608966300005</v>
          </cell>
          <cell r="DK41">
            <v>1352.288043263</v>
          </cell>
          <cell r="DL41">
            <v>429.492138415</v>
          </cell>
          <cell r="DM41">
            <v>1281.0031434220002</v>
          </cell>
          <cell r="DN41">
            <v>257.68316928100103</v>
          </cell>
          <cell r="DO41">
            <v>1042.7686638299999</v>
          </cell>
          <cell r="DP41">
            <v>197.995847121</v>
          </cell>
          <cell r="DQ41">
            <v>635.30539640300003</v>
          </cell>
          <cell r="DR41">
            <v>312.93296588600003</v>
          </cell>
          <cell r="DS41">
            <v>767.77724304100002</v>
          </cell>
          <cell r="DT41">
            <v>151.849209602001</v>
          </cell>
          <cell r="DU41">
            <v>660.12268604100097</v>
          </cell>
          <cell r="DV41">
            <v>107.172825477</v>
          </cell>
          <cell r="DW41">
            <v>613.98736551500099</v>
          </cell>
          <cell r="DX41">
            <v>36.371920187999997</v>
          </cell>
          <cell r="DY41">
            <v>467.176288642001</v>
          </cell>
          <cell r="DZ41">
            <v>56.270535364000999</v>
          </cell>
          <cell r="EA41">
            <v>166.62265892500099</v>
          </cell>
          <cell r="EB41">
            <v>138.975854927001</v>
          </cell>
          <cell r="EC41">
            <v>583.15814355500106</v>
          </cell>
          <cell r="ED41">
            <v>245.93853065500002</v>
          </cell>
          <cell r="EE41">
            <v>676.97760523199997</v>
          </cell>
          <cell r="EF41">
            <v>22.963430000001001</v>
          </cell>
          <cell r="EG41">
            <v>173.83925900000102</v>
          </cell>
          <cell r="EH41">
            <v>29.537953767001</v>
          </cell>
          <cell r="EI41">
            <v>289.13020330600102</v>
          </cell>
          <cell r="EJ41">
            <v>1013.929788936</v>
          </cell>
          <cell r="EK41">
            <v>2781.6683002160003</v>
          </cell>
          <cell r="EL41">
            <v>59.866412217001006</v>
          </cell>
          <cell r="EM41">
            <v>258.95923893100098</v>
          </cell>
          <cell r="EN41">
            <v>1.7169235089999999</v>
          </cell>
          <cell r="EO41">
            <v>70.48510103400001</v>
          </cell>
          <cell r="EP41">
            <v>226.73712797900203</v>
          </cell>
          <cell r="EQ41">
            <v>211.60632025200101</v>
          </cell>
          <cell r="ER41">
            <v>78.744449836999991</v>
          </cell>
          <cell r="ES41">
            <v>479.06964632500001</v>
          </cell>
          <cell r="ET41">
            <v>256.81292132500101</v>
          </cell>
          <cell r="EU41">
            <v>1912.2868415759999</v>
          </cell>
          <cell r="EV41">
            <v>126.339966793</v>
          </cell>
          <cell r="EW41">
            <v>452.29964269300001</v>
          </cell>
          <cell r="EX41">
            <v>116.41805330299999</v>
          </cell>
          <cell r="EY41">
            <v>683.54866631100106</v>
          </cell>
        </row>
        <row r="42">
          <cell r="A42">
            <v>44927</v>
          </cell>
          <cell r="B42">
            <v>5.2517709999999997</v>
          </cell>
          <cell r="C42">
            <v>5.61557</v>
          </cell>
          <cell r="D42">
            <v>1.5702160000000001</v>
          </cell>
          <cell r="E42">
            <v>4.4794039999999997</v>
          </cell>
          <cell r="F42">
            <v>0</v>
          </cell>
          <cell r="G42">
            <v>10.430342</v>
          </cell>
          <cell r="H42">
            <v>7.0709220000000004</v>
          </cell>
          <cell r="J42">
            <v>5.5172889999999999</v>
          </cell>
          <cell r="K42">
            <v>8.2556729999999998</v>
          </cell>
          <cell r="L42">
            <v>8.2342270000000006</v>
          </cell>
          <cell r="M42">
            <v>0</v>
          </cell>
          <cell r="N42">
            <v>2.4000970000000001</v>
          </cell>
          <cell r="R42">
            <v>0</v>
          </cell>
          <cell r="U42">
            <v>36.118375</v>
          </cell>
          <cell r="V42">
            <v>16.923044999999998</v>
          </cell>
          <cell r="W42">
            <v>4.95</v>
          </cell>
          <cell r="X42">
            <v>4.6831060000000004</v>
          </cell>
          <cell r="Y42">
            <v>4.9311749999999996</v>
          </cell>
          <cell r="Z42">
            <v>4.8500110000000003</v>
          </cell>
          <cell r="AB42">
            <v>5.5056989999999999</v>
          </cell>
          <cell r="AC42">
            <v>5.4565359999999998</v>
          </cell>
          <cell r="AD42">
            <v>6.6484370000000004</v>
          </cell>
          <cell r="AE42">
            <v>2.8623750000000001</v>
          </cell>
          <cell r="AF42">
            <v>1.7561880000000001</v>
          </cell>
          <cell r="AG42">
            <v>5.7495659999999997</v>
          </cell>
          <cell r="AH42">
            <v>0</v>
          </cell>
          <cell r="AI42">
            <v>8.0562830000000005</v>
          </cell>
          <cell r="AJ42">
            <v>5.1136660000000003</v>
          </cell>
          <cell r="AK42">
            <v>2.1273849999999999</v>
          </cell>
          <cell r="AL42">
            <v>19.807628999999999</v>
          </cell>
          <cell r="AM42">
            <v>6.9195979999999997</v>
          </cell>
          <cell r="AN42">
            <v>4.9738980000000002</v>
          </cell>
          <cell r="AO42">
            <v>3.990192</v>
          </cell>
          <cell r="AP42">
            <v>0</v>
          </cell>
          <cell r="AQ42">
            <v>4.565436</v>
          </cell>
          <cell r="AS42">
            <v>0</v>
          </cell>
          <cell r="AT42">
            <v>0</v>
          </cell>
          <cell r="AU42">
            <v>0</v>
          </cell>
          <cell r="AV42">
            <v>10.094006</v>
          </cell>
          <cell r="AW42">
            <v>7.6853759999999998</v>
          </cell>
          <cell r="AX42">
            <v>12.338319</v>
          </cell>
          <cell r="AY42">
            <v>16.666402000000001</v>
          </cell>
          <cell r="AZ42">
            <v>15.918312999999999</v>
          </cell>
          <cell r="BB42">
            <v>16.644687999999999</v>
          </cell>
          <cell r="BC42">
            <v>7.5443499999999997</v>
          </cell>
          <cell r="BD42">
            <v>3.3129200000000001</v>
          </cell>
          <cell r="BE42">
            <v>3.5833659999999998</v>
          </cell>
          <cell r="BF42">
            <v>1.1823269999999999</v>
          </cell>
          <cell r="BG42">
            <v>2.7674970000000001</v>
          </cell>
          <cell r="BH42">
            <v>4.3224299999999998</v>
          </cell>
          <cell r="BI42">
            <v>9.7145919999999997</v>
          </cell>
          <cell r="BJ42">
            <v>5.4002980000000003</v>
          </cell>
          <cell r="BL42">
            <v>2.7627280000000001</v>
          </cell>
          <cell r="BM42">
            <v>4.3019499999999997</v>
          </cell>
          <cell r="BN42">
            <v>5.8686109999999996</v>
          </cell>
          <cell r="BO42">
            <v>1.9415260000000001</v>
          </cell>
          <cell r="BP42">
            <v>1.188925</v>
          </cell>
          <cell r="BT42">
            <v>1.4120820000000001</v>
          </cell>
          <cell r="BW42">
            <v>28.354642999999999</v>
          </cell>
          <cell r="BX42">
            <v>7.8866420000000002</v>
          </cell>
          <cell r="BY42">
            <v>3.9726789999999998</v>
          </cell>
          <cell r="BZ42">
            <v>2.8681329999999998</v>
          </cell>
          <cell r="CA42">
            <v>2.9722309999999998</v>
          </cell>
          <cell r="CB42">
            <v>3.0590609999999998</v>
          </cell>
          <cell r="CD42">
            <v>2.0119090000000002</v>
          </cell>
          <cell r="CE42">
            <v>2.0119090000000002</v>
          </cell>
          <cell r="CF42">
            <v>3.8176869999999998</v>
          </cell>
          <cell r="CG42">
            <v>1.7896920000000001</v>
          </cell>
          <cell r="CH42">
            <v>1.0277130000000001</v>
          </cell>
          <cell r="CI42">
            <v>2.7465959999999998</v>
          </cell>
          <cell r="CJ42">
            <v>1.5588610000000001</v>
          </cell>
          <cell r="CK42">
            <v>4.1850069999999997</v>
          </cell>
          <cell r="CL42">
            <v>3.8329230000000001</v>
          </cell>
          <cell r="CM42">
            <v>1.4202330000000001</v>
          </cell>
          <cell r="CN42">
            <v>4.6280140000000003</v>
          </cell>
          <cell r="CO42">
            <v>3.7975300000000001</v>
          </cell>
          <cell r="CP42">
            <v>2.1829010000000002</v>
          </cell>
          <cell r="CQ42">
            <v>2.6337229999999998</v>
          </cell>
          <cell r="CR42">
            <v>0</v>
          </cell>
          <cell r="CS42">
            <v>2.9254319999999998</v>
          </cell>
          <cell r="CU42">
            <v>0</v>
          </cell>
          <cell r="CV42">
            <v>0</v>
          </cell>
          <cell r="CW42">
            <v>0</v>
          </cell>
          <cell r="CX42">
            <v>5.3859450000000004</v>
          </cell>
          <cell r="CY42">
            <v>5.7104150000000002</v>
          </cell>
          <cell r="CZ42">
            <v>4.5596860000000001</v>
          </cell>
          <cell r="DA42">
            <v>9.7191709999999993</v>
          </cell>
          <cell r="DB42">
            <v>9.7151409999999991</v>
          </cell>
          <cell r="DD42">
            <v>9.306559</v>
          </cell>
          <cell r="DE42">
            <v>6.115227</v>
          </cell>
          <cell r="DH42">
            <v>5442.8777864860003</v>
          </cell>
          <cell r="DI42">
            <v>20323.062986394001</v>
          </cell>
          <cell r="DJ42">
            <v>399.488780923001</v>
          </cell>
          <cell r="DK42">
            <v>1314.955068813</v>
          </cell>
          <cell r="DL42">
            <v>420.99502965900098</v>
          </cell>
          <cell r="DM42">
            <v>1292.1775817559999</v>
          </cell>
          <cell r="DN42">
            <v>253.41402153500101</v>
          </cell>
          <cell r="DO42">
            <v>1020.789872503</v>
          </cell>
          <cell r="DP42">
            <v>169.48454969099998</v>
          </cell>
          <cell r="DQ42">
            <v>731.40627963900101</v>
          </cell>
          <cell r="DR42">
            <v>272.69201363399998</v>
          </cell>
          <cell r="DS42">
            <v>786.48295882700108</v>
          </cell>
          <cell r="DT42">
            <v>137.73804722600102</v>
          </cell>
          <cell r="DU42">
            <v>649.13502515700009</v>
          </cell>
          <cell r="DV42">
            <v>116.825925275</v>
          </cell>
          <cell r="DW42">
            <v>586.77995594699996</v>
          </cell>
          <cell r="DX42">
            <v>25.529392143000003</v>
          </cell>
          <cell r="DY42">
            <v>365.11235241400101</v>
          </cell>
          <cell r="DZ42">
            <v>61.819971250001998</v>
          </cell>
          <cell r="EA42">
            <v>172.17422509100001</v>
          </cell>
          <cell r="EB42">
            <v>144.77802100899999</v>
          </cell>
          <cell r="EC42">
            <v>612.898991454</v>
          </cell>
          <cell r="ED42">
            <v>397.726774763001</v>
          </cell>
          <cell r="EE42">
            <v>736.64410339800111</v>
          </cell>
          <cell r="EF42">
            <v>29.138914</v>
          </cell>
          <cell r="EG42">
            <v>210.239282000001</v>
          </cell>
          <cell r="EH42">
            <v>27.805112433999998</v>
          </cell>
          <cell r="EI42">
            <v>270.156631024001</v>
          </cell>
          <cell r="EJ42">
            <v>1184.9803453259999</v>
          </cell>
          <cell r="EK42">
            <v>2691.5832299809999</v>
          </cell>
          <cell r="EL42">
            <v>66.842140622000002</v>
          </cell>
          <cell r="EM42">
            <v>295.65714204400103</v>
          </cell>
          <cell r="EN42">
            <v>6.0999999999999999E-2</v>
          </cell>
          <cell r="EO42">
            <v>58.768734432999999</v>
          </cell>
          <cell r="EP42">
            <v>226.93988255000104</v>
          </cell>
          <cell r="EQ42">
            <v>219.68686947500203</v>
          </cell>
          <cell r="ER42">
            <v>90.348995672000001</v>
          </cell>
          <cell r="ES42">
            <v>585.48566527900095</v>
          </cell>
          <cell r="ET42">
            <v>250.22082888399999</v>
          </cell>
          <cell r="EU42">
            <v>1872.7621768060001</v>
          </cell>
          <cell r="EV42">
            <v>135.237841543001</v>
          </cell>
          <cell r="EW42">
            <v>458.93519425600101</v>
          </cell>
          <cell r="EX42">
            <v>122.32548661800101</v>
          </cell>
          <cell r="EY42">
            <v>579.56165982200002</v>
          </cell>
        </row>
        <row r="43">
          <cell r="A43">
            <v>44896</v>
          </cell>
          <cell r="B43">
            <v>4.8934100000000003</v>
          </cell>
          <cell r="C43">
            <v>5.5096819999999997</v>
          </cell>
          <cell r="D43">
            <v>1.627122</v>
          </cell>
          <cell r="E43">
            <v>5.089569</v>
          </cell>
          <cell r="F43">
            <v>0</v>
          </cell>
          <cell r="G43">
            <v>10.484591999999999</v>
          </cell>
          <cell r="H43">
            <v>6.83141</v>
          </cell>
          <cell r="J43">
            <v>5.7675840000000003</v>
          </cell>
          <cell r="K43">
            <v>8.5933039999999998</v>
          </cell>
          <cell r="L43">
            <v>7.8389600000000002</v>
          </cell>
          <cell r="M43">
            <v>2.6117189999999999</v>
          </cell>
          <cell r="N43">
            <v>2.3753479999999998</v>
          </cell>
          <cell r="R43">
            <v>2.5466690000000001</v>
          </cell>
          <cell r="U43">
            <v>34.711520999999998</v>
          </cell>
          <cell r="V43">
            <v>16.806695000000001</v>
          </cell>
          <cell r="W43">
            <v>4.9377760000000004</v>
          </cell>
          <cell r="X43">
            <v>5.7583960000000003</v>
          </cell>
          <cell r="Y43">
            <v>5.5443100000000003</v>
          </cell>
          <cell r="Z43">
            <v>4.8598020000000002</v>
          </cell>
          <cell r="AB43">
            <v>5.474342</v>
          </cell>
          <cell r="AC43">
            <v>5.4584809999999999</v>
          </cell>
          <cell r="AD43">
            <v>6.6293439999999997</v>
          </cell>
          <cell r="AE43">
            <v>2.8103940000000001</v>
          </cell>
          <cell r="AF43">
            <v>2.246721</v>
          </cell>
          <cell r="AG43">
            <v>5.7842739999999999</v>
          </cell>
          <cell r="AH43">
            <v>0</v>
          </cell>
          <cell r="AI43">
            <v>8.1805830000000004</v>
          </cell>
          <cell r="AJ43">
            <v>5.117559</v>
          </cell>
          <cell r="AK43">
            <v>0</v>
          </cell>
          <cell r="AL43">
            <v>19.016216</v>
          </cell>
          <cell r="AM43">
            <v>6.95</v>
          </cell>
          <cell r="AN43">
            <v>5.1129249999999997</v>
          </cell>
          <cell r="AO43">
            <v>5.8356300000000001</v>
          </cell>
          <cell r="AP43">
            <v>0</v>
          </cell>
          <cell r="AQ43">
            <v>6.8493599999999999</v>
          </cell>
          <cell r="AS43">
            <v>0</v>
          </cell>
          <cell r="AT43">
            <v>0</v>
          </cell>
          <cell r="AU43">
            <v>0</v>
          </cell>
          <cell r="AV43">
            <v>9.4320950000000003</v>
          </cell>
          <cell r="AW43">
            <v>8.8734029999999997</v>
          </cell>
          <cell r="AX43">
            <v>18.276004</v>
          </cell>
          <cell r="AY43">
            <v>16.618625999999999</v>
          </cell>
          <cell r="AZ43">
            <v>15.928789999999999</v>
          </cell>
          <cell r="BB43">
            <v>16.684660000000001</v>
          </cell>
          <cell r="BC43">
            <v>7.5647279999999997</v>
          </cell>
          <cell r="BD43">
            <v>4.0069549999999996</v>
          </cell>
          <cell r="BE43">
            <v>3.651011</v>
          </cell>
          <cell r="BF43">
            <v>1.0565329999999999</v>
          </cell>
          <cell r="BG43">
            <v>3.1313849999999999</v>
          </cell>
          <cell r="BH43">
            <v>4.5481790000000002</v>
          </cell>
          <cell r="BI43">
            <v>9.6836950000000002</v>
          </cell>
          <cell r="BJ43">
            <v>6.5114679999999998</v>
          </cell>
          <cell r="BL43">
            <v>2.919921</v>
          </cell>
          <cell r="BM43">
            <v>4.4906110000000004</v>
          </cell>
          <cell r="BN43">
            <v>6.7102259999999996</v>
          </cell>
          <cell r="BO43">
            <v>1.988585</v>
          </cell>
          <cell r="BP43">
            <v>1.065585</v>
          </cell>
          <cell r="BT43">
            <v>1.588206</v>
          </cell>
          <cell r="BW43">
            <v>24.478308999999999</v>
          </cell>
          <cell r="BX43">
            <v>7.946968</v>
          </cell>
          <cell r="BY43">
            <v>4.0144270000000004</v>
          </cell>
          <cell r="BZ43">
            <v>2.8585669999999999</v>
          </cell>
          <cell r="CA43">
            <v>3.1555960000000001</v>
          </cell>
          <cell r="CB43">
            <v>3.041172</v>
          </cell>
          <cell r="CD43">
            <v>2.0209860000000002</v>
          </cell>
          <cell r="CE43">
            <v>2.0209860000000002</v>
          </cell>
          <cell r="CF43">
            <v>3.7993130000000002</v>
          </cell>
          <cell r="CG43">
            <v>2.1018810000000001</v>
          </cell>
          <cell r="CH43">
            <v>1.2079549999999999</v>
          </cell>
          <cell r="CI43">
            <v>2.7602009999999999</v>
          </cell>
          <cell r="CJ43">
            <v>1.466777</v>
          </cell>
          <cell r="CK43">
            <v>4.3812119999999997</v>
          </cell>
          <cell r="CL43">
            <v>3.7532510000000001</v>
          </cell>
          <cell r="CM43">
            <v>1.455859</v>
          </cell>
          <cell r="CN43">
            <v>5.1757609999999996</v>
          </cell>
          <cell r="CO43">
            <v>3.5956429999999999</v>
          </cell>
          <cell r="CP43">
            <v>2.0475780000000001</v>
          </cell>
          <cell r="CQ43">
            <v>2.5538889999999999</v>
          </cell>
          <cell r="CR43">
            <v>0</v>
          </cell>
          <cell r="CS43">
            <v>4.4133950000000004</v>
          </cell>
          <cell r="CU43">
            <v>0</v>
          </cell>
          <cell r="CV43">
            <v>0</v>
          </cell>
          <cell r="CW43">
            <v>0</v>
          </cell>
          <cell r="CX43">
            <v>5.6708679999999996</v>
          </cell>
          <cell r="CY43">
            <v>6.0823270000000003</v>
          </cell>
          <cell r="CZ43">
            <v>5.8685780000000003</v>
          </cell>
          <cell r="DA43">
            <v>9.3984480000000001</v>
          </cell>
          <cell r="DB43">
            <v>9.645899</v>
          </cell>
          <cell r="DD43">
            <v>9.3069959999999998</v>
          </cell>
          <cell r="DE43">
            <v>6.012645</v>
          </cell>
          <cell r="DH43">
            <v>6143.232114468</v>
          </cell>
          <cell r="DI43">
            <v>23557.254971711001</v>
          </cell>
          <cell r="DJ43">
            <v>435.78669201000099</v>
          </cell>
          <cell r="DK43">
            <v>1383.5297537179999</v>
          </cell>
          <cell r="DL43">
            <v>449.19812439200103</v>
          </cell>
          <cell r="DM43">
            <v>1459.6466865989998</v>
          </cell>
          <cell r="DN43">
            <v>321.91487439900101</v>
          </cell>
          <cell r="DO43">
            <v>1260.141851697</v>
          </cell>
          <cell r="DP43">
            <v>240.482039644</v>
          </cell>
          <cell r="DQ43">
            <v>848.90238566200094</v>
          </cell>
          <cell r="DR43">
            <v>281.981401943001</v>
          </cell>
          <cell r="DS43">
            <v>847.3476349040011</v>
          </cell>
          <cell r="DT43">
            <v>138.94657988100002</v>
          </cell>
          <cell r="DU43">
            <v>724.71103894800001</v>
          </cell>
          <cell r="DV43">
            <v>141.40163641200101</v>
          </cell>
          <cell r="DW43">
            <v>685.74715694100007</v>
          </cell>
          <cell r="DX43">
            <v>35.216484673001005</v>
          </cell>
          <cell r="DY43">
            <v>421.25789039500097</v>
          </cell>
          <cell r="DZ43">
            <v>88.86315209</v>
          </cell>
          <cell r="EA43">
            <v>309.42767236900096</v>
          </cell>
          <cell r="EB43">
            <v>168.140412862001</v>
          </cell>
          <cell r="EC43">
            <v>869.78242260800107</v>
          </cell>
          <cell r="ED43">
            <v>326.88045577300005</v>
          </cell>
          <cell r="EE43">
            <v>775.40737652799999</v>
          </cell>
          <cell r="EF43">
            <v>32.242187000000001</v>
          </cell>
          <cell r="EG43">
            <v>213.58322000000001</v>
          </cell>
          <cell r="EH43">
            <v>28.367984723000003</v>
          </cell>
          <cell r="EI43">
            <v>271.91945510300098</v>
          </cell>
          <cell r="EJ43">
            <v>1245.7145463640002</v>
          </cell>
          <cell r="EK43">
            <v>3414.6485089880002</v>
          </cell>
          <cell r="EL43">
            <v>84.483506649000006</v>
          </cell>
          <cell r="EM43">
            <v>325.84770081200003</v>
          </cell>
          <cell r="EN43">
            <v>2.5572449980000003</v>
          </cell>
          <cell r="EO43">
            <v>68.709867180001012</v>
          </cell>
          <cell r="EP43">
            <v>254.31440237599998</v>
          </cell>
          <cell r="EQ43">
            <v>279.00981703600104</v>
          </cell>
          <cell r="ER43">
            <v>117.781331098</v>
          </cell>
          <cell r="ES43">
            <v>634.1431094960011</v>
          </cell>
          <cell r="ET43">
            <v>337.98376875899999</v>
          </cell>
          <cell r="EU43">
            <v>2375.2076843200002</v>
          </cell>
          <cell r="EV43">
            <v>166.72676285400001</v>
          </cell>
          <cell r="EW43">
            <v>579.81325609300097</v>
          </cell>
          <cell r="EX43">
            <v>121.510373454</v>
          </cell>
          <cell r="EY43">
            <v>673.30807862200095</v>
          </cell>
        </row>
        <row r="44">
          <cell r="A44">
            <v>44866</v>
          </cell>
          <cell r="B44">
            <v>4.9675219999999998</v>
          </cell>
          <cell r="C44">
            <v>5.5827220000000004</v>
          </cell>
          <cell r="D44">
            <v>1.6534660000000001</v>
          </cell>
          <cell r="E44">
            <v>7.2774000000000001</v>
          </cell>
          <cell r="F44">
            <v>0</v>
          </cell>
          <cell r="G44">
            <v>11.053088000000001</v>
          </cell>
          <cell r="H44">
            <v>8.7017319999999998</v>
          </cell>
          <cell r="J44">
            <v>6.1353600000000004</v>
          </cell>
          <cell r="K44">
            <v>8.1979729999999993</v>
          </cell>
          <cell r="L44">
            <v>8.3002830000000003</v>
          </cell>
          <cell r="M44">
            <v>2.6811419999999999</v>
          </cell>
          <cell r="N44">
            <v>2.6236790000000001</v>
          </cell>
          <cell r="R44">
            <v>2.7188379999999999</v>
          </cell>
          <cell r="U44">
            <v>36.656511000000002</v>
          </cell>
          <cell r="V44">
            <v>21.847702999999999</v>
          </cell>
          <cell r="W44">
            <v>4.9540790000000001</v>
          </cell>
          <cell r="X44">
            <v>6.5130229999999996</v>
          </cell>
          <cell r="Y44">
            <v>7.1706450000000004</v>
          </cell>
          <cell r="Z44">
            <v>5.2831489999999999</v>
          </cell>
          <cell r="AB44">
            <v>5.6408589999999998</v>
          </cell>
          <cell r="AC44">
            <v>5.5939639999999997</v>
          </cell>
          <cell r="AD44">
            <v>6.6044859999999996</v>
          </cell>
          <cell r="AE44">
            <v>3.1107390000000001</v>
          </cell>
          <cell r="AF44">
            <v>2.959524</v>
          </cell>
          <cell r="AG44">
            <v>5.8248069999999998</v>
          </cell>
          <cell r="AH44">
            <v>0</v>
          </cell>
          <cell r="AI44">
            <v>8.2329030000000003</v>
          </cell>
          <cell r="AJ44">
            <v>5.1135380000000001</v>
          </cell>
          <cell r="AK44">
            <v>2.930078</v>
          </cell>
          <cell r="AL44">
            <v>19.221139999999998</v>
          </cell>
          <cell r="AM44">
            <v>6.7689760000000003</v>
          </cell>
          <cell r="AN44">
            <v>4.7334889999999996</v>
          </cell>
          <cell r="AO44">
            <v>6.4917610000000003</v>
          </cell>
          <cell r="AP44">
            <v>0</v>
          </cell>
          <cell r="AQ44">
            <v>7.5214619999999996</v>
          </cell>
          <cell r="AS44">
            <v>0</v>
          </cell>
          <cell r="AT44">
            <v>0</v>
          </cell>
          <cell r="AU44">
            <v>0</v>
          </cell>
          <cell r="AV44">
            <v>9.3325580000000006</v>
          </cell>
          <cell r="AW44">
            <v>9.5741250000000004</v>
          </cell>
          <cell r="AX44">
            <v>21.764232</v>
          </cell>
          <cell r="AY44">
            <v>16.895510999999999</v>
          </cell>
          <cell r="AZ44">
            <v>15.91797</v>
          </cell>
          <cell r="BB44">
            <v>16.643378999999999</v>
          </cell>
          <cell r="BC44">
            <v>7.5436829999999997</v>
          </cell>
          <cell r="BD44">
            <v>3.1907139999999998</v>
          </cell>
          <cell r="BE44">
            <v>3.834892</v>
          </cell>
          <cell r="BF44">
            <v>1.355729</v>
          </cell>
          <cell r="BG44">
            <v>3.543234</v>
          </cell>
          <cell r="BH44">
            <v>6.044537</v>
          </cell>
          <cell r="BI44">
            <v>10.857305999999999</v>
          </cell>
          <cell r="BJ44">
            <v>8.7753069999999997</v>
          </cell>
          <cell r="BL44">
            <v>3.1339779999999999</v>
          </cell>
          <cell r="BM44">
            <v>4.6333520000000004</v>
          </cell>
          <cell r="BN44">
            <v>6.8976709999999999</v>
          </cell>
          <cell r="BO44">
            <v>1.9953430000000001</v>
          </cell>
          <cell r="BP44">
            <v>1.609424</v>
          </cell>
          <cell r="BT44">
            <v>1.7477739999999999</v>
          </cell>
          <cell r="BW44">
            <v>21.698174000000002</v>
          </cell>
          <cell r="BX44">
            <v>8.4608030000000003</v>
          </cell>
          <cell r="BY44">
            <v>4.2559380000000004</v>
          </cell>
          <cell r="BZ44">
            <v>3.8932359999999999</v>
          </cell>
          <cell r="CA44">
            <v>4.288176</v>
          </cell>
          <cell r="CB44">
            <v>3.1700279999999998</v>
          </cell>
          <cell r="CD44">
            <v>2.0336219999999998</v>
          </cell>
          <cell r="CE44">
            <v>2.039806</v>
          </cell>
          <cell r="CF44">
            <v>3.8288600000000002</v>
          </cell>
          <cell r="CG44">
            <v>1.9460010000000001</v>
          </cell>
          <cell r="CH44">
            <v>1.652542</v>
          </cell>
          <cell r="CI44">
            <v>2.8936579999999998</v>
          </cell>
          <cell r="CJ44">
            <v>1.513417</v>
          </cell>
          <cell r="CK44">
            <v>4.3149559999999996</v>
          </cell>
          <cell r="CL44">
            <v>3.5281120000000001</v>
          </cell>
          <cell r="CM44">
            <v>1.6194809999999999</v>
          </cell>
          <cell r="CN44">
            <v>5.578665</v>
          </cell>
          <cell r="CO44">
            <v>3.699173</v>
          </cell>
          <cell r="CP44">
            <v>2.038465</v>
          </cell>
          <cell r="CQ44">
            <v>3.481185</v>
          </cell>
          <cell r="CR44">
            <v>0</v>
          </cell>
          <cell r="CS44">
            <v>4.7057270000000004</v>
          </cell>
          <cell r="CU44">
            <v>0</v>
          </cell>
          <cell r="CV44">
            <v>0</v>
          </cell>
          <cell r="CW44">
            <v>0</v>
          </cell>
          <cell r="CX44">
            <v>6.6334359999999997</v>
          </cell>
          <cell r="CY44">
            <v>6.3337830000000004</v>
          </cell>
          <cell r="CZ44">
            <v>8.5892250000000008</v>
          </cell>
          <cell r="DA44">
            <v>9.4933019999999999</v>
          </cell>
          <cell r="DB44">
            <v>9.6396080000000008</v>
          </cell>
          <cell r="DD44">
            <v>9.3776419999999998</v>
          </cell>
          <cell r="DE44">
            <v>6.0020540000000002</v>
          </cell>
          <cell r="DH44">
            <v>4755.5847950799998</v>
          </cell>
          <cell r="DI44">
            <v>19644.256368399001</v>
          </cell>
          <cell r="DJ44">
            <v>307.34536282500102</v>
          </cell>
          <cell r="DK44">
            <v>1251.651667012</v>
          </cell>
          <cell r="DL44">
            <v>543.18363156200007</v>
          </cell>
          <cell r="DM44">
            <v>1148.29903171</v>
          </cell>
          <cell r="DN44">
            <v>196.90741750499998</v>
          </cell>
          <cell r="DO44">
            <v>1017.9992675730001</v>
          </cell>
          <cell r="DP44">
            <v>158.39589064200101</v>
          </cell>
          <cell r="DQ44">
            <v>865.44173580000006</v>
          </cell>
          <cell r="DR44">
            <v>218.69893921500102</v>
          </cell>
          <cell r="DS44">
            <v>808.467514112</v>
          </cell>
          <cell r="DT44">
            <v>105.02938333900001</v>
          </cell>
          <cell r="DU44">
            <v>492.633247149</v>
          </cell>
          <cell r="DV44">
            <v>90.326138206000991</v>
          </cell>
          <cell r="DW44">
            <v>546.41840153100009</v>
          </cell>
          <cell r="DX44">
            <v>46.316951537000001</v>
          </cell>
          <cell r="DY44">
            <v>340.314141438001</v>
          </cell>
          <cell r="DZ44">
            <v>66.180481469002004</v>
          </cell>
          <cell r="EA44">
            <v>172.73104948700001</v>
          </cell>
          <cell r="EB44">
            <v>111.927290802</v>
          </cell>
          <cell r="EC44">
            <v>514.48390615900098</v>
          </cell>
          <cell r="ED44">
            <v>183.54997391699999</v>
          </cell>
          <cell r="EE44">
            <v>636.528358153</v>
          </cell>
          <cell r="EF44">
            <v>29.686613000001003</v>
          </cell>
          <cell r="EG44">
            <v>199.13307200000102</v>
          </cell>
          <cell r="EH44">
            <v>25.589964492001002</v>
          </cell>
          <cell r="EI44">
            <v>167.05040189500102</v>
          </cell>
          <cell r="EJ44">
            <v>834.40375070000107</v>
          </cell>
          <cell r="EK44">
            <v>2718.195357044</v>
          </cell>
          <cell r="EL44">
            <v>55.145902119001001</v>
          </cell>
          <cell r="EM44">
            <v>231.44601658600001</v>
          </cell>
          <cell r="EN44">
            <v>5.942100172001</v>
          </cell>
          <cell r="EO44">
            <v>55.809307021999999</v>
          </cell>
          <cell r="EP44">
            <v>192.92377160700002</v>
          </cell>
          <cell r="EQ44">
            <v>189.79889838400101</v>
          </cell>
          <cell r="ER44">
            <v>81.672434572</v>
          </cell>
          <cell r="ES44">
            <v>523.80859931500004</v>
          </cell>
          <cell r="ET44">
            <v>290.44848120900002</v>
          </cell>
          <cell r="EU44">
            <v>1829.4895152720001</v>
          </cell>
          <cell r="EV44">
            <v>121.685347054001</v>
          </cell>
          <cell r="EW44">
            <v>434.75806962800101</v>
          </cell>
          <cell r="EX44">
            <v>79.906186048999999</v>
          </cell>
          <cell r="EY44">
            <v>383.70236787199997</v>
          </cell>
        </row>
        <row r="45">
          <cell r="A45">
            <v>44835</v>
          </cell>
          <cell r="B45">
            <v>6.5800299999999998</v>
          </cell>
          <cell r="C45">
            <v>6.2360249999999997</v>
          </cell>
          <cell r="D45">
            <v>2.2274229999999999</v>
          </cell>
          <cell r="E45">
            <v>8.2680969999999991</v>
          </cell>
          <cell r="F45">
            <v>0</v>
          </cell>
          <cell r="G45">
            <v>15.176038</v>
          </cell>
          <cell r="H45">
            <v>13.352672999999999</v>
          </cell>
          <cell r="J45">
            <v>7.1513419999999996</v>
          </cell>
          <cell r="K45">
            <v>8.0945389999999993</v>
          </cell>
          <cell r="L45">
            <v>0</v>
          </cell>
          <cell r="M45">
            <v>2.6763110000000001</v>
          </cell>
          <cell r="N45">
            <v>2.6895910000000001</v>
          </cell>
          <cell r="R45">
            <v>2.6547839999999998</v>
          </cell>
          <cell r="U45">
            <v>40.900142000000002</v>
          </cell>
          <cell r="V45">
            <v>26.870958999999999</v>
          </cell>
          <cell r="W45">
            <v>4.9556449999999996</v>
          </cell>
          <cell r="X45">
            <v>7.3396220000000003</v>
          </cell>
          <cell r="Y45">
            <v>8.4786490000000008</v>
          </cell>
          <cell r="Z45">
            <v>6.0246500000000003</v>
          </cell>
          <cell r="AB45">
            <v>5.9985799999999996</v>
          </cell>
          <cell r="AC45">
            <v>5.9803899999999999</v>
          </cell>
          <cell r="AD45">
            <v>6.6122810000000003</v>
          </cell>
          <cell r="AE45">
            <v>3.4121649999999999</v>
          </cell>
          <cell r="AF45">
            <v>2.8945460000000001</v>
          </cell>
          <cell r="AG45">
            <v>5.7997420000000002</v>
          </cell>
          <cell r="AH45">
            <v>0</v>
          </cell>
          <cell r="AI45">
            <v>6.8355110000000003</v>
          </cell>
          <cell r="AJ45">
            <v>5.097124</v>
          </cell>
          <cell r="AK45">
            <v>3.6520139999999999</v>
          </cell>
          <cell r="AL45">
            <v>18.549863999999999</v>
          </cell>
          <cell r="AM45">
            <v>7.3966440000000002</v>
          </cell>
          <cell r="AN45">
            <v>4.3076499999999998</v>
          </cell>
          <cell r="AO45">
            <v>7.5116949999999996</v>
          </cell>
          <cell r="AP45">
            <v>0</v>
          </cell>
          <cell r="AQ45">
            <v>7.5369469999999996</v>
          </cell>
          <cell r="AS45">
            <v>0</v>
          </cell>
          <cell r="AT45">
            <v>0</v>
          </cell>
          <cell r="AU45">
            <v>0</v>
          </cell>
          <cell r="AV45">
            <v>9.4070339999999995</v>
          </cell>
          <cell r="AW45">
            <v>9.6457429999999995</v>
          </cell>
          <cell r="AX45">
            <v>21.910806999999998</v>
          </cell>
          <cell r="AY45">
            <v>14.394048</v>
          </cell>
          <cell r="AZ45">
            <v>15.889918</v>
          </cell>
          <cell r="BB45">
            <v>16.644687999999999</v>
          </cell>
          <cell r="BC45">
            <v>7.4960769999999997</v>
          </cell>
          <cell r="BD45">
            <v>3.4686859999999999</v>
          </cell>
          <cell r="BE45">
            <v>4.1044409999999996</v>
          </cell>
          <cell r="BF45">
            <v>1.519164</v>
          </cell>
          <cell r="BG45">
            <v>3.964995</v>
          </cell>
          <cell r="BH45">
            <v>7.5034780000000003</v>
          </cell>
          <cell r="BI45">
            <v>12.01403</v>
          </cell>
          <cell r="BJ45">
            <v>10.951157</v>
          </cell>
          <cell r="BL45">
            <v>3.9185750000000001</v>
          </cell>
          <cell r="BM45">
            <v>3.9540690000000001</v>
          </cell>
          <cell r="BN45">
            <v>6.912884</v>
          </cell>
          <cell r="BO45">
            <v>1.999916</v>
          </cell>
          <cell r="BP45">
            <v>1.8900049999999999</v>
          </cell>
          <cell r="BT45">
            <v>1.661424</v>
          </cell>
          <cell r="BW45">
            <v>26.381844999999998</v>
          </cell>
          <cell r="BX45">
            <v>9.5120229999999992</v>
          </cell>
          <cell r="BY45">
            <v>4.5137260000000001</v>
          </cell>
          <cell r="BZ45">
            <v>4.7043860000000004</v>
          </cell>
          <cell r="CA45">
            <v>6.1764570000000001</v>
          </cell>
          <cell r="CB45">
            <v>3.3231920000000001</v>
          </cell>
          <cell r="CD45">
            <v>2.0180009999999999</v>
          </cell>
          <cell r="CE45">
            <v>2.0202629999999999</v>
          </cell>
          <cell r="CF45">
            <v>3.8018160000000001</v>
          </cell>
          <cell r="CG45">
            <v>2.0474779999999999</v>
          </cell>
          <cell r="CH45">
            <v>1.738829</v>
          </cell>
          <cell r="CI45">
            <v>3.3737620000000001</v>
          </cell>
          <cell r="CJ45">
            <v>1.53146</v>
          </cell>
          <cell r="CK45">
            <v>4.2619749999999996</v>
          </cell>
          <cell r="CL45">
            <v>3.5355120000000002</v>
          </cell>
          <cell r="CM45">
            <v>1.9528220000000001</v>
          </cell>
          <cell r="CN45">
            <v>5.5640260000000001</v>
          </cell>
          <cell r="CO45">
            <v>4.0227909999999998</v>
          </cell>
          <cell r="CP45">
            <v>2.0090249999999998</v>
          </cell>
          <cell r="CQ45">
            <v>4.2671580000000002</v>
          </cell>
          <cell r="CR45">
            <v>0</v>
          </cell>
          <cell r="CS45">
            <v>4.6262790000000003</v>
          </cell>
          <cell r="CU45">
            <v>0</v>
          </cell>
          <cell r="CV45">
            <v>0</v>
          </cell>
          <cell r="CW45">
            <v>0</v>
          </cell>
          <cell r="CX45">
            <v>8.0825840000000007</v>
          </cell>
          <cell r="CY45">
            <v>6.2131400000000001</v>
          </cell>
          <cell r="CZ45">
            <v>8.8625489999999996</v>
          </cell>
          <cell r="DA45">
            <v>9.6832100000000008</v>
          </cell>
          <cell r="DB45">
            <v>9.6579180000000004</v>
          </cell>
          <cell r="DD45">
            <v>9.3796520000000001</v>
          </cell>
          <cell r="DE45">
            <v>5.9247050000000003</v>
          </cell>
          <cell r="DH45">
            <v>4322.3855993349989</v>
          </cell>
          <cell r="DI45">
            <v>18846.065380029999</v>
          </cell>
          <cell r="DJ45">
            <v>315.85884578500003</v>
          </cell>
          <cell r="DK45">
            <v>998.18367563599998</v>
          </cell>
          <cell r="DL45">
            <v>351.84959220999997</v>
          </cell>
          <cell r="DM45">
            <v>1313.0350060360001</v>
          </cell>
          <cell r="DN45">
            <v>234.11594920599998</v>
          </cell>
          <cell r="DO45">
            <v>1041.667710377</v>
          </cell>
          <cell r="DP45">
            <v>125.887100316001</v>
          </cell>
          <cell r="DQ45">
            <v>931.91032345200006</v>
          </cell>
          <cell r="DR45">
            <v>214.20501981300001</v>
          </cell>
          <cell r="DS45">
            <v>741.24603781400003</v>
          </cell>
          <cell r="DT45">
            <v>75.503017342001002</v>
          </cell>
          <cell r="DU45">
            <v>423.12379280800002</v>
          </cell>
          <cell r="DV45">
            <v>92.895927818000004</v>
          </cell>
          <cell r="DW45">
            <v>547.1719687420001</v>
          </cell>
          <cell r="DX45">
            <v>68.191759353999998</v>
          </cell>
          <cell r="DY45">
            <v>422.53959456800101</v>
          </cell>
          <cell r="DZ45">
            <v>37.600449798999996</v>
          </cell>
          <cell r="EA45">
            <v>123.315595043001</v>
          </cell>
          <cell r="EB45">
            <v>75.704231958000008</v>
          </cell>
          <cell r="EC45">
            <v>497.86938457900004</v>
          </cell>
          <cell r="ED45">
            <v>130.784067961001</v>
          </cell>
          <cell r="EE45">
            <v>494.98989963900101</v>
          </cell>
          <cell r="EF45">
            <v>23.315908</v>
          </cell>
          <cell r="EG45">
            <v>359.27607000000103</v>
          </cell>
          <cell r="EH45">
            <v>28.250007586999999</v>
          </cell>
          <cell r="EI45">
            <v>158.05834718700001</v>
          </cell>
          <cell r="EJ45">
            <v>812.40925025900106</v>
          </cell>
          <cell r="EK45">
            <v>2321.624621339</v>
          </cell>
          <cell r="EL45">
            <v>41.691671907999996</v>
          </cell>
          <cell r="EM45">
            <v>216.93409257500102</v>
          </cell>
          <cell r="EN45">
            <v>6.8600679969999998</v>
          </cell>
          <cell r="EO45">
            <v>63.374123740000002</v>
          </cell>
          <cell r="EP45">
            <v>166.11156697499999</v>
          </cell>
          <cell r="EQ45">
            <v>164.23836527399999</v>
          </cell>
          <cell r="ER45">
            <v>59.959835049000006</v>
          </cell>
          <cell r="ES45">
            <v>486.82513563800103</v>
          </cell>
          <cell r="ET45">
            <v>228.528637441</v>
          </cell>
          <cell r="EU45">
            <v>1724.5483366159999</v>
          </cell>
          <cell r="EV45">
            <v>129.823051066001</v>
          </cell>
          <cell r="EW45">
            <v>391.92549364200005</v>
          </cell>
          <cell r="EX45">
            <v>70.119927539000997</v>
          </cell>
          <cell r="EY45">
            <v>347.535774454001</v>
          </cell>
        </row>
        <row r="46">
          <cell r="A46">
            <v>44805</v>
          </cell>
          <cell r="B46">
            <v>7.8241860000000001</v>
          </cell>
          <cell r="C46">
            <v>7.771865</v>
          </cell>
          <cell r="D46">
            <v>3.024416</v>
          </cell>
          <cell r="E46">
            <v>7.9568139999999996</v>
          </cell>
          <cell r="F46">
            <v>0</v>
          </cell>
          <cell r="G46">
            <v>19.311367000000001</v>
          </cell>
          <cell r="H46">
            <v>15.993105999999999</v>
          </cell>
          <cell r="J46">
            <v>6.5205029999999997</v>
          </cell>
          <cell r="K46">
            <v>8.1020900000000005</v>
          </cell>
          <cell r="L46">
            <v>0</v>
          </cell>
          <cell r="M46">
            <v>2.7123940000000002</v>
          </cell>
          <cell r="N46">
            <v>2.6800980000000001</v>
          </cell>
          <cell r="R46">
            <v>2.442669</v>
          </cell>
          <cell r="U46">
            <v>41.374617999999998</v>
          </cell>
          <cell r="V46">
            <v>28.091108999999999</v>
          </cell>
          <cell r="W46">
            <v>5.0188009999999998</v>
          </cell>
          <cell r="X46">
            <v>7.1382770000000004</v>
          </cell>
          <cell r="Y46">
            <v>8.4903670000000009</v>
          </cell>
          <cell r="Z46">
            <v>5.7137789999999997</v>
          </cell>
          <cell r="AB46">
            <v>6.1816440000000004</v>
          </cell>
          <cell r="AC46">
            <v>6.1854050000000003</v>
          </cell>
          <cell r="AD46">
            <v>6.6590480000000003</v>
          </cell>
          <cell r="AE46">
            <v>3.575501</v>
          </cell>
          <cell r="AF46">
            <v>2.8632499999999999</v>
          </cell>
          <cell r="AG46">
            <v>5.6871710000000002</v>
          </cell>
          <cell r="AH46">
            <v>0</v>
          </cell>
          <cell r="AI46">
            <v>6.10154</v>
          </cell>
          <cell r="AJ46">
            <v>4.9427070000000004</v>
          </cell>
          <cell r="AK46">
            <v>3.6758690000000001</v>
          </cell>
          <cell r="AL46">
            <v>17.951993000000002</v>
          </cell>
          <cell r="AM46">
            <v>7.9737809999999998</v>
          </cell>
          <cell r="AN46">
            <v>4.797593</v>
          </cell>
          <cell r="AO46">
            <v>8.2941590000000005</v>
          </cell>
          <cell r="AP46">
            <v>0</v>
          </cell>
          <cell r="AQ46">
            <v>7.3892009999999999</v>
          </cell>
          <cell r="AS46">
            <v>0</v>
          </cell>
          <cell r="AT46">
            <v>0</v>
          </cell>
          <cell r="AU46">
            <v>0</v>
          </cell>
          <cell r="AV46">
            <v>8.9901389999999992</v>
          </cell>
          <cell r="AW46">
            <v>9.9991540000000008</v>
          </cell>
          <cell r="AX46">
            <v>22.356309</v>
          </cell>
          <cell r="AY46">
            <v>15.574468</v>
          </cell>
          <cell r="AZ46">
            <v>15.834287</v>
          </cell>
          <cell r="BB46">
            <v>18.238603999999999</v>
          </cell>
          <cell r="BC46">
            <v>7.4557079999999996</v>
          </cell>
          <cell r="BD46">
            <v>4.7539499999999997</v>
          </cell>
          <cell r="BE46">
            <v>4.2927999999999997</v>
          </cell>
          <cell r="BF46">
            <v>1.7291609999999999</v>
          </cell>
          <cell r="BG46">
            <v>3.8431129999999998</v>
          </cell>
          <cell r="BH46">
            <v>9.3789250000000006</v>
          </cell>
          <cell r="BI46">
            <v>13.224081</v>
          </cell>
          <cell r="BJ46">
            <v>12.420655</v>
          </cell>
          <cell r="BL46">
            <v>3.8630490000000002</v>
          </cell>
          <cell r="BM46">
            <v>3.8987050000000001</v>
          </cell>
          <cell r="BN46">
            <v>6.9577239999999998</v>
          </cell>
          <cell r="BO46">
            <v>2.1251310000000001</v>
          </cell>
          <cell r="BP46">
            <v>1.9700230000000001</v>
          </cell>
          <cell r="BT46">
            <v>1.7887759999999999</v>
          </cell>
          <cell r="BW46">
            <v>29.799405</v>
          </cell>
          <cell r="BX46">
            <v>9.6791280000000004</v>
          </cell>
          <cell r="BY46">
            <v>4.7712599999999998</v>
          </cell>
          <cell r="BZ46">
            <v>4.9390650000000003</v>
          </cell>
          <cell r="CA46">
            <v>6.543113</v>
          </cell>
          <cell r="CB46">
            <v>3.415238</v>
          </cell>
          <cell r="CD46">
            <v>2.2063999999999999</v>
          </cell>
          <cell r="CE46">
            <v>2.2063999999999999</v>
          </cell>
          <cell r="CF46">
            <v>3.8057660000000002</v>
          </cell>
          <cell r="CG46">
            <v>2.050154</v>
          </cell>
          <cell r="CH46">
            <v>1.8312870000000001</v>
          </cell>
          <cell r="CI46">
            <v>3.6930540000000001</v>
          </cell>
          <cell r="CJ46">
            <v>1.532958</v>
          </cell>
          <cell r="CK46">
            <v>3.5287280000000001</v>
          </cell>
          <cell r="CL46">
            <v>3.538516</v>
          </cell>
          <cell r="CM46">
            <v>1.9552670000000001</v>
          </cell>
          <cell r="CN46">
            <v>5.6155530000000002</v>
          </cell>
          <cell r="CO46">
            <v>3.968944</v>
          </cell>
          <cell r="CP46">
            <v>2.0434760000000001</v>
          </cell>
          <cell r="CQ46">
            <v>4.8648020000000001</v>
          </cell>
          <cell r="CR46">
            <v>0</v>
          </cell>
          <cell r="CS46">
            <v>4.7628029999999999</v>
          </cell>
          <cell r="CU46">
            <v>0</v>
          </cell>
          <cell r="CV46">
            <v>0</v>
          </cell>
          <cell r="CW46">
            <v>0</v>
          </cell>
          <cell r="CX46">
            <v>7.2712320000000004</v>
          </cell>
          <cell r="CY46">
            <v>6.2164849999999996</v>
          </cell>
          <cell r="CZ46">
            <v>9.0097909999999999</v>
          </cell>
          <cell r="DA46">
            <v>9.0733779999999999</v>
          </cell>
          <cell r="DB46">
            <v>9.5299879999999995</v>
          </cell>
          <cell r="DD46">
            <v>9.1086150000000004</v>
          </cell>
          <cell r="DE46">
            <v>5.8414450000000002</v>
          </cell>
          <cell r="DH46">
            <v>5067.482455802</v>
          </cell>
          <cell r="DI46">
            <v>23347.515150693001</v>
          </cell>
          <cell r="DJ46">
            <v>348.49313189800102</v>
          </cell>
          <cell r="DK46">
            <v>1361.493535841</v>
          </cell>
          <cell r="DL46">
            <v>423.33661515700101</v>
          </cell>
          <cell r="DM46">
            <v>1719.3124688810001</v>
          </cell>
          <cell r="DN46">
            <v>193.869865011001</v>
          </cell>
          <cell r="DO46">
            <v>1262.050577426</v>
          </cell>
          <cell r="DP46">
            <v>168.18155396300003</v>
          </cell>
          <cell r="DQ46">
            <v>1472.298349697</v>
          </cell>
          <cell r="DR46">
            <v>273.00584299100001</v>
          </cell>
          <cell r="DS46">
            <v>1000.853759724</v>
          </cell>
          <cell r="DT46">
            <v>50.662785261001005</v>
          </cell>
          <cell r="DU46">
            <v>492.86265563600102</v>
          </cell>
          <cell r="DV46">
            <v>135.685493643</v>
          </cell>
          <cell r="DW46">
            <v>758.56886922400008</v>
          </cell>
          <cell r="DX46">
            <v>142.39468674000099</v>
          </cell>
          <cell r="DY46">
            <v>656.33471967200001</v>
          </cell>
          <cell r="DZ46">
            <v>16.861358283000001</v>
          </cell>
          <cell r="EA46">
            <v>79.156428891001994</v>
          </cell>
          <cell r="EB46">
            <v>68.889659962000991</v>
          </cell>
          <cell r="EC46">
            <v>598.94862488000001</v>
          </cell>
          <cell r="ED46">
            <v>122.45719483799999</v>
          </cell>
          <cell r="EE46">
            <v>606.789491591</v>
          </cell>
          <cell r="EF46">
            <v>20.057030999999998</v>
          </cell>
          <cell r="EG46">
            <v>268.45392800000002</v>
          </cell>
          <cell r="EH46">
            <v>31.981231564001</v>
          </cell>
          <cell r="EI46">
            <v>270.08285965599998</v>
          </cell>
          <cell r="EJ46">
            <v>1041.571187628</v>
          </cell>
          <cell r="EK46">
            <v>2749.6432109699999</v>
          </cell>
          <cell r="EL46">
            <v>44.174237742001004</v>
          </cell>
          <cell r="EM46">
            <v>210.09520689500101</v>
          </cell>
          <cell r="EN46">
            <v>13.843787026001001</v>
          </cell>
          <cell r="EO46">
            <v>89.484137912999998</v>
          </cell>
          <cell r="EP46">
            <v>188.92210744400001</v>
          </cell>
          <cell r="EQ46">
            <v>174.01426564400103</v>
          </cell>
          <cell r="ER46">
            <v>52.247261116000004</v>
          </cell>
          <cell r="ES46">
            <v>515.25245061099997</v>
          </cell>
          <cell r="ET46">
            <v>290.40409367700101</v>
          </cell>
          <cell r="EU46">
            <v>2235.9947889290002</v>
          </cell>
          <cell r="EV46">
            <v>139.93145868600098</v>
          </cell>
          <cell r="EW46">
            <v>479.617346518001</v>
          </cell>
          <cell r="EX46">
            <v>80.446017267000002</v>
          </cell>
          <cell r="EY46">
            <v>348.96843617300004</v>
          </cell>
        </row>
        <row r="47">
          <cell r="A47">
            <v>44774</v>
          </cell>
          <cell r="B47">
            <v>7.7582199999999997</v>
          </cell>
          <cell r="C47">
            <v>6.3657199999999996</v>
          </cell>
          <cell r="D47">
            <v>2.9433050000000001</v>
          </cell>
          <cell r="E47">
            <v>6.3173649999999997</v>
          </cell>
          <cell r="F47">
            <v>0</v>
          </cell>
          <cell r="G47">
            <v>18.320405999999998</v>
          </cell>
          <cell r="H47">
            <v>14.921110000000001</v>
          </cell>
          <cell r="J47">
            <v>5.2863059999999997</v>
          </cell>
          <cell r="K47">
            <v>0</v>
          </cell>
          <cell r="L47">
            <v>0</v>
          </cell>
          <cell r="M47">
            <v>2.781018</v>
          </cell>
          <cell r="N47">
            <v>2.8517459999999999</v>
          </cell>
          <cell r="R47">
            <v>2.536162</v>
          </cell>
          <cell r="U47">
            <v>47.429336999999997</v>
          </cell>
          <cell r="V47">
            <v>27.456458000000001</v>
          </cell>
          <cell r="W47">
            <v>5.8891980000000004</v>
          </cell>
          <cell r="X47">
            <v>7.2806829999999998</v>
          </cell>
          <cell r="Y47">
            <v>8.307226</v>
          </cell>
          <cell r="Z47">
            <v>5.6279250000000003</v>
          </cell>
          <cell r="AB47">
            <v>6.1475739999999996</v>
          </cell>
          <cell r="AC47">
            <v>6.1475739999999996</v>
          </cell>
          <cell r="AD47">
            <v>6.7995450000000002</v>
          </cell>
          <cell r="AE47">
            <v>3.7437969999999998</v>
          </cell>
          <cell r="AF47">
            <v>2.8641329999999998</v>
          </cell>
          <cell r="AG47">
            <v>5.7591919999999996</v>
          </cell>
          <cell r="AH47">
            <v>0</v>
          </cell>
          <cell r="AI47">
            <v>5.8523319999999996</v>
          </cell>
          <cell r="AJ47">
            <v>4.9427329999999996</v>
          </cell>
          <cell r="AK47">
            <v>3.5387740000000001</v>
          </cell>
          <cell r="AL47">
            <v>19.161138000000001</v>
          </cell>
          <cell r="AM47">
            <v>7.9248760000000003</v>
          </cell>
          <cell r="AN47">
            <v>5.2932030000000001</v>
          </cell>
          <cell r="AO47">
            <v>7.6505859999999997</v>
          </cell>
          <cell r="AP47">
            <v>0</v>
          </cell>
          <cell r="AQ47">
            <v>7.3624349999999996</v>
          </cell>
          <cell r="AS47">
            <v>0</v>
          </cell>
          <cell r="AT47">
            <v>0</v>
          </cell>
          <cell r="AU47">
            <v>0</v>
          </cell>
          <cell r="AV47">
            <v>9.6234830000000002</v>
          </cell>
          <cell r="AW47">
            <v>0</v>
          </cell>
          <cell r="AX47">
            <v>22.610786000000001</v>
          </cell>
          <cell r="AY47">
            <v>16.002417000000001</v>
          </cell>
          <cell r="AZ47">
            <v>15.659477000000001</v>
          </cell>
          <cell r="BB47">
            <v>16.628426000000001</v>
          </cell>
          <cell r="BC47">
            <v>8.3378180000000004</v>
          </cell>
          <cell r="BD47">
            <v>4.3962110000000001</v>
          </cell>
          <cell r="BE47">
            <v>4.0784690000000001</v>
          </cell>
          <cell r="BF47">
            <v>1.600698</v>
          </cell>
          <cell r="BG47">
            <v>3.6595</v>
          </cell>
          <cell r="BH47">
            <v>8.7729710000000001</v>
          </cell>
          <cell r="BI47">
            <v>11.765998</v>
          </cell>
          <cell r="BJ47">
            <v>11.305194</v>
          </cell>
          <cell r="BL47">
            <v>2.9545689999999998</v>
          </cell>
          <cell r="BM47">
            <v>3.7265969999999999</v>
          </cell>
          <cell r="BN47">
            <v>6.2190880000000002</v>
          </cell>
          <cell r="BO47">
            <v>1.750564</v>
          </cell>
          <cell r="BP47">
            <v>1.8318939999999999</v>
          </cell>
          <cell r="BT47">
            <v>1.511628</v>
          </cell>
          <cell r="BW47">
            <v>29.075911000000001</v>
          </cell>
          <cell r="BX47">
            <v>10.003617999999999</v>
          </cell>
          <cell r="BY47">
            <v>4.6436590000000004</v>
          </cell>
          <cell r="BZ47">
            <v>4.693943</v>
          </cell>
          <cell r="CA47">
            <v>5.6981830000000002</v>
          </cell>
          <cell r="CB47">
            <v>3.3346239999999998</v>
          </cell>
          <cell r="CD47">
            <v>2.3571780000000002</v>
          </cell>
          <cell r="CE47">
            <v>2.2964709999999999</v>
          </cell>
          <cell r="CF47">
            <v>3.9104549999999998</v>
          </cell>
          <cell r="CG47">
            <v>2.0539239999999999</v>
          </cell>
          <cell r="CH47">
            <v>1.761889</v>
          </cell>
          <cell r="CI47">
            <v>4.110519</v>
          </cell>
          <cell r="CJ47">
            <v>1.5362260000000001</v>
          </cell>
          <cell r="CK47">
            <v>2.9174660000000001</v>
          </cell>
          <cell r="CL47">
            <v>3.538516</v>
          </cell>
          <cell r="CM47">
            <v>1.959322</v>
          </cell>
          <cell r="CN47">
            <v>5.6132309999999999</v>
          </cell>
          <cell r="CO47">
            <v>4.0445169999999999</v>
          </cell>
          <cell r="CP47">
            <v>2.0381740000000002</v>
          </cell>
          <cell r="CQ47">
            <v>4.7236940000000001</v>
          </cell>
          <cell r="CR47">
            <v>0</v>
          </cell>
          <cell r="CS47">
            <v>4.8954279999999999</v>
          </cell>
          <cell r="CU47">
            <v>0</v>
          </cell>
          <cell r="CV47">
            <v>0</v>
          </cell>
          <cell r="CW47">
            <v>0</v>
          </cell>
          <cell r="CX47">
            <v>7.0703230000000001</v>
          </cell>
          <cell r="CY47">
            <v>6.1799780000000002</v>
          </cell>
          <cell r="CZ47">
            <v>9.0135159999999992</v>
          </cell>
          <cell r="DA47">
            <v>9.6417789999999997</v>
          </cell>
          <cell r="DB47">
            <v>9.5212690000000002</v>
          </cell>
          <cell r="DD47">
            <v>9.0671859999999995</v>
          </cell>
          <cell r="DE47">
            <v>5.7511510000000001</v>
          </cell>
          <cell r="DH47">
            <v>3787.6948667289989</v>
          </cell>
          <cell r="DI47">
            <v>18346.311006925003</v>
          </cell>
          <cell r="DJ47">
            <v>283.06181579999998</v>
          </cell>
          <cell r="DK47">
            <v>1352.586327172</v>
          </cell>
          <cell r="DL47">
            <v>402.39653523900097</v>
          </cell>
          <cell r="DM47">
            <v>1742.281460334</v>
          </cell>
          <cell r="DN47">
            <v>165.87968524500099</v>
          </cell>
          <cell r="DO47">
            <v>1184.6981999470001</v>
          </cell>
          <cell r="DP47">
            <v>206.84731477800099</v>
          </cell>
          <cell r="DQ47">
            <v>1395.286858853</v>
          </cell>
          <cell r="DR47">
            <v>275.90515060800101</v>
          </cell>
          <cell r="DS47">
            <v>878.98563345600098</v>
          </cell>
          <cell r="DT47">
            <v>25.081591757999998</v>
          </cell>
          <cell r="DU47">
            <v>288.82651836899998</v>
          </cell>
          <cell r="DV47">
            <v>94.041529044000995</v>
          </cell>
          <cell r="DW47">
            <v>641.41516604800108</v>
          </cell>
          <cell r="DX47">
            <v>131.66239483199999</v>
          </cell>
          <cell r="DY47">
            <v>596.25329222500102</v>
          </cell>
          <cell r="DZ47">
            <v>5.0746000000000002</v>
          </cell>
          <cell r="EA47">
            <v>29.945242938000003</v>
          </cell>
          <cell r="EB47">
            <v>53.445202942999998</v>
          </cell>
          <cell r="EC47">
            <v>353.711470869001</v>
          </cell>
          <cell r="ED47">
            <v>66.619274097001011</v>
          </cell>
          <cell r="EE47">
            <v>351.17714433600003</v>
          </cell>
          <cell r="EF47">
            <v>8.129662999999999</v>
          </cell>
          <cell r="EG47">
            <v>126.98836600000101</v>
          </cell>
          <cell r="EH47">
            <v>12.700341301</v>
          </cell>
          <cell r="EI47">
            <v>154.871015121</v>
          </cell>
          <cell r="EJ47">
            <v>726.73789153100097</v>
          </cell>
          <cell r="EK47">
            <v>2137.3374362469999</v>
          </cell>
          <cell r="EL47">
            <v>19.335065077001001</v>
          </cell>
          <cell r="EM47">
            <v>109.29847652600101</v>
          </cell>
          <cell r="EN47">
            <v>11.048861602000001</v>
          </cell>
          <cell r="EO47">
            <v>96.763503481000015</v>
          </cell>
          <cell r="EP47">
            <v>95.509725915001994</v>
          </cell>
          <cell r="EQ47">
            <v>125.76972348</v>
          </cell>
          <cell r="ER47">
            <v>20.166596409000999</v>
          </cell>
          <cell r="ES47">
            <v>192.370193599</v>
          </cell>
          <cell r="ET47">
            <v>209.502144697001</v>
          </cell>
          <cell r="EU47">
            <v>1725.371513329</v>
          </cell>
          <cell r="EV47">
            <v>73.503490267000004</v>
          </cell>
          <cell r="EW47">
            <v>360.35296546000103</v>
          </cell>
          <cell r="EX47">
            <v>47.309575711000001</v>
          </cell>
          <cell r="EY47">
            <v>228.972936309001</v>
          </cell>
        </row>
        <row r="48">
          <cell r="A48">
            <v>44743</v>
          </cell>
          <cell r="B48">
            <v>8.9214120000000001</v>
          </cell>
          <cell r="C48">
            <v>6.860862</v>
          </cell>
          <cell r="D48">
            <v>2.8012169999999998</v>
          </cell>
          <cell r="E48">
            <v>7.0419749999999999</v>
          </cell>
          <cell r="F48">
            <v>0</v>
          </cell>
          <cell r="G48">
            <v>17.50159</v>
          </cell>
          <cell r="H48">
            <v>14.944246</v>
          </cell>
          <cell r="J48">
            <v>5.4445350000000001</v>
          </cell>
          <cell r="K48">
            <v>0</v>
          </cell>
          <cell r="L48">
            <v>0</v>
          </cell>
          <cell r="M48">
            <v>2.6627360000000002</v>
          </cell>
          <cell r="N48">
            <v>2.703776</v>
          </cell>
          <cell r="R48">
            <v>2.2975300000000001</v>
          </cell>
          <cell r="U48">
            <v>0</v>
          </cell>
          <cell r="V48">
            <v>27.531738000000001</v>
          </cell>
          <cell r="W48">
            <v>5.2176039999999997</v>
          </cell>
          <cell r="X48">
            <v>7.4143309999999998</v>
          </cell>
          <cell r="Y48">
            <v>8.3145340000000001</v>
          </cell>
          <cell r="Z48">
            <v>5.650887</v>
          </cell>
          <cell r="AB48">
            <v>5.8955479999999998</v>
          </cell>
          <cell r="AC48">
            <v>5.757924</v>
          </cell>
          <cell r="AD48">
            <v>6.7100689999999998</v>
          </cell>
          <cell r="AE48">
            <v>3.859801</v>
          </cell>
          <cell r="AF48">
            <v>2.9175369999999998</v>
          </cell>
          <cell r="AG48">
            <v>5.8781090000000003</v>
          </cell>
          <cell r="AH48">
            <v>0</v>
          </cell>
          <cell r="AI48">
            <v>0</v>
          </cell>
          <cell r="AJ48">
            <v>4.9427329999999996</v>
          </cell>
          <cell r="AK48">
            <v>3.5228009999999998</v>
          </cell>
          <cell r="AL48">
            <v>18.878207</v>
          </cell>
          <cell r="AM48">
            <v>7.9344900000000003</v>
          </cell>
          <cell r="AN48">
            <v>5.3481019999999999</v>
          </cell>
          <cell r="AO48">
            <v>7.0477480000000003</v>
          </cell>
          <cell r="AP48">
            <v>0</v>
          </cell>
          <cell r="AQ48">
            <v>7.9173270000000002</v>
          </cell>
          <cell r="AS48">
            <v>0</v>
          </cell>
          <cell r="AT48">
            <v>0</v>
          </cell>
          <cell r="AU48">
            <v>0</v>
          </cell>
          <cell r="AV48">
            <v>9.7208769999999998</v>
          </cell>
          <cell r="AW48">
            <v>10.156000000000001</v>
          </cell>
          <cell r="AX48">
            <v>22.808595</v>
          </cell>
          <cell r="AY48">
            <v>15.658996999999999</v>
          </cell>
          <cell r="AZ48">
            <v>15.624890000000001</v>
          </cell>
          <cell r="BB48">
            <v>16.336762</v>
          </cell>
          <cell r="BC48">
            <v>0</v>
          </cell>
          <cell r="BD48">
            <v>4.2848329999999999</v>
          </cell>
          <cell r="BE48">
            <v>3.9331209999999999</v>
          </cell>
          <cell r="BF48">
            <v>1.6982900000000001</v>
          </cell>
          <cell r="BG48">
            <v>3.5991469999999999</v>
          </cell>
          <cell r="BH48">
            <v>9.9804119999999994</v>
          </cell>
          <cell r="BI48">
            <v>11.406401000000001</v>
          </cell>
          <cell r="BJ48">
            <v>11.999912999999999</v>
          </cell>
          <cell r="BL48">
            <v>2.8775469999999999</v>
          </cell>
          <cell r="BM48">
            <v>4.0529380000000002</v>
          </cell>
          <cell r="BN48">
            <v>6.8803070000000002</v>
          </cell>
          <cell r="BO48">
            <v>1.8620429999999999</v>
          </cell>
          <cell r="BP48">
            <v>1.7850440000000001</v>
          </cell>
          <cell r="BT48">
            <v>1.507935</v>
          </cell>
          <cell r="BW48">
            <v>27.668828999999999</v>
          </cell>
          <cell r="BX48">
            <v>9.6226610000000008</v>
          </cell>
          <cell r="BY48">
            <v>4.5407599999999997</v>
          </cell>
          <cell r="BZ48">
            <v>4.2772519999999998</v>
          </cell>
          <cell r="CA48">
            <v>5.3498190000000001</v>
          </cell>
          <cell r="CB48">
            <v>3.4790100000000002</v>
          </cell>
          <cell r="CD48">
            <v>2.6615929999999999</v>
          </cell>
          <cell r="CE48">
            <v>2.5212789999999998</v>
          </cell>
          <cell r="CF48">
            <v>4.0440569999999996</v>
          </cell>
          <cell r="CG48">
            <v>2.3223699999999998</v>
          </cell>
          <cell r="CH48">
            <v>1.718191</v>
          </cell>
          <cell r="CI48">
            <v>3.6332529999999998</v>
          </cell>
          <cell r="CJ48">
            <v>1.528178</v>
          </cell>
          <cell r="CK48">
            <v>2.9498609999999998</v>
          </cell>
          <cell r="CL48">
            <v>3.538516</v>
          </cell>
          <cell r="CM48">
            <v>1.9143410000000001</v>
          </cell>
          <cell r="CN48">
            <v>5.5826010000000004</v>
          </cell>
          <cell r="CO48">
            <v>4.1852340000000003</v>
          </cell>
          <cell r="CP48">
            <v>2.143405</v>
          </cell>
          <cell r="CQ48">
            <v>4.2810449999999998</v>
          </cell>
          <cell r="CR48">
            <v>7.9148310000000004</v>
          </cell>
          <cell r="CS48">
            <v>4.9886200000000001</v>
          </cell>
          <cell r="CU48">
            <v>0</v>
          </cell>
          <cell r="CV48">
            <v>0</v>
          </cell>
          <cell r="CW48">
            <v>0</v>
          </cell>
          <cell r="CX48">
            <v>7.8186439999999999</v>
          </cell>
          <cell r="CY48">
            <v>6.2352090000000002</v>
          </cell>
          <cell r="CZ48">
            <v>8.1524260000000002</v>
          </cell>
          <cell r="DA48">
            <v>9.5933220000000006</v>
          </cell>
          <cell r="DB48">
            <v>9.4814500000000006</v>
          </cell>
          <cell r="DD48">
            <v>9.0978890000000003</v>
          </cell>
          <cell r="DE48">
            <v>5.7511510000000001</v>
          </cell>
          <cell r="DH48">
            <v>3895.7654964889989</v>
          </cell>
          <cell r="DI48">
            <v>18179.121313304997</v>
          </cell>
          <cell r="DJ48">
            <v>379.70700686200104</v>
          </cell>
          <cell r="DK48">
            <v>1294.331303077</v>
          </cell>
          <cell r="DL48">
            <v>478.08421054500104</v>
          </cell>
          <cell r="DM48">
            <v>1719.2261602590002</v>
          </cell>
          <cell r="DN48">
            <v>189.83170344400099</v>
          </cell>
          <cell r="DO48">
            <v>1299.9602509049998</v>
          </cell>
          <cell r="DP48">
            <v>216.46780642200102</v>
          </cell>
          <cell r="DQ48">
            <v>1672.3326335930001</v>
          </cell>
          <cell r="DR48">
            <v>242.05539456400101</v>
          </cell>
          <cell r="DS48">
            <v>843.445273060001</v>
          </cell>
          <cell r="DT48">
            <v>22.725575835000999</v>
          </cell>
          <cell r="DU48">
            <v>271.33001158400003</v>
          </cell>
          <cell r="DV48">
            <v>107.12994999300001</v>
          </cell>
          <cell r="DW48">
            <v>655.68210803400098</v>
          </cell>
          <cell r="DX48">
            <v>128.219912534</v>
          </cell>
          <cell r="DY48">
            <v>591.01077044600095</v>
          </cell>
          <cell r="DZ48">
            <v>5.4768900000020002</v>
          </cell>
          <cell r="EA48">
            <v>34.976734259000999</v>
          </cell>
          <cell r="EB48">
            <v>45.134319266001</v>
          </cell>
          <cell r="EC48">
            <v>264.79378664699999</v>
          </cell>
          <cell r="ED48">
            <v>93.556718212001002</v>
          </cell>
          <cell r="EE48">
            <v>319.84347915799998</v>
          </cell>
          <cell r="EF48">
            <v>7.5323599999999997</v>
          </cell>
          <cell r="EG48">
            <v>119.85878</v>
          </cell>
          <cell r="EH48">
            <v>24.683850049</v>
          </cell>
          <cell r="EI48">
            <v>188.78477110599999</v>
          </cell>
          <cell r="EJ48">
            <v>692.81561011400095</v>
          </cell>
          <cell r="EK48">
            <v>1858.4967140009999</v>
          </cell>
          <cell r="EL48">
            <v>20.128726211001002</v>
          </cell>
          <cell r="EM48">
            <v>75.223073017001013</v>
          </cell>
          <cell r="EN48">
            <v>18.894698705000998</v>
          </cell>
          <cell r="EO48">
            <v>107.864626129001</v>
          </cell>
          <cell r="EP48">
            <v>94.508832863001004</v>
          </cell>
          <cell r="EQ48">
            <v>127.377843764</v>
          </cell>
          <cell r="ER48">
            <v>21.733326877</v>
          </cell>
          <cell r="ES48">
            <v>137.40054680400101</v>
          </cell>
          <cell r="ET48">
            <v>204.16030364500099</v>
          </cell>
          <cell r="EU48">
            <v>1563.1525236350001</v>
          </cell>
          <cell r="EV48">
            <v>67.160455290000002</v>
          </cell>
          <cell r="EW48">
            <v>338.126777669001</v>
          </cell>
          <cell r="EX48">
            <v>43.013774027000004</v>
          </cell>
          <cell r="EY48">
            <v>221.53141134800001</v>
          </cell>
        </row>
        <row r="49">
          <cell r="A49">
            <v>44713</v>
          </cell>
          <cell r="B49">
            <v>7.9847029999999997</v>
          </cell>
          <cell r="C49">
            <v>6.6670550000000004</v>
          </cell>
          <cell r="D49">
            <v>2.7660879999999999</v>
          </cell>
          <cell r="E49">
            <v>8.2615459999999992</v>
          </cell>
          <cell r="F49">
            <v>0</v>
          </cell>
          <cell r="G49">
            <v>15.437738</v>
          </cell>
          <cell r="H49">
            <v>16.986992999999998</v>
          </cell>
          <cell r="J49">
            <v>8.0983699999999992</v>
          </cell>
          <cell r="K49">
            <v>8.1183779999999999</v>
          </cell>
          <cell r="L49">
            <v>6.9524480000000004</v>
          </cell>
          <cell r="M49">
            <v>2.3123629999999999</v>
          </cell>
          <cell r="N49">
            <v>2.6259299999999999</v>
          </cell>
          <cell r="R49">
            <v>2.1950310000000002</v>
          </cell>
          <cell r="U49">
            <v>40.788531999999996</v>
          </cell>
          <cell r="V49">
            <v>27.813973000000001</v>
          </cell>
          <cell r="W49">
            <v>0</v>
          </cell>
          <cell r="X49">
            <v>7.9872969999999999</v>
          </cell>
          <cell r="Y49">
            <v>8.9132250000000006</v>
          </cell>
          <cell r="Z49">
            <v>5.9910810000000003</v>
          </cell>
          <cell r="AB49">
            <v>5.7927460000000002</v>
          </cell>
          <cell r="AC49">
            <v>5.8357720000000004</v>
          </cell>
          <cell r="AD49">
            <v>5.8828670000000001</v>
          </cell>
          <cell r="AE49">
            <v>4.2103109999999999</v>
          </cell>
          <cell r="AF49">
            <v>2.9418600000000001</v>
          </cell>
          <cell r="AG49">
            <v>5.8130470000000001</v>
          </cell>
          <cell r="AH49">
            <v>3.0719750000000001</v>
          </cell>
          <cell r="AI49">
            <v>0</v>
          </cell>
          <cell r="AJ49">
            <v>4.943511</v>
          </cell>
          <cell r="AK49">
            <v>3.3997950000000001</v>
          </cell>
          <cell r="AL49">
            <v>12.751535000000001</v>
          </cell>
          <cell r="AM49">
            <v>7.930714</v>
          </cell>
          <cell r="AN49">
            <v>5.510548</v>
          </cell>
          <cell r="AO49">
            <v>7.5986039999999999</v>
          </cell>
          <cell r="AP49">
            <v>9.6218219999999999</v>
          </cell>
          <cell r="AQ49">
            <v>8.5270460000000003</v>
          </cell>
          <cell r="AS49">
            <v>0</v>
          </cell>
          <cell r="AT49">
            <v>14.218686999999999</v>
          </cell>
          <cell r="AU49">
            <v>17.454250999999999</v>
          </cell>
          <cell r="AV49">
            <v>9.9319319999999998</v>
          </cell>
          <cell r="AW49">
            <v>10.234806000000001</v>
          </cell>
          <cell r="AX49">
            <v>21.511161000000001</v>
          </cell>
          <cell r="AY49">
            <v>16.601687999999999</v>
          </cell>
          <cell r="AZ49">
            <v>15.630141</v>
          </cell>
          <cell r="BB49">
            <v>18.880144999999999</v>
          </cell>
          <cell r="BC49">
            <v>0</v>
          </cell>
          <cell r="BD49">
            <v>3.9335399999999998</v>
          </cell>
          <cell r="BE49">
            <v>4.072457</v>
          </cell>
          <cell r="BF49">
            <v>1.670976</v>
          </cell>
          <cell r="BG49">
            <v>3.5708630000000001</v>
          </cell>
          <cell r="BH49">
            <v>8.4872460000000007</v>
          </cell>
          <cell r="BI49">
            <v>10.489684</v>
          </cell>
          <cell r="BJ49">
            <v>10.423798</v>
          </cell>
          <cell r="BL49">
            <v>4.1274579999999998</v>
          </cell>
          <cell r="BM49">
            <v>4.0515429999999997</v>
          </cell>
          <cell r="BN49">
            <v>6.8901009999999996</v>
          </cell>
          <cell r="BO49">
            <v>1.660944</v>
          </cell>
          <cell r="BP49">
            <v>1.72481</v>
          </cell>
          <cell r="BT49">
            <v>1.4479500000000001</v>
          </cell>
          <cell r="BW49">
            <v>26.547322000000001</v>
          </cell>
          <cell r="BX49">
            <v>9.4536160000000002</v>
          </cell>
          <cell r="BY49">
            <v>4.5602130000000001</v>
          </cell>
          <cell r="BZ49">
            <v>4.4149599999999998</v>
          </cell>
          <cell r="CA49">
            <v>5.1240300000000003</v>
          </cell>
          <cell r="CB49">
            <v>3.6121379999999998</v>
          </cell>
          <cell r="CD49">
            <v>2.954002</v>
          </cell>
          <cell r="CE49">
            <v>2.8836219999999999</v>
          </cell>
          <cell r="CF49">
            <v>4.4815880000000003</v>
          </cell>
          <cell r="CG49">
            <v>2.4554369999999999</v>
          </cell>
          <cell r="CH49">
            <v>1.7654570000000001</v>
          </cell>
          <cell r="CI49">
            <v>2.7471480000000001</v>
          </cell>
          <cell r="CJ49">
            <v>1.514467</v>
          </cell>
          <cell r="CK49">
            <v>3.1665350000000001</v>
          </cell>
          <cell r="CL49">
            <v>3.538516</v>
          </cell>
          <cell r="CM49">
            <v>1.893608</v>
          </cell>
          <cell r="CN49">
            <v>5.578665</v>
          </cell>
          <cell r="CO49">
            <v>4.6966279999999996</v>
          </cell>
          <cell r="CP49">
            <v>2.1614010000000001</v>
          </cell>
          <cell r="CQ49">
            <v>4.0756569999999996</v>
          </cell>
          <cell r="CR49">
            <v>7.6451659999999997</v>
          </cell>
          <cell r="CS49">
            <v>5.122331</v>
          </cell>
          <cell r="CU49">
            <v>19.209123999999999</v>
          </cell>
          <cell r="CV49">
            <v>8.3029329999999995</v>
          </cell>
          <cell r="CW49">
            <v>11.799771</v>
          </cell>
          <cell r="CX49">
            <v>5.4741299999999997</v>
          </cell>
          <cell r="CY49">
            <v>6.3289900000000001</v>
          </cell>
          <cell r="CZ49">
            <v>7.0663499999999999</v>
          </cell>
          <cell r="DA49">
            <v>9.3143429999999992</v>
          </cell>
          <cell r="DB49">
            <v>9.516985</v>
          </cell>
          <cell r="DD49">
            <v>9.1231910000000003</v>
          </cell>
          <cell r="DE49">
            <v>5.737622</v>
          </cell>
          <cell r="DH49">
            <v>5760.8113218429999</v>
          </cell>
          <cell r="DI49">
            <v>25783.951470162003</v>
          </cell>
          <cell r="DJ49">
            <v>472.31478454500001</v>
          </cell>
          <cell r="DK49">
            <v>1884.7665946249999</v>
          </cell>
          <cell r="DL49">
            <v>702.59820526099998</v>
          </cell>
          <cell r="DM49">
            <v>2605.0527206259999</v>
          </cell>
          <cell r="DN49">
            <v>285.29216890599997</v>
          </cell>
          <cell r="DO49">
            <v>1946.4108011450001</v>
          </cell>
          <cell r="DP49">
            <v>244.15172278600099</v>
          </cell>
          <cell r="DQ49">
            <v>2273.6546094109999</v>
          </cell>
          <cell r="DR49">
            <v>362.02195071</v>
          </cell>
          <cell r="DS49">
            <v>1315.6757779480001</v>
          </cell>
          <cell r="DT49">
            <v>45.335300691999997</v>
          </cell>
          <cell r="DU49">
            <v>336.700531404</v>
          </cell>
          <cell r="DV49">
            <v>159.958674847</v>
          </cell>
          <cell r="DW49">
            <v>798.87726036800007</v>
          </cell>
          <cell r="DX49">
            <v>197.80325269100101</v>
          </cell>
          <cell r="DY49">
            <v>753.05919202300004</v>
          </cell>
          <cell r="DZ49">
            <v>12.337937421002</v>
          </cell>
          <cell r="EA49">
            <v>59.825786811001002</v>
          </cell>
          <cell r="EB49">
            <v>82.405765006999999</v>
          </cell>
          <cell r="EC49">
            <v>456.89873577200001</v>
          </cell>
          <cell r="ED49">
            <v>144.71774323400101</v>
          </cell>
          <cell r="EE49">
            <v>567.82777804799991</v>
          </cell>
          <cell r="EF49">
            <v>12.513975000001</v>
          </cell>
          <cell r="EG49">
            <v>161.685778</v>
          </cell>
          <cell r="EH49">
            <v>38.033696983000006</v>
          </cell>
          <cell r="EI49">
            <v>312.67780304500002</v>
          </cell>
          <cell r="EJ49">
            <v>1155.2134773820001</v>
          </cell>
          <cell r="EK49">
            <v>2546.6877401709999</v>
          </cell>
          <cell r="EL49">
            <v>28.349878566000001</v>
          </cell>
          <cell r="EM49">
            <v>134.64197682400001</v>
          </cell>
          <cell r="EN49">
            <v>23.378743632000003</v>
          </cell>
          <cell r="EO49">
            <v>172.375119721</v>
          </cell>
          <cell r="EP49">
            <v>126.58737547900201</v>
          </cell>
          <cell r="EQ49">
            <v>178.513628189</v>
          </cell>
          <cell r="ER49">
            <v>43.641794073</v>
          </cell>
          <cell r="ES49">
            <v>217.81360259000101</v>
          </cell>
          <cell r="ET49">
            <v>255.33443591299999</v>
          </cell>
          <cell r="EU49">
            <v>2192.0431858839997</v>
          </cell>
          <cell r="EV49">
            <v>97.561439895000007</v>
          </cell>
          <cell r="EW49">
            <v>485.62066716499999</v>
          </cell>
          <cell r="EX49">
            <v>73.462424593000009</v>
          </cell>
          <cell r="EY49">
            <v>390.82138833300002</v>
          </cell>
        </row>
        <row r="50">
          <cell r="A50">
            <v>44682</v>
          </cell>
          <cell r="B50">
            <v>4.5554920000000001</v>
          </cell>
          <cell r="C50">
            <v>6.0737030000000001</v>
          </cell>
          <cell r="D50">
            <v>2.766219</v>
          </cell>
          <cell r="E50">
            <v>5.6796920000000002</v>
          </cell>
          <cell r="F50">
            <v>0</v>
          </cell>
          <cell r="G50">
            <v>10.920082000000001</v>
          </cell>
          <cell r="H50">
            <v>9.4837209999999992</v>
          </cell>
          <cell r="J50">
            <v>4.5108639999999998</v>
          </cell>
          <cell r="K50">
            <v>8.5288129999999995</v>
          </cell>
          <cell r="L50">
            <v>0</v>
          </cell>
          <cell r="M50">
            <v>2.693136</v>
          </cell>
          <cell r="N50">
            <v>3.4287589999999999</v>
          </cell>
          <cell r="R50">
            <v>2.5594960000000002</v>
          </cell>
          <cell r="U50">
            <v>36.982647</v>
          </cell>
          <cell r="V50">
            <v>28.998633999999999</v>
          </cell>
          <cell r="W50">
            <v>0</v>
          </cell>
          <cell r="X50">
            <v>6.4290570000000002</v>
          </cell>
          <cell r="Y50">
            <v>6.6168779999999998</v>
          </cell>
          <cell r="Z50">
            <v>6.0890940000000002</v>
          </cell>
          <cell r="AB50">
            <v>0</v>
          </cell>
          <cell r="AC50">
            <v>6.2148810000000001</v>
          </cell>
          <cell r="AD50">
            <v>5.7522489999999999</v>
          </cell>
          <cell r="AE50">
            <v>3.5949499999999999</v>
          </cell>
          <cell r="AF50">
            <v>2.726064</v>
          </cell>
          <cell r="AG50">
            <v>5.7315779999999998</v>
          </cell>
          <cell r="AH50">
            <v>3.083806</v>
          </cell>
          <cell r="AI50">
            <v>6.3626100000000001</v>
          </cell>
          <cell r="AJ50">
            <v>4.943511</v>
          </cell>
          <cell r="AK50">
            <v>3.590465</v>
          </cell>
          <cell r="AL50">
            <v>14.151631999999999</v>
          </cell>
          <cell r="AM50">
            <v>8.1832390000000004</v>
          </cell>
          <cell r="AN50">
            <v>4.7393679999999998</v>
          </cell>
          <cell r="AO50">
            <v>5.3467560000000001</v>
          </cell>
          <cell r="AP50">
            <v>9.9454589999999996</v>
          </cell>
          <cell r="AQ50">
            <v>5.3216580000000002</v>
          </cell>
          <cell r="AS50">
            <v>25.862721000000001</v>
          </cell>
          <cell r="AT50">
            <v>15.729048000000001</v>
          </cell>
          <cell r="AU50">
            <v>18.550896999999999</v>
          </cell>
          <cell r="AV50">
            <v>9.9</v>
          </cell>
          <cell r="AW50">
            <v>10.196146000000001</v>
          </cell>
          <cell r="AX50">
            <v>21.401838000000001</v>
          </cell>
          <cell r="AY50">
            <v>16.231733999999999</v>
          </cell>
          <cell r="AZ50">
            <v>15.838343</v>
          </cell>
          <cell r="BB50">
            <v>17.064198000000001</v>
          </cell>
          <cell r="BC50">
            <v>0</v>
          </cell>
          <cell r="BD50">
            <v>3.0276320000000001</v>
          </cell>
          <cell r="BE50">
            <v>4.0123540000000002</v>
          </cell>
          <cell r="BF50">
            <v>1.5875440000000001</v>
          </cell>
          <cell r="BG50">
            <v>3.8243230000000001</v>
          </cell>
          <cell r="BH50">
            <v>6.2357329999999997</v>
          </cell>
          <cell r="BI50">
            <v>9.2786439999999999</v>
          </cell>
          <cell r="BJ50">
            <v>8.742146</v>
          </cell>
          <cell r="BL50">
            <v>2.9642270000000002</v>
          </cell>
          <cell r="BM50">
            <v>3.8247070000000001</v>
          </cell>
          <cell r="BN50">
            <v>6.6036149999999996</v>
          </cell>
          <cell r="BO50">
            <v>1.78267</v>
          </cell>
          <cell r="BP50">
            <v>1.8170759999999999</v>
          </cell>
          <cell r="BT50">
            <v>1.452283</v>
          </cell>
          <cell r="BW50">
            <v>23.657817999999999</v>
          </cell>
          <cell r="BX50">
            <v>8.7356700000000007</v>
          </cell>
          <cell r="BY50">
            <v>4.6544189999999999</v>
          </cell>
          <cell r="BZ50">
            <v>4.0726490000000002</v>
          </cell>
          <cell r="CA50">
            <v>4.6170879999999999</v>
          </cell>
          <cell r="CB50">
            <v>3.8147000000000002</v>
          </cell>
          <cell r="CD50">
            <v>2.2960720000000001</v>
          </cell>
          <cell r="CE50">
            <v>2.4743140000000001</v>
          </cell>
          <cell r="CF50">
            <v>3.9141780000000002</v>
          </cell>
          <cell r="CG50">
            <v>1.7345029999999999</v>
          </cell>
          <cell r="CH50">
            <v>1.9706319999999999</v>
          </cell>
          <cell r="CI50">
            <v>2.6153059999999999</v>
          </cell>
          <cell r="CJ50">
            <v>1.4955689999999999</v>
          </cell>
          <cell r="CK50">
            <v>3.1555520000000001</v>
          </cell>
          <cell r="CL50">
            <v>3.538516</v>
          </cell>
          <cell r="CM50">
            <v>1.7095769999999999</v>
          </cell>
          <cell r="CN50">
            <v>5.578665</v>
          </cell>
          <cell r="CO50">
            <v>4.0033079999999996</v>
          </cell>
          <cell r="CP50">
            <v>1.529169</v>
          </cell>
          <cell r="CQ50">
            <v>4.1305750000000003</v>
          </cell>
          <cell r="CR50">
            <v>6.8315549999999998</v>
          </cell>
          <cell r="CS50">
            <v>3.0865619999999998</v>
          </cell>
          <cell r="CU50">
            <v>20.270282999999999</v>
          </cell>
          <cell r="CV50">
            <v>6.3542959999999997</v>
          </cell>
          <cell r="CW50">
            <v>10.712358999999999</v>
          </cell>
          <cell r="CX50">
            <v>5.5397270000000001</v>
          </cell>
          <cell r="CY50">
            <v>7.2741249999999997</v>
          </cell>
          <cell r="CZ50">
            <v>7.6919729999999999</v>
          </cell>
          <cell r="DA50">
            <v>8.4754649999999998</v>
          </cell>
          <cell r="DB50">
            <v>9.5155969999999996</v>
          </cell>
          <cell r="DD50">
            <v>9.0514899999999994</v>
          </cell>
          <cell r="DE50">
            <v>5.7511510000000001</v>
          </cell>
          <cell r="DH50">
            <v>5244.9197489649996</v>
          </cell>
          <cell r="DI50">
            <v>21867.642876555004</v>
          </cell>
          <cell r="DJ50">
            <v>433.34405566400096</v>
          </cell>
          <cell r="DK50">
            <v>1480.4243926580002</v>
          </cell>
          <cell r="DL50">
            <v>543.61209002200098</v>
          </cell>
          <cell r="DM50">
            <v>1872.672</v>
          </cell>
          <cell r="DN50">
            <v>286.50446477600002</v>
          </cell>
          <cell r="DO50">
            <v>1537.1048520899999</v>
          </cell>
          <cell r="DP50">
            <v>220.256107963001</v>
          </cell>
          <cell r="DQ50">
            <v>1408.7842995869999</v>
          </cell>
          <cell r="DR50">
            <v>359.90529827300099</v>
          </cell>
          <cell r="DS50">
            <v>907.82940502600104</v>
          </cell>
          <cell r="DT50">
            <v>57.183121431000998</v>
          </cell>
          <cell r="DU50">
            <v>361.28092193100099</v>
          </cell>
          <cell r="DV50">
            <v>98.710993593000012</v>
          </cell>
          <cell r="DW50">
            <v>626.09541450900008</v>
          </cell>
          <cell r="DX50">
            <v>195.126225938</v>
          </cell>
          <cell r="DY50">
            <v>695.01317894800104</v>
          </cell>
          <cell r="DZ50">
            <v>17.189444231001001</v>
          </cell>
          <cell r="EA50">
            <v>72.379337529001006</v>
          </cell>
          <cell r="EB50">
            <v>85.477010063999998</v>
          </cell>
          <cell r="EC50">
            <v>376.52997959599998</v>
          </cell>
          <cell r="ED50">
            <v>154.54805425700101</v>
          </cell>
          <cell r="EE50">
            <v>426.698913608</v>
          </cell>
          <cell r="EF50">
            <v>7.8845900000000002</v>
          </cell>
          <cell r="EG50">
            <v>113.72568500000101</v>
          </cell>
          <cell r="EH50">
            <v>35.093445556001001</v>
          </cell>
          <cell r="EI50">
            <v>260.43377268299997</v>
          </cell>
          <cell r="EJ50">
            <v>959.70171353000001</v>
          </cell>
          <cell r="EK50">
            <v>2350.660626672</v>
          </cell>
          <cell r="EL50">
            <v>23.615917516001002</v>
          </cell>
          <cell r="EM50">
            <v>128.365895051</v>
          </cell>
          <cell r="EN50">
            <v>29.484595687000002</v>
          </cell>
          <cell r="EO50">
            <v>148.454012392001</v>
          </cell>
          <cell r="EP50">
            <v>113.812148988</v>
          </cell>
          <cell r="EQ50">
            <v>164.90320466000099</v>
          </cell>
          <cell r="ER50">
            <v>50.132374335000996</v>
          </cell>
          <cell r="ES50">
            <v>226.37628386600002</v>
          </cell>
          <cell r="ET50">
            <v>205.12659293600001</v>
          </cell>
          <cell r="EU50">
            <v>1819.5224527950002</v>
          </cell>
          <cell r="EV50">
            <v>83.542242176001011</v>
          </cell>
          <cell r="EW50">
            <v>416.57205804500001</v>
          </cell>
          <cell r="EX50">
            <v>89.687602698001015</v>
          </cell>
          <cell r="EY50">
            <v>385.59561590200099</v>
          </cell>
        </row>
        <row r="51">
          <cell r="A51">
            <v>44652</v>
          </cell>
          <cell r="B51">
            <v>4.3538730000000001</v>
          </cell>
          <cell r="C51">
            <v>5.7157939999999998</v>
          </cell>
          <cell r="D51">
            <v>1.9438059999999999</v>
          </cell>
          <cell r="E51">
            <v>5.1957310000000003</v>
          </cell>
          <cell r="F51">
            <v>0</v>
          </cell>
          <cell r="G51">
            <v>11.232499000000001</v>
          </cell>
          <cell r="H51">
            <v>8.0167889999999993</v>
          </cell>
          <cell r="J51">
            <v>4.5139670000000001</v>
          </cell>
          <cell r="K51">
            <v>8.6</v>
          </cell>
          <cell r="L51">
            <v>0</v>
          </cell>
          <cell r="M51">
            <v>2.8911349999999998</v>
          </cell>
          <cell r="N51">
            <v>2.307836</v>
          </cell>
          <cell r="R51">
            <v>2.7416710000000002</v>
          </cell>
          <cell r="U51">
            <v>39.028492999999997</v>
          </cell>
          <cell r="V51">
            <v>26.177434000000002</v>
          </cell>
          <cell r="W51">
            <v>0</v>
          </cell>
          <cell r="X51">
            <v>5.1551119999999999</v>
          </cell>
          <cell r="Y51">
            <v>4.5540000000000003</v>
          </cell>
          <cell r="Z51">
            <v>5.5645179999999996</v>
          </cell>
          <cell r="AB51">
            <v>0</v>
          </cell>
          <cell r="AC51">
            <v>0</v>
          </cell>
          <cell r="AD51">
            <v>5.3780039999999998</v>
          </cell>
          <cell r="AE51">
            <v>3.6651280000000002</v>
          </cell>
          <cell r="AF51">
            <v>2.6393659999999999</v>
          </cell>
          <cell r="AG51">
            <v>5.7702679999999997</v>
          </cell>
          <cell r="AH51">
            <v>3.0848300000000002</v>
          </cell>
          <cell r="AI51">
            <v>6.903632</v>
          </cell>
          <cell r="AJ51">
            <v>4.9427070000000004</v>
          </cell>
          <cell r="AK51">
            <v>3.559186</v>
          </cell>
          <cell r="AL51">
            <v>14.660021</v>
          </cell>
          <cell r="AM51">
            <v>8.0464680000000008</v>
          </cell>
          <cell r="AN51">
            <v>4.7886899999999999</v>
          </cell>
          <cell r="AO51">
            <v>3.7884609999999999</v>
          </cell>
          <cell r="AP51">
            <v>0</v>
          </cell>
          <cell r="AQ51">
            <v>4.6663639999999997</v>
          </cell>
          <cell r="AS51">
            <v>0</v>
          </cell>
          <cell r="AT51">
            <v>17.269784999999999</v>
          </cell>
          <cell r="AU51">
            <v>18.751809000000002</v>
          </cell>
          <cell r="AV51">
            <v>9.9</v>
          </cell>
          <cell r="AW51">
            <v>8.9404330000000005</v>
          </cell>
          <cell r="AX51">
            <v>21.785722</v>
          </cell>
          <cell r="AY51">
            <v>16.869195999999999</v>
          </cell>
          <cell r="AZ51">
            <v>15.681951</v>
          </cell>
          <cell r="BB51">
            <v>18.123486</v>
          </cell>
          <cell r="BC51">
            <v>7.3759009999999998</v>
          </cell>
          <cell r="BD51">
            <v>2.6124649999999998</v>
          </cell>
          <cell r="BE51">
            <v>3.942704</v>
          </cell>
          <cell r="BF51">
            <v>1.217908</v>
          </cell>
          <cell r="BG51">
            <v>4.0287249999999997</v>
          </cell>
          <cell r="BH51">
            <v>5.8670929999999997</v>
          </cell>
          <cell r="BI51">
            <v>8.7646750000000004</v>
          </cell>
          <cell r="BJ51">
            <v>7.5142509999999998</v>
          </cell>
          <cell r="BL51">
            <v>3.1938309999999999</v>
          </cell>
          <cell r="BM51">
            <v>4.484775</v>
          </cell>
          <cell r="BN51">
            <v>5.568505</v>
          </cell>
          <cell r="BO51">
            <v>2.1218650000000001</v>
          </cell>
          <cell r="BP51">
            <v>1.3244800000000001</v>
          </cell>
          <cell r="BT51">
            <v>1.9199539999999999</v>
          </cell>
          <cell r="BW51">
            <v>22.641694999999999</v>
          </cell>
          <cell r="BX51">
            <v>8.6181140000000003</v>
          </cell>
          <cell r="BY51">
            <v>4.5435210000000001</v>
          </cell>
          <cell r="BZ51">
            <v>2.7512840000000001</v>
          </cell>
          <cell r="CA51">
            <v>2.8997959999999998</v>
          </cell>
          <cell r="CB51">
            <v>3.3993370000000001</v>
          </cell>
          <cell r="CD51">
            <v>1.99682</v>
          </cell>
          <cell r="CE51">
            <v>1.967252</v>
          </cell>
          <cell r="CF51">
            <v>3.3208389999999999</v>
          </cell>
          <cell r="CG51">
            <v>1.969689</v>
          </cell>
          <cell r="CH51">
            <v>1.374716</v>
          </cell>
          <cell r="CI51">
            <v>2.5794299999999999</v>
          </cell>
          <cell r="CJ51">
            <v>1.3585560000000001</v>
          </cell>
          <cell r="CK51">
            <v>3.138036</v>
          </cell>
          <cell r="CL51">
            <v>3.5302479999999998</v>
          </cell>
          <cell r="CM51">
            <v>1.8586469999999999</v>
          </cell>
          <cell r="CN51">
            <v>5.578665</v>
          </cell>
          <cell r="CO51">
            <v>4.3076749999999997</v>
          </cell>
          <cell r="CP51">
            <v>1.920855</v>
          </cell>
          <cell r="CQ51">
            <v>2.962332</v>
          </cell>
          <cell r="CR51">
            <v>8.6215960000000003</v>
          </cell>
          <cell r="CS51">
            <v>2.3018149999999999</v>
          </cell>
          <cell r="CU51">
            <v>20.622164000000001</v>
          </cell>
          <cell r="CV51">
            <v>8.0725660000000001</v>
          </cell>
          <cell r="CW51">
            <v>12.128558</v>
          </cell>
          <cell r="CX51">
            <v>5.4785079999999997</v>
          </cell>
          <cell r="CY51">
            <v>7.3923800000000002</v>
          </cell>
          <cell r="CZ51">
            <v>8.4903499999999994</v>
          </cell>
          <cell r="DA51">
            <v>9.0504390000000008</v>
          </cell>
          <cell r="DB51">
            <v>9.5105649999999997</v>
          </cell>
          <cell r="DD51">
            <v>9.0910019999999996</v>
          </cell>
          <cell r="DE51">
            <v>5.7425160000000002</v>
          </cell>
          <cell r="DH51">
            <v>5361.6701210169995</v>
          </cell>
          <cell r="DI51">
            <v>21187.485985136002</v>
          </cell>
          <cell r="DJ51">
            <v>373.76268273200003</v>
          </cell>
          <cell r="DK51">
            <v>1386.3341239479998</v>
          </cell>
          <cell r="DL51">
            <v>503.416700209</v>
          </cell>
          <cell r="DM51">
            <v>1621.6470788060001</v>
          </cell>
          <cell r="DN51">
            <v>256.80534635000004</v>
          </cell>
          <cell r="DO51">
            <v>1374.1784631320002</v>
          </cell>
          <cell r="DP51">
            <v>191.63864576700001</v>
          </cell>
          <cell r="DQ51">
            <v>1013.871131533</v>
          </cell>
          <cell r="DR51">
            <v>357.59481637000101</v>
          </cell>
          <cell r="DS51">
            <v>820.58208482500095</v>
          </cell>
          <cell r="DT51">
            <v>82.77377693900101</v>
          </cell>
          <cell r="DU51">
            <v>488.95064238999998</v>
          </cell>
          <cell r="DV51">
            <v>119.456000045</v>
          </cell>
          <cell r="DW51">
            <v>507.00979487600102</v>
          </cell>
          <cell r="DX51">
            <v>175.7883052</v>
          </cell>
          <cell r="DY51">
            <v>661.97023769099997</v>
          </cell>
          <cell r="DZ51">
            <v>29.421650577001003</v>
          </cell>
          <cell r="EA51">
            <v>136.10276690800001</v>
          </cell>
          <cell r="EB51">
            <v>139.96829215800099</v>
          </cell>
          <cell r="EC51">
            <v>655.14427580700101</v>
          </cell>
          <cell r="ED51">
            <v>245.23768822800002</v>
          </cell>
          <cell r="EE51">
            <v>505.76918151000001</v>
          </cell>
          <cell r="EF51">
            <v>3.5935180000010001</v>
          </cell>
          <cell r="EG51">
            <v>131.43311199999999</v>
          </cell>
          <cell r="EH51">
            <v>32.028658671001004</v>
          </cell>
          <cell r="EI51">
            <v>240.93069860000099</v>
          </cell>
          <cell r="EJ51">
            <v>1015.686958204</v>
          </cell>
          <cell r="EK51">
            <v>2276.7642353239999</v>
          </cell>
          <cell r="EL51">
            <v>36.023958312000005</v>
          </cell>
          <cell r="EM51">
            <v>183.56346083800099</v>
          </cell>
          <cell r="EN51">
            <v>18.283285988001001</v>
          </cell>
          <cell r="EO51">
            <v>153.29750753000098</v>
          </cell>
          <cell r="EP51">
            <v>137.53399920100202</v>
          </cell>
          <cell r="EQ51">
            <v>182.58775034700099</v>
          </cell>
          <cell r="ER51">
            <v>56.981478553000997</v>
          </cell>
          <cell r="ES51">
            <v>332.61819566500003</v>
          </cell>
          <cell r="ET51">
            <v>200.07309495200101</v>
          </cell>
          <cell r="EU51">
            <v>1951.0200871520001</v>
          </cell>
          <cell r="EV51">
            <v>90.854088103999999</v>
          </cell>
          <cell r="EW51">
            <v>438.34498888999997</v>
          </cell>
          <cell r="EX51">
            <v>123.640176568</v>
          </cell>
          <cell r="EY51">
            <v>473.68778256299998</v>
          </cell>
        </row>
        <row r="52">
          <cell r="A52">
            <v>44621</v>
          </cell>
          <cell r="B52">
            <v>4.357494</v>
          </cell>
          <cell r="C52">
            <v>4.8419949999999998</v>
          </cell>
          <cell r="D52">
            <v>1.575359</v>
          </cell>
          <cell r="E52">
            <v>4.5779069999999997</v>
          </cell>
          <cell r="F52">
            <v>0</v>
          </cell>
          <cell r="G52">
            <v>11.366097</v>
          </cell>
          <cell r="H52">
            <v>7.2487729999999999</v>
          </cell>
          <cell r="J52">
            <v>4.154649</v>
          </cell>
          <cell r="K52">
            <v>8.5940790000000007</v>
          </cell>
          <cell r="L52">
            <v>0</v>
          </cell>
          <cell r="M52">
            <v>2.961722</v>
          </cell>
          <cell r="N52">
            <v>1.9545269999999999</v>
          </cell>
          <cell r="R52">
            <v>2.8168319999999998</v>
          </cell>
          <cell r="U52">
            <v>39.911971000000001</v>
          </cell>
          <cell r="V52">
            <v>20.249154000000001</v>
          </cell>
          <cell r="W52">
            <v>4.6569570000000002</v>
          </cell>
          <cell r="X52">
            <v>5.0883190000000003</v>
          </cell>
          <cell r="Y52">
            <v>4.3250999999999999</v>
          </cell>
          <cell r="Z52">
            <v>5.6932809999999998</v>
          </cell>
          <cell r="AB52">
            <v>0</v>
          </cell>
          <cell r="AC52">
            <v>4.3640980000000003</v>
          </cell>
          <cell r="AD52">
            <v>5.1990679999999996</v>
          </cell>
          <cell r="AE52">
            <v>3.5363790000000002</v>
          </cell>
          <cell r="AF52">
            <v>1.8785860000000001</v>
          </cell>
          <cell r="AG52">
            <v>5.4571290000000001</v>
          </cell>
          <cell r="AH52">
            <v>3.0624180000000001</v>
          </cell>
          <cell r="AI52">
            <v>6.9042300000000001</v>
          </cell>
          <cell r="AJ52">
            <v>4.9427329999999996</v>
          </cell>
          <cell r="AK52">
            <v>2.6978629999999999</v>
          </cell>
          <cell r="AL52">
            <v>14.737721000000001</v>
          </cell>
          <cell r="AM52">
            <v>7.3062810000000002</v>
          </cell>
          <cell r="AN52">
            <v>4.9000000000000004</v>
          </cell>
          <cell r="AO52">
            <v>4.0668540000000002</v>
          </cell>
          <cell r="AP52">
            <v>0</v>
          </cell>
          <cell r="AQ52">
            <v>4.4796189999999996</v>
          </cell>
          <cell r="AS52">
            <v>0</v>
          </cell>
          <cell r="AT52">
            <v>17.891348000000001</v>
          </cell>
          <cell r="AU52">
            <v>19.689395000000001</v>
          </cell>
          <cell r="AV52">
            <v>9.9</v>
          </cell>
          <cell r="AW52">
            <v>7.8191879999999996</v>
          </cell>
          <cell r="AX52">
            <v>20.481120000000001</v>
          </cell>
          <cell r="AY52">
            <v>15.162989</v>
          </cell>
          <cell r="AZ52">
            <v>15.624890000000001</v>
          </cell>
          <cell r="BB52">
            <v>16.957962999999999</v>
          </cell>
          <cell r="BC52">
            <v>7.1204039999999997</v>
          </cell>
          <cell r="BD52">
            <v>2.7068469999999998</v>
          </cell>
          <cell r="BE52">
            <v>3.7050130000000001</v>
          </cell>
          <cell r="BF52">
            <v>1.266947</v>
          </cell>
          <cell r="BG52">
            <v>3.5781459999999998</v>
          </cell>
          <cell r="BH52">
            <v>4.8925859999999997</v>
          </cell>
          <cell r="BI52">
            <v>6.5774910000000002</v>
          </cell>
          <cell r="BJ52">
            <v>6.2903960000000003</v>
          </cell>
          <cell r="BL52">
            <v>2.5953539999999999</v>
          </cell>
          <cell r="BM52">
            <v>4.2577309999999997</v>
          </cell>
          <cell r="BN52">
            <v>4.9974509999999999</v>
          </cell>
          <cell r="BO52">
            <v>2.1508129999999999</v>
          </cell>
          <cell r="BP52">
            <v>1.1022179999999999</v>
          </cell>
          <cell r="BT52">
            <v>2.027501</v>
          </cell>
          <cell r="BW52">
            <v>22.858367999999999</v>
          </cell>
          <cell r="BX52">
            <v>7.7183229999999998</v>
          </cell>
          <cell r="BY52">
            <v>3.8481559999999999</v>
          </cell>
          <cell r="BZ52">
            <v>2.5732599999999999</v>
          </cell>
          <cell r="CA52">
            <v>2.7479260000000001</v>
          </cell>
          <cell r="CB52">
            <v>3.113559</v>
          </cell>
          <cell r="CD52">
            <v>1.9661979999999999</v>
          </cell>
          <cell r="CE52">
            <v>1.8963449999999999</v>
          </cell>
          <cell r="CF52">
            <v>3.322438</v>
          </cell>
          <cell r="CG52">
            <v>1.9442900000000001</v>
          </cell>
          <cell r="CH52">
            <v>1.113958</v>
          </cell>
          <cell r="CI52">
            <v>2.5794890000000001</v>
          </cell>
          <cell r="CJ52">
            <v>1.4468540000000001</v>
          </cell>
          <cell r="CK52">
            <v>3.3691230000000001</v>
          </cell>
          <cell r="CL52">
            <v>3.5228100000000002</v>
          </cell>
          <cell r="CM52">
            <v>1.3282860000000001</v>
          </cell>
          <cell r="CN52">
            <v>5.578665</v>
          </cell>
          <cell r="CO52">
            <v>4.1500880000000002</v>
          </cell>
          <cell r="CP52">
            <v>2.1170979999999999</v>
          </cell>
          <cell r="CQ52">
            <v>3.0577909999999999</v>
          </cell>
          <cell r="CR52">
            <v>7.7177829999999998</v>
          </cell>
          <cell r="CS52">
            <v>2.4493550000000002</v>
          </cell>
          <cell r="CU52">
            <v>0</v>
          </cell>
          <cell r="CV52">
            <v>8.5657219999999992</v>
          </cell>
          <cell r="CW52">
            <v>10.326324</v>
          </cell>
          <cell r="CX52">
            <v>5.4961330000000004</v>
          </cell>
          <cell r="CY52">
            <v>5.6719099999999996</v>
          </cell>
          <cell r="CZ52">
            <v>7.4982069999999998</v>
          </cell>
          <cell r="DA52">
            <v>9.1013719999999996</v>
          </cell>
          <cell r="DB52">
            <v>9.527018</v>
          </cell>
          <cell r="DD52">
            <v>9.084797</v>
          </cell>
          <cell r="DE52">
            <v>5.7347359999999998</v>
          </cell>
          <cell r="DH52">
            <v>6761.143291069</v>
          </cell>
          <cell r="DI52">
            <v>26430.135209837998</v>
          </cell>
          <cell r="DJ52">
            <v>477.26053334100101</v>
          </cell>
          <cell r="DK52">
            <v>1768.1847441040002</v>
          </cell>
          <cell r="DL52">
            <v>630.87755292600002</v>
          </cell>
          <cell r="DM52">
            <v>1833.9536265440001</v>
          </cell>
          <cell r="DN52">
            <v>350.985028201001</v>
          </cell>
          <cell r="DO52">
            <v>1483.813931743</v>
          </cell>
          <cell r="DP52">
            <v>263.11478265500097</v>
          </cell>
          <cell r="DQ52">
            <v>936.98933212500003</v>
          </cell>
          <cell r="DR52">
            <v>486.72014219000096</v>
          </cell>
          <cell r="DS52">
            <v>1070.3450369549998</v>
          </cell>
          <cell r="DT52">
            <v>134.27811919000098</v>
          </cell>
          <cell r="DU52">
            <v>767.24395195699992</v>
          </cell>
          <cell r="DV52">
            <v>166.94877960700001</v>
          </cell>
          <cell r="DW52">
            <v>893.99800547400002</v>
          </cell>
          <cell r="DX52">
            <v>130.724135396001</v>
          </cell>
          <cell r="DY52">
            <v>585.67911211600097</v>
          </cell>
          <cell r="DZ52">
            <v>55.807176261002006</v>
          </cell>
          <cell r="EA52">
            <v>241.10218038400001</v>
          </cell>
          <cell r="EB52">
            <v>175.78832741799999</v>
          </cell>
          <cell r="EC52">
            <v>894.60685522600102</v>
          </cell>
          <cell r="ED52">
            <v>318.31158917900001</v>
          </cell>
          <cell r="EE52">
            <v>748.26865373300006</v>
          </cell>
          <cell r="EF52">
            <v>21.244869000001</v>
          </cell>
          <cell r="EG52">
            <v>161.73793400000099</v>
          </cell>
          <cell r="EH52">
            <v>51.274709685000005</v>
          </cell>
          <cell r="EI52">
            <v>374.41749936000099</v>
          </cell>
          <cell r="EJ52">
            <v>1402.406270686</v>
          </cell>
          <cell r="EK52">
            <v>3058.672474899</v>
          </cell>
          <cell r="EL52">
            <v>56.748468620000004</v>
          </cell>
          <cell r="EM52">
            <v>291.192211085</v>
          </cell>
          <cell r="EN52">
            <v>17.803262827999998</v>
          </cell>
          <cell r="EO52">
            <v>130.74247483300002</v>
          </cell>
          <cell r="EP52">
            <v>229.75160951200098</v>
          </cell>
          <cell r="EQ52">
            <v>252.87389554700002</v>
          </cell>
          <cell r="ER52">
            <v>74.285339989000008</v>
          </cell>
          <cell r="ES52">
            <v>504.49180048000102</v>
          </cell>
          <cell r="ET52">
            <v>237.39812940700099</v>
          </cell>
          <cell r="EU52">
            <v>2466.4329492100001</v>
          </cell>
          <cell r="EV52">
            <v>132.50125457300001</v>
          </cell>
          <cell r="EW52">
            <v>581.27768622399992</v>
          </cell>
          <cell r="EX52">
            <v>174.654193999001</v>
          </cell>
          <cell r="EY52">
            <v>728.78080882000006</v>
          </cell>
        </row>
        <row r="53">
          <cell r="A53">
            <v>44593</v>
          </cell>
          <cell r="B53">
            <v>4.2738339999999999</v>
          </cell>
          <cell r="C53">
            <v>4.3154110000000001</v>
          </cell>
          <cell r="D53">
            <v>1.690064</v>
          </cell>
          <cell r="E53">
            <v>4.2309679999999998</v>
          </cell>
          <cell r="F53">
            <v>0</v>
          </cell>
          <cell r="G53">
            <v>11.758063</v>
          </cell>
          <cell r="H53">
            <v>7.2328729999999997</v>
          </cell>
          <cell r="J53">
            <v>4.5784279999999997</v>
          </cell>
          <cell r="K53">
            <v>8.0364159999999991</v>
          </cell>
          <cell r="L53">
            <v>7.5670359999999999</v>
          </cell>
          <cell r="M53">
            <v>0</v>
          </cell>
          <cell r="N53">
            <v>2.1218859999999999</v>
          </cell>
          <cell r="R53">
            <v>2.5529890000000002</v>
          </cell>
          <cell r="U53">
            <v>37.900236999999997</v>
          </cell>
          <cell r="V53">
            <v>18.48451</v>
          </cell>
          <cell r="W53">
            <v>4.7390639999999999</v>
          </cell>
          <cell r="X53">
            <v>4.9154739999999997</v>
          </cell>
          <cell r="Y53">
            <v>4.5091780000000004</v>
          </cell>
          <cell r="Z53">
            <v>5.6621579999999998</v>
          </cell>
          <cell r="AB53">
            <v>0</v>
          </cell>
          <cell r="AC53">
            <v>4.583367</v>
          </cell>
          <cell r="AD53">
            <v>5.4386140000000003</v>
          </cell>
          <cell r="AE53">
            <v>3.122369</v>
          </cell>
          <cell r="AF53">
            <v>1.803647</v>
          </cell>
          <cell r="AG53">
            <v>5.558954</v>
          </cell>
          <cell r="AH53">
            <v>2.8915169999999999</v>
          </cell>
          <cell r="AI53">
            <v>7.0255970000000003</v>
          </cell>
          <cell r="AJ53">
            <v>4.9426509999999997</v>
          </cell>
          <cell r="AK53">
            <v>2.47662</v>
          </cell>
          <cell r="AL53">
            <v>14.887294000000001</v>
          </cell>
          <cell r="AM53">
            <v>6.9168500000000002</v>
          </cell>
          <cell r="AN53">
            <v>4.9000000000000004</v>
          </cell>
          <cell r="AO53">
            <v>4.2850630000000001</v>
          </cell>
          <cell r="AP53">
            <v>0</v>
          </cell>
          <cell r="AQ53">
            <v>3.7536170000000002</v>
          </cell>
          <cell r="AS53">
            <v>0</v>
          </cell>
          <cell r="AT53">
            <v>20.057112</v>
          </cell>
          <cell r="AU53">
            <v>0</v>
          </cell>
          <cell r="AV53">
            <v>9.5326280000000008</v>
          </cell>
          <cell r="AW53">
            <v>6.6004339999999999</v>
          </cell>
          <cell r="AX53">
            <v>13.372216</v>
          </cell>
          <cell r="AY53">
            <v>16.505998999999999</v>
          </cell>
          <cell r="AZ53">
            <v>15.624338</v>
          </cell>
          <cell r="BB53">
            <v>16.640488000000001</v>
          </cell>
          <cell r="BC53">
            <v>7.117934</v>
          </cell>
          <cell r="BD53">
            <v>3.1194139999999999</v>
          </cell>
          <cell r="BE53">
            <v>3.232262</v>
          </cell>
          <cell r="BF53">
            <v>1.286626</v>
          </cell>
          <cell r="BG53">
            <v>2.9424079999999999</v>
          </cell>
          <cell r="BH53">
            <v>5.0720520000000002</v>
          </cell>
          <cell r="BI53">
            <v>7.0638880000000004</v>
          </cell>
          <cell r="BJ53">
            <v>5.609972</v>
          </cell>
          <cell r="BL53">
            <v>2.9332060000000002</v>
          </cell>
          <cell r="BM53">
            <v>4.2333569999999998</v>
          </cell>
          <cell r="BN53">
            <v>5.6017390000000002</v>
          </cell>
          <cell r="BO53">
            <v>1.840468</v>
          </cell>
          <cell r="BP53">
            <v>1.116846</v>
          </cell>
          <cell r="BT53">
            <v>1.5051570000000001</v>
          </cell>
          <cell r="BW53">
            <v>23.386759999999999</v>
          </cell>
          <cell r="BX53">
            <v>7.8087</v>
          </cell>
          <cell r="BY53">
            <v>3.7703859999999998</v>
          </cell>
          <cell r="BZ53">
            <v>2.8067150000000001</v>
          </cell>
          <cell r="CA53">
            <v>2.4894810000000001</v>
          </cell>
          <cell r="CB53">
            <v>3.142862</v>
          </cell>
          <cell r="CD53">
            <v>1.935864</v>
          </cell>
          <cell r="CE53">
            <v>1.866627</v>
          </cell>
          <cell r="CF53">
            <v>3.4022540000000001</v>
          </cell>
          <cell r="CG53">
            <v>1.949543</v>
          </cell>
          <cell r="CH53">
            <v>1.114832</v>
          </cell>
          <cell r="CI53">
            <v>2.5738979999999998</v>
          </cell>
          <cell r="CJ53">
            <v>1.3793820000000001</v>
          </cell>
          <cell r="CK53">
            <v>6.1822679999999997</v>
          </cell>
          <cell r="CL53">
            <v>3.5211980000000001</v>
          </cell>
          <cell r="CM53">
            <v>1.111615</v>
          </cell>
          <cell r="CN53">
            <v>5.578665</v>
          </cell>
          <cell r="CO53">
            <v>3.0457839999999998</v>
          </cell>
          <cell r="CP53">
            <v>2.1372629999999999</v>
          </cell>
          <cell r="CQ53">
            <v>3.3264610000000001</v>
          </cell>
          <cell r="CR53">
            <v>7.8625189999999998</v>
          </cell>
          <cell r="CS53">
            <v>2.659475</v>
          </cell>
          <cell r="CU53">
            <v>0</v>
          </cell>
          <cell r="CV53">
            <v>9.7508119999999998</v>
          </cell>
          <cell r="CW53">
            <v>9.2783289999999994</v>
          </cell>
          <cell r="CX53">
            <v>5.2954280000000002</v>
          </cell>
          <cell r="CY53">
            <v>4.0985500000000004</v>
          </cell>
          <cell r="CZ53">
            <v>5.2290229999999998</v>
          </cell>
          <cell r="DA53">
            <v>9.0814179999999993</v>
          </cell>
          <cell r="DB53">
            <v>9.5267119999999998</v>
          </cell>
          <cell r="DD53">
            <v>8.8318680000000001</v>
          </cell>
          <cell r="DE53">
            <v>5.718013</v>
          </cell>
          <cell r="DH53">
            <v>5523.8033117689993</v>
          </cell>
          <cell r="DI53">
            <v>20452.623357074997</v>
          </cell>
          <cell r="DJ53">
            <v>451.64616847600001</v>
          </cell>
          <cell r="DK53">
            <v>1378.5006591870001</v>
          </cell>
          <cell r="DL53">
            <v>449.26890009900001</v>
          </cell>
          <cell r="DM53">
            <v>1268.2561914290002</v>
          </cell>
          <cell r="DN53">
            <v>314.09865209400004</v>
          </cell>
          <cell r="DO53">
            <v>946.4631033390001</v>
          </cell>
          <cell r="DP53">
            <v>204.382909369001</v>
          </cell>
          <cell r="DQ53">
            <v>762.019246232</v>
          </cell>
          <cell r="DR53">
            <v>349.30326303799995</v>
          </cell>
          <cell r="DS53">
            <v>808.13250699499997</v>
          </cell>
          <cell r="DT53">
            <v>132.474829811001</v>
          </cell>
          <cell r="DU53">
            <v>681.31005521700104</v>
          </cell>
          <cell r="DV53">
            <v>99.969127071000003</v>
          </cell>
          <cell r="DW53">
            <v>693.54746636300001</v>
          </cell>
          <cell r="DX53">
            <v>39.927416359001001</v>
          </cell>
          <cell r="DY53">
            <v>421.51550982800001</v>
          </cell>
          <cell r="DZ53">
            <v>67.265414354000015</v>
          </cell>
          <cell r="EA53">
            <v>210.24609321900201</v>
          </cell>
          <cell r="EB53">
            <v>149.76331412100001</v>
          </cell>
          <cell r="EC53">
            <v>627.38572775100101</v>
          </cell>
          <cell r="ED53">
            <v>272.62609200900101</v>
          </cell>
          <cell r="EE53">
            <v>705.70650081700012</v>
          </cell>
          <cell r="EF53">
            <v>27.094823000000002</v>
          </cell>
          <cell r="EG53">
            <v>141.661483000001</v>
          </cell>
          <cell r="EH53">
            <v>43.443805915001001</v>
          </cell>
          <cell r="EI53">
            <v>320.48173003199997</v>
          </cell>
          <cell r="EJ53">
            <v>1121.719607627</v>
          </cell>
          <cell r="EK53">
            <v>2584.5750360190004</v>
          </cell>
          <cell r="EL53">
            <v>55.096482997999999</v>
          </cell>
          <cell r="EM53">
            <v>272.00822348299999</v>
          </cell>
          <cell r="EN53">
            <v>2.6754902120000001</v>
          </cell>
          <cell r="EO53">
            <v>72.734274552000002</v>
          </cell>
          <cell r="EP53">
            <v>237.01661516200099</v>
          </cell>
          <cell r="EQ53">
            <v>212.77584609199999</v>
          </cell>
          <cell r="ER53">
            <v>77.431631148000008</v>
          </cell>
          <cell r="ES53">
            <v>574.10482638500093</v>
          </cell>
          <cell r="ET53">
            <v>179.981767671</v>
          </cell>
          <cell r="EU53">
            <v>2013.3953465300001</v>
          </cell>
          <cell r="EV53">
            <v>98.282732005</v>
          </cell>
          <cell r="EW53">
            <v>496.33711376100098</v>
          </cell>
          <cell r="EX53">
            <v>129.69027827100001</v>
          </cell>
          <cell r="EY53">
            <v>516.87249897800098</v>
          </cell>
        </row>
        <row r="54">
          <cell r="A54">
            <v>44562</v>
          </cell>
          <cell r="B54">
            <v>4.026834</v>
          </cell>
          <cell r="C54">
            <v>4.8722349999999999</v>
          </cell>
          <cell r="D54">
            <v>1.274214</v>
          </cell>
          <cell r="E54">
            <v>4.263922</v>
          </cell>
          <cell r="F54">
            <v>0</v>
          </cell>
          <cell r="G54">
            <v>10.891071999999999</v>
          </cell>
          <cell r="H54">
            <v>6.7136139999999997</v>
          </cell>
          <cell r="J54">
            <v>4.3630060000000004</v>
          </cell>
          <cell r="K54">
            <v>9.2548680000000001</v>
          </cell>
          <cell r="L54">
            <v>7.8808439999999997</v>
          </cell>
          <cell r="M54">
            <v>0</v>
          </cell>
          <cell r="N54">
            <v>2.086538</v>
          </cell>
          <cell r="R54">
            <v>0</v>
          </cell>
          <cell r="U54">
            <v>37.763759</v>
          </cell>
          <cell r="V54">
            <v>17.921161000000001</v>
          </cell>
          <cell r="W54">
            <v>4.7384529999999998</v>
          </cell>
          <cell r="X54">
            <v>4.2358390000000004</v>
          </cell>
          <cell r="Y54">
            <v>3.9543140000000001</v>
          </cell>
          <cell r="Z54">
            <v>5.6936049999999998</v>
          </cell>
          <cell r="AB54">
            <v>4.7323050000000002</v>
          </cell>
          <cell r="AC54">
            <v>4.7849279999999998</v>
          </cell>
          <cell r="AD54">
            <v>5.2706220000000004</v>
          </cell>
          <cell r="AE54">
            <v>3.2047539999999999</v>
          </cell>
          <cell r="AF54">
            <v>1.733214</v>
          </cell>
          <cell r="AG54">
            <v>5.5101110000000002</v>
          </cell>
          <cell r="AH54">
            <v>0</v>
          </cell>
          <cell r="AI54">
            <v>6.436712</v>
          </cell>
          <cell r="AJ54">
            <v>4.9427329999999996</v>
          </cell>
          <cell r="AK54">
            <v>0</v>
          </cell>
          <cell r="AL54">
            <v>17.680454000000001</v>
          </cell>
          <cell r="AM54">
            <v>6.4796889999999996</v>
          </cell>
          <cell r="AN54">
            <v>4.9053880000000003</v>
          </cell>
          <cell r="AO54">
            <v>3.9682659999999998</v>
          </cell>
          <cell r="AP54">
            <v>0</v>
          </cell>
          <cell r="AQ54">
            <v>5.5742139999999996</v>
          </cell>
          <cell r="AS54">
            <v>0</v>
          </cell>
          <cell r="AT54">
            <v>0</v>
          </cell>
          <cell r="AU54">
            <v>0</v>
          </cell>
          <cell r="AV54">
            <v>9.4745980000000003</v>
          </cell>
          <cell r="AW54">
            <v>6.5319250000000002</v>
          </cell>
          <cell r="AX54">
            <v>12.62787</v>
          </cell>
          <cell r="AY54">
            <v>16.869630999999998</v>
          </cell>
          <cell r="AZ54">
            <v>15.365271</v>
          </cell>
          <cell r="BB54">
            <v>15.182629</v>
          </cell>
          <cell r="BC54">
            <v>7.1204039999999997</v>
          </cell>
          <cell r="BD54">
            <v>3.2578900000000002</v>
          </cell>
          <cell r="BE54">
            <v>3.0757400000000001</v>
          </cell>
          <cell r="BF54">
            <v>1.0403249999999999</v>
          </cell>
          <cell r="BG54">
            <v>3.177943</v>
          </cell>
          <cell r="BH54">
            <v>4.7553460000000003</v>
          </cell>
          <cell r="BI54">
            <v>6.8804749999999997</v>
          </cell>
          <cell r="BJ54">
            <v>5.2291619999999996</v>
          </cell>
          <cell r="BL54">
            <v>3.1823600000000001</v>
          </cell>
          <cell r="BM54">
            <v>4.1120850000000004</v>
          </cell>
          <cell r="BN54">
            <v>4.9934120000000002</v>
          </cell>
          <cell r="BO54">
            <v>1.81934</v>
          </cell>
          <cell r="BP54">
            <v>1.1166959999999999</v>
          </cell>
          <cell r="BT54">
            <v>1.3673519999999999</v>
          </cell>
          <cell r="BW54">
            <v>26.126272</v>
          </cell>
          <cell r="BX54">
            <v>7.5007089999999996</v>
          </cell>
          <cell r="BY54">
            <v>3.6119460000000001</v>
          </cell>
          <cell r="BZ54">
            <v>2.8460610000000002</v>
          </cell>
          <cell r="CA54">
            <v>2.8317459999999999</v>
          </cell>
          <cell r="CB54">
            <v>3.0881379999999998</v>
          </cell>
          <cell r="CD54">
            <v>1.9446950000000001</v>
          </cell>
          <cell r="CE54">
            <v>1.921198</v>
          </cell>
          <cell r="CF54">
            <v>3.2998259999999999</v>
          </cell>
          <cell r="CG54">
            <v>1.5749089999999999</v>
          </cell>
          <cell r="CH54">
            <v>1.142425</v>
          </cell>
          <cell r="CI54">
            <v>2.5809760000000002</v>
          </cell>
          <cell r="CJ54">
            <v>1.3350580000000001</v>
          </cell>
          <cell r="CK54">
            <v>5.0623290000000001</v>
          </cell>
          <cell r="CL54">
            <v>3.5305089999999999</v>
          </cell>
          <cell r="CM54">
            <v>1.119211</v>
          </cell>
          <cell r="CN54">
            <v>5.578665</v>
          </cell>
          <cell r="CO54">
            <v>3.5590679999999999</v>
          </cell>
          <cell r="CP54">
            <v>1.9982949999999999</v>
          </cell>
          <cell r="CQ54">
            <v>3.0920390000000002</v>
          </cell>
          <cell r="CR54">
            <v>0</v>
          </cell>
          <cell r="CS54">
            <v>2.7628879999999998</v>
          </cell>
          <cell r="CU54">
            <v>0</v>
          </cell>
          <cell r="CV54">
            <v>0</v>
          </cell>
          <cell r="CW54">
            <v>0</v>
          </cell>
          <cell r="CX54">
            <v>5.6008040000000001</v>
          </cell>
          <cell r="CY54">
            <v>4.4144220000000001</v>
          </cell>
          <cell r="CZ54">
            <v>5.0606730000000004</v>
          </cell>
          <cell r="DA54">
            <v>9.001849</v>
          </cell>
          <cell r="DB54">
            <v>10.076199000000001</v>
          </cell>
          <cell r="DD54">
            <v>8.9375660000000003</v>
          </cell>
          <cell r="DE54">
            <v>5.7427890000000001</v>
          </cell>
          <cell r="DH54">
            <v>5288.6873644890002</v>
          </cell>
          <cell r="DI54">
            <v>22281.016912923998</v>
          </cell>
          <cell r="DJ54">
            <v>380.803107211</v>
          </cell>
          <cell r="DK54">
            <v>1466.7071790590001</v>
          </cell>
          <cell r="DL54">
            <v>424.424153791001</v>
          </cell>
          <cell r="DM54">
            <v>1387.311792926</v>
          </cell>
          <cell r="DN54">
            <v>292.140368268001</v>
          </cell>
          <cell r="DO54">
            <v>1134.5888819440001</v>
          </cell>
          <cell r="DP54">
            <v>156.91698397300101</v>
          </cell>
          <cell r="DQ54">
            <v>767.84816124000099</v>
          </cell>
          <cell r="DR54">
            <v>300.24868637499998</v>
          </cell>
          <cell r="DS54">
            <v>874.82962432800002</v>
          </cell>
          <cell r="DT54">
            <v>129.94503315599999</v>
          </cell>
          <cell r="DU54">
            <v>747.956866442001</v>
          </cell>
          <cell r="DV54">
            <v>87.217972085</v>
          </cell>
          <cell r="DW54">
            <v>805.18419339200102</v>
          </cell>
          <cell r="DX54">
            <v>30.824606652</v>
          </cell>
          <cell r="DY54">
            <v>472.33710645500003</v>
          </cell>
          <cell r="DZ54">
            <v>63.411210841000006</v>
          </cell>
          <cell r="EA54">
            <v>205.26129326400101</v>
          </cell>
          <cell r="EB54">
            <v>221.66059268900099</v>
          </cell>
          <cell r="EC54">
            <v>752.22079727900098</v>
          </cell>
          <cell r="ED54">
            <v>370.78208076300098</v>
          </cell>
          <cell r="EE54">
            <v>701.14315423400001</v>
          </cell>
          <cell r="EF54">
            <v>28.988634000000999</v>
          </cell>
          <cell r="EG54">
            <v>176.185517</v>
          </cell>
          <cell r="EH54">
            <v>32.653957628001002</v>
          </cell>
          <cell r="EI54">
            <v>314.37405971500101</v>
          </cell>
          <cell r="EJ54">
            <v>1050.7281724270001</v>
          </cell>
          <cell r="EK54">
            <v>2932.7761087070003</v>
          </cell>
          <cell r="EL54">
            <v>61.459279881000001</v>
          </cell>
          <cell r="EM54">
            <v>276.23157536600002</v>
          </cell>
          <cell r="EN54">
            <v>0.399132237</v>
          </cell>
          <cell r="EO54">
            <v>64.541848670000007</v>
          </cell>
          <cell r="EP54">
            <v>238.33444530600201</v>
          </cell>
          <cell r="EQ54">
            <v>235.25209080500201</v>
          </cell>
          <cell r="ER54">
            <v>70.027125683000008</v>
          </cell>
          <cell r="ES54">
            <v>576.14909540899998</v>
          </cell>
          <cell r="ET54">
            <v>183.03574357400001</v>
          </cell>
          <cell r="EU54">
            <v>2059.221017457</v>
          </cell>
          <cell r="EV54">
            <v>106.21859130400101</v>
          </cell>
          <cell r="EW54">
            <v>527.18796113899998</v>
          </cell>
          <cell r="EX54">
            <v>107.11506503300001</v>
          </cell>
          <cell r="EY54">
            <v>570.54601348000108</v>
          </cell>
        </row>
        <row r="55">
          <cell r="A55">
            <v>44531</v>
          </cell>
          <cell r="B55">
            <v>3.9720300000000002</v>
          </cell>
          <cell r="C55">
            <v>4.6264070000000004</v>
          </cell>
          <cell r="D55">
            <v>1.252974</v>
          </cell>
          <cell r="E55">
            <v>4.032019</v>
          </cell>
          <cell r="F55">
            <v>0</v>
          </cell>
          <cell r="G55">
            <v>11.344727000000001</v>
          </cell>
          <cell r="H55">
            <v>6.5416780000000001</v>
          </cell>
          <cell r="J55">
            <v>4.2228089999999998</v>
          </cell>
          <cell r="K55">
            <v>9.7305650000000004</v>
          </cell>
          <cell r="L55">
            <v>7.3221340000000001</v>
          </cell>
          <cell r="M55">
            <v>2.4882550000000001</v>
          </cell>
          <cell r="N55">
            <v>2.0280290000000001</v>
          </cell>
          <cell r="R55">
            <v>0</v>
          </cell>
          <cell r="U55">
            <v>38.445067000000002</v>
          </cell>
          <cell r="V55">
            <v>17.576362</v>
          </cell>
          <cell r="W55">
            <v>4.7678520000000004</v>
          </cell>
          <cell r="X55">
            <v>5.278861</v>
          </cell>
          <cell r="Y55">
            <v>5.5232260000000002</v>
          </cell>
          <cell r="Z55">
            <v>5.8780279999999996</v>
          </cell>
          <cell r="AB55">
            <v>4.8072249999999999</v>
          </cell>
          <cell r="AC55">
            <v>4.8424180000000003</v>
          </cell>
          <cell r="AD55">
            <v>5.2815969999999997</v>
          </cell>
          <cell r="AE55">
            <v>3.122322</v>
          </cell>
          <cell r="AF55">
            <v>2.2118150000000001</v>
          </cell>
          <cell r="AG55">
            <v>5.5805340000000001</v>
          </cell>
          <cell r="AH55">
            <v>0</v>
          </cell>
          <cell r="AI55">
            <v>7.2995859999999997</v>
          </cell>
          <cell r="AJ55">
            <v>4.9427329999999996</v>
          </cell>
          <cell r="AK55">
            <v>0</v>
          </cell>
          <cell r="AL55">
            <v>20.893360000000001</v>
          </cell>
          <cell r="AM55">
            <v>6.673305</v>
          </cell>
          <cell r="AN55">
            <v>4.95702</v>
          </cell>
          <cell r="AO55">
            <v>5.3849419999999997</v>
          </cell>
          <cell r="AP55">
            <v>0</v>
          </cell>
          <cell r="AQ55">
            <v>6.6824380000000003</v>
          </cell>
          <cell r="AS55">
            <v>0</v>
          </cell>
          <cell r="AT55">
            <v>0</v>
          </cell>
          <cell r="AU55">
            <v>0</v>
          </cell>
          <cell r="AV55">
            <v>9.5003159999999998</v>
          </cell>
          <cell r="AW55">
            <v>7.9915289999999999</v>
          </cell>
          <cell r="AX55">
            <v>18.221910000000001</v>
          </cell>
          <cell r="AY55">
            <v>16.946753999999999</v>
          </cell>
          <cell r="AZ55">
            <v>13.450392000000001</v>
          </cell>
          <cell r="BB55">
            <v>14.796290000000001</v>
          </cell>
          <cell r="BC55">
            <v>7.1204039999999997</v>
          </cell>
          <cell r="BD55">
            <v>3.154175</v>
          </cell>
          <cell r="BE55">
            <v>3.1919940000000002</v>
          </cell>
          <cell r="BF55">
            <v>0.95793200000000001</v>
          </cell>
          <cell r="BG55">
            <v>3.2893089999999998</v>
          </cell>
          <cell r="BH55">
            <v>4.4611710000000002</v>
          </cell>
          <cell r="BI55">
            <v>6.3930290000000003</v>
          </cell>
          <cell r="BJ55">
            <v>6.2531179999999997</v>
          </cell>
          <cell r="BL55">
            <v>2.9968469999999998</v>
          </cell>
          <cell r="BM55">
            <v>4.261323</v>
          </cell>
          <cell r="BN55">
            <v>4.9872690000000004</v>
          </cell>
          <cell r="BO55">
            <v>1.7880180000000001</v>
          </cell>
          <cell r="BP55">
            <v>1.127451</v>
          </cell>
          <cell r="BT55">
            <v>1.5708610000000001</v>
          </cell>
          <cell r="BW55">
            <v>21.727592000000001</v>
          </cell>
          <cell r="BX55">
            <v>7.4821340000000003</v>
          </cell>
          <cell r="BY55">
            <v>3.9536880000000001</v>
          </cell>
          <cell r="BZ55">
            <v>3.2057099999999998</v>
          </cell>
          <cell r="CA55">
            <v>2.8171119999999998</v>
          </cell>
          <cell r="CB55">
            <v>3.0373559999999999</v>
          </cell>
          <cell r="CD55">
            <v>1.929241</v>
          </cell>
          <cell r="CE55">
            <v>1.89879</v>
          </cell>
          <cell r="CF55">
            <v>3.2949519999999999</v>
          </cell>
          <cell r="CG55">
            <v>2.0311750000000002</v>
          </cell>
          <cell r="CH55">
            <v>1.6196250000000001</v>
          </cell>
          <cell r="CI55">
            <v>2.5981969999999999</v>
          </cell>
          <cell r="CJ55">
            <v>1.3477490000000001</v>
          </cell>
          <cell r="CK55">
            <v>3.962091</v>
          </cell>
          <cell r="CL55">
            <v>3.6053600000000001</v>
          </cell>
          <cell r="CM55">
            <v>1.121181</v>
          </cell>
          <cell r="CN55">
            <v>5.578665</v>
          </cell>
          <cell r="CO55">
            <v>3.9169849999999999</v>
          </cell>
          <cell r="CP55">
            <v>2.024953</v>
          </cell>
          <cell r="CQ55">
            <v>2.8810720000000001</v>
          </cell>
          <cell r="CR55">
            <v>0</v>
          </cell>
          <cell r="CS55">
            <v>4.1872210000000001</v>
          </cell>
          <cell r="CU55">
            <v>0</v>
          </cell>
          <cell r="CV55">
            <v>0</v>
          </cell>
          <cell r="CW55">
            <v>0</v>
          </cell>
          <cell r="CX55">
            <v>5.4826110000000003</v>
          </cell>
          <cell r="CY55">
            <v>6.1148439999999997</v>
          </cell>
          <cell r="CZ55">
            <v>6.2242329999999999</v>
          </cell>
          <cell r="DA55">
            <v>9.0062499999999996</v>
          </cell>
          <cell r="DB55">
            <v>10.197524</v>
          </cell>
          <cell r="DD55">
            <v>8.9253309999999999</v>
          </cell>
          <cell r="DE55">
            <v>5.7256780000000003</v>
          </cell>
          <cell r="DH55">
            <v>5847.8919710560003</v>
          </cell>
          <cell r="DI55">
            <v>24371.352899845999</v>
          </cell>
          <cell r="DJ55">
            <v>430.70681138800103</v>
          </cell>
          <cell r="DK55">
            <v>1484.6275930230001</v>
          </cell>
          <cell r="DL55">
            <v>433.26698619700005</v>
          </cell>
          <cell r="DM55">
            <v>1460.4570188330001</v>
          </cell>
          <cell r="DN55">
            <v>295.75302463899999</v>
          </cell>
          <cell r="DO55">
            <v>1406.320594236</v>
          </cell>
          <cell r="DP55">
            <v>196.15819535900002</v>
          </cell>
          <cell r="DQ55">
            <v>826.95552155700102</v>
          </cell>
          <cell r="DR55">
            <v>306.50239875000096</v>
          </cell>
          <cell r="DS55">
            <v>906.87635714000101</v>
          </cell>
          <cell r="DT55">
            <v>126.814575353001</v>
          </cell>
          <cell r="DU55">
            <v>797.89743014500004</v>
          </cell>
          <cell r="DV55">
            <v>117.73427123600101</v>
          </cell>
          <cell r="DW55">
            <v>826.236009504001</v>
          </cell>
          <cell r="DX55">
            <v>27.562751121001003</v>
          </cell>
          <cell r="DY55">
            <v>510.72775679300105</v>
          </cell>
          <cell r="DZ55">
            <v>80.231857445000003</v>
          </cell>
          <cell r="EA55">
            <v>332.46561642100102</v>
          </cell>
          <cell r="EB55">
            <v>168.91167339500001</v>
          </cell>
          <cell r="EC55">
            <v>848.85180669400097</v>
          </cell>
          <cell r="ED55">
            <v>375.31151205700002</v>
          </cell>
          <cell r="EE55">
            <v>806.36796728300112</v>
          </cell>
          <cell r="EF55">
            <v>28.081211</v>
          </cell>
          <cell r="EG55">
            <v>193.68351500000099</v>
          </cell>
          <cell r="EH55">
            <v>35.219854805000999</v>
          </cell>
          <cell r="EI55">
            <v>286.79047226699998</v>
          </cell>
          <cell r="EJ55">
            <v>1273.3240428540003</v>
          </cell>
          <cell r="EK55">
            <v>3143.2020531399999</v>
          </cell>
          <cell r="EL55">
            <v>72.276426399000002</v>
          </cell>
          <cell r="EM55">
            <v>343.53886243300099</v>
          </cell>
          <cell r="EN55">
            <v>2.1131970170010002</v>
          </cell>
          <cell r="EO55">
            <v>69.504350573000991</v>
          </cell>
          <cell r="EP55">
            <v>264.74542210200201</v>
          </cell>
          <cell r="EQ55">
            <v>278.26278213100102</v>
          </cell>
          <cell r="ER55">
            <v>94.752718038000012</v>
          </cell>
          <cell r="ES55">
            <v>581.75603256500108</v>
          </cell>
          <cell r="ET55">
            <v>215.294739201</v>
          </cell>
          <cell r="EU55">
            <v>2466.7036600870001</v>
          </cell>
          <cell r="EV55">
            <v>125.083860089</v>
          </cell>
          <cell r="EW55">
            <v>648.32454923000103</v>
          </cell>
          <cell r="EX55">
            <v>122.473762189</v>
          </cell>
          <cell r="EY55">
            <v>683.37041051600102</v>
          </cell>
        </row>
        <row r="56">
          <cell r="A56">
            <v>44501</v>
          </cell>
          <cell r="B56">
            <v>4.313434</v>
          </cell>
          <cell r="C56">
            <v>5.5354749999999999</v>
          </cell>
          <cell r="D56">
            <v>1.3538289999999999</v>
          </cell>
          <cell r="E56">
            <v>5.0866379999999998</v>
          </cell>
          <cell r="F56">
            <v>0</v>
          </cell>
          <cell r="G56">
            <v>11.965695999999999</v>
          </cell>
          <cell r="H56">
            <v>7.6963299999999997</v>
          </cell>
          <cell r="J56">
            <v>3.4227129999999999</v>
          </cell>
          <cell r="K56">
            <v>9.9404599999999999</v>
          </cell>
          <cell r="L56">
            <v>0</v>
          </cell>
          <cell r="M56">
            <v>2.541957</v>
          </cell>
          <cell r="N56">
            <v>2.2268859999999999</v>
          </cell>
          <cell r="R56">
            <v>2.28152</v>
          </cell>
          <cell r="U56">
            <v>38.044316000000002</v>
          </cell>
          <cell r="V56">
            <v>20.199921</v>
          </cell>
          <cell r="W56">
            <v>4.7609320000000004</v>
          </cell>
          <cell r="X56">
            <v>7.1557550000000001</v>
          </cell>
          <cell r="Y56">
            <v>7.0508329999999999</v>
          </cell>
          <cell r="Z56">
            <v>6.2067620000000003</v>
          </cell>
          <cell r="AB56">
            <v>4.960324</v>
          </cell>
          <cell r="AC56">
            <v>5.0267559999999998</v>
          </cell>
          <cell r="AD56">
            <v>5.3525309999999999</v>
          </cell>
          <cell r="AE56">
            <v>3.0198849999999999</v>
          </cell>
          <cell r="AF56">
            <v>3.0185499999999998</v>
          </cell>
          <cell r="AG56">
            <v>5.809577</v>
          </cell>
          <cell r="AH56">
            <v>2.95</v>
          </cell>
          <cell r="AI56">
            <v>7.9271669999999999</v>
          </cell>
          <cell r="AJ56">
            <v>4.9427070000000004</v>
          </cell>
          <cell r="AK56">
            <v>3.0813709999999999</v>
          </cell>
          <cell r="AL56">
            <v>20.374770999999999</v>
          </cell>
          <cell r="AM56">
            <v>6.4302359999999998</v>
          </cell>
          <cell r="AN56">
            <v>4.9865209999999998</v>
          </cell>
          <cell r="AO56">
            <v>6.6508070000000004</v>
          </cell>
          <cell r="AP56">
            <v>0</v>
          </cell>
          <cell r="AQ56">
            <v>7.7929589999999997</v>
          </cell>
          <cell r="AS56">
            <v>0</v>
          </cell>
          <cell r="AT56">
            <v>0</v>
          </cell>
          <cell r="AU56">
            <v>0</v>
          </cell>
          <cell r="AV56">
            <v>10.002465000000001</v>
          </cell>
          <cell r="AW56">
            <v>9.070506</v>
          </cell>
          <cell r="AX56">
            <v>22.688887999999999</v>
          </cell>
          <cell r="AY56">
            <v>16.925398999999999</v>
          </cell>
          <cell r="AZ56">
            <v>14.339895</v>
          </cell>
          <cell r="BB56">
            <v>14.795738</v>
          </cell>
          <cell r="BC56">
            <v>7.1196349999999997</v>
          </cell>
          <cell r="BD56">
            <v>2.917913</v>
          </cell>
          <cell r="BE56">
            <v>3.439854</v>
          </cell>
          <cell r="BF56">
            <v>0.95587</v>
          </cell>
          <cell r="BG56">
            <v>3.3536100000000002</v>
          </cell>
          <cell r="BH56">
            <v>6.7594430000000001</v>
          </cell>
          <cell r="BI56">
            <v>6.7236479999999998</v>
          </cell>
          <cell r="BJ56">
            <v>7.5132560000000002</v>
          </cell>
          <cell r="BL56">
            <v>2.3005819999999999</v>
          </cell>
          <cell r="BM56">
            <v>4.3567520000000002</v>
          </cell>
          <cell r="BN56">
            <v>5.3260329999999998</v>
          </cell>
          <cell r="BO56">
            <v>1.895996</v>
          </cell>
          <cell r="BP56">
            <v>1.3000579999999999</v>
          </cell>
          <cell r="BT56">
            <v>1.548978</v>
          </cell>
          <cell r="BW56">
            <v>21.534856999999999</v>
          </cell>
          <cell r="BX56">
            <v>8.5255539999999996</v>
          </cell>
          <cell r="BY56">
            <v>4.0426479999999998</v>
          </cell>
          <cell r="BZ56">
            <v>4.097137</v>
          </cell>
          <cell r="CA56">
            <v>4.2793260000000002</v>
          </cell>
          <cell r="CB56">
            <v>3.1723140000000001</v>
          </cell>
          <cell r="CD56">
            <v>1.9688909999999999</v>
          </cell>
          <cell r="CE56">
            <v>1.942186</v>
          </cell>
          <cell r="CF56">
            <v>3.2116850000000001</v>
          </cell>
          <cell r="CG56">
            <v>2.0533169999999998</v>
          </cell>
          <cell r="CH56">
            <v>1.901556</v>
          </cell>
          <cell r="CI56">
            <v>2.8231799999999998</v>
          </cell>
          <cell r="CJ56">
            <v>1.3315900000000001</v>
          </cell>
          <cell r="CK56">
            <v>4.1565640000000004</v>
          </cell>
          <cell r="CL56">
            <v>3.5223070000000001</v>
          </cell>
          <cell r="CM56">
            <v>1.414137</v>
          </cell>
          <cell r="CN56">
            <v>5.578665</v>
          </cell>
          <cell r="CO56">
            <v>4.3722110000000001</v>
          </cell>
          <cell r="CP56">
            <v>2.0808110000000002</v>
          </cell>
          <cell r="CQ56">
            <v>3.9722400000000002</v>
          </cell>
          <cell r="CR56">
            <v>0</v>
          </cell>
          <cell r="CS56">
            <v>4.5817639999999997</v>
          </cell>
          <cell r="CU56">
            <v>0</v>
          </cell>
          <cell r="CV56">
            <v>0</v>
          </cell>
          <cell r="CW56">
            <v>0</v>
          </cell>
          <cell r="CX56">
            <v>5.5448570000000004</v>
          </cell>
          <cell r="CY56">
            <v>7.3974640000000003</v>
          </cell>
          <cell r="CZ56">
            <v>8.3959720000000004</v>
          </cell>
          <cell r="DA56">
            <v>9.2967610000000001</v>
          </cell>
          <cell r="DB56">
            <v>10.157627</v>
          </cell>
          <cell r="DD56">
            <v>8.9279949999999992</v>
          </cell>
          <cell r="DE56">
            <v>5.1408209999999999</v>
          </cell>
          <cell r="DH56">
            <v>4679.0672946949981</v>
          </cell>
          <cell r="DI56">
            <v>19636.487954107</v>
          </cell>
          <cell r="DJ56">
            <v>378.59608693600001</v>
          </cell>
          <cell r="DK56">
            <v>1127.884759436</v>
          </cell>
          <cell r="DL56">
            <v>348.45652131999998</v>
          </cell>
          <cell r="DM56">
            <v>1283.53232271</v>
          </cell>
          <cell r="DN56">
            <v>257.14740342099998</v>
          </cell>
          <cell r="DO56">
            <v>1056.386394721</v>
          </cell>
          <cell r="DP56">
            <v>144.151911732001</v>
          </cell>
          <cell r="DQ56">
            <v>842.06712406300107</v>
          </cell>
          <cell r="DR56">
            <v>279.76120282800099</v>
          </cell>
          <cell r="DS56">
            <v>812.52524048499993</v>
          </cell>
          <cell r="DT56">
            <v>90.41796373900101</v>
          </cell>
          <cell r="DU56">
            <v>505.71424847300102</v>
          </cell>
          <cell r="DV56">
            <v>86.530000111000007</v>
          </cell>
          <cell r="DW56">
            <v>606.0566436060011</v>
          </cell>
          <cell r="DX56">
            <v>64.910055092000007</v>
          </cell>
          <cell r="DY56">
            <v>383.29031757200005</v>
          </cell>
          <cell r="DZ56">
            <v>66.665904100999995</v>
          </cell>
          <cell r="EA56">
            <v>180.21918061500003</v>
          </cell>
          <cell r="EB56">
            <v>95.404933595000003</v>
          </cell>
          <cell r="EC56">
            <v>526.18604111600098</v>
          </cell>
          <cell r="ED56">
            <v>174.73466591499999</v>
          </cell>
          <cell r="EE56">
            <v>660.92375080400097</v>
          </cell>
          <cell r="EF56">
            <v>24.027894</v>
          </cell>
          <cell r="EG56">
            <v>196.97230999999999</v>
          </cell>
          <cell r="EH56">
            <v>28.077798585</v>
          </cell>
          <cell r="EI56">
            <v>208.71515054599999</v>
          </cell>
          <cell r="EJ56">
            <v>1014.041683261</v>
          </cell>
          <cell r="EK56">
            <v>2419.652171623</v>
          </cell>
          <cell r="EL56">
            <v>47.831902935001004</v>
          </cell>
          <cell r="EM56">
            <v>256.69075040799999</v>
          </cell>
          <cell r="EN56">
            <v>7.3681345709999997</v>
          </cell>
          <cell r="EO56">
            <v>58.329490432001002</v>
          </cell>
          <cell r="EP56">
            <v>201.28525685500202</v>
          </cell>
          <cell r="EQ56">
            <v>195.67531197600098</v>
          </cell>
          <cell r="ER56">
            <v>80.763466700000009</v>
          </cell>
          <cell r="ES56">
            <v>547.68604588200105</v>
          </cell>
          <cell r="ET56">
            <v>179.482044895</v>
          </cell>
          <cell r="EU56">
            <v>1936.9763217529999</v>
          </cell>
          <cell r="EV56">
            <v>98.279730828001007</v>
          </cell>
          <cell r="EW56">
            <v>479.08352080899999</v>
          </cell>
          <cell r="EX56">
            <v>96.090039503000995</v>
          </cell>
          <cell r="EY56">
            <v>431.966659768</v>
          </cell>
        </row>
        <row r="57">
          <cell r="A57">
            <v>44470</v>
          </cell>
          <cell r="B57">
            <v>6.1764270000000003</v>
          </cell>
          <cell r="C57">
            <v>6.537401</v>
          </cell>
          <cell r="D57">
            <v>2.0311849999999998</v>
          </cell>
          <cell r="E57">
            <v>7.3274169999999996</v>
          </cell>
          <cell r="F57">
            <v>0</v>
          </cell>
          <cell r="G57">
            <v>0</v>
          </cell>
          <cell r="H57">
            <v>0</v>
          </cell>
          <cell r="J57">
            <v>4.0778930000000004</v>
          </cell>
          <cell r="K57">
            <v>10.006361</v>
          </cell>
          <cell r="L57">
            <v>0</v>
          </cell>
          <cell r="M57">
            <v>2.5779770000000002</v>
          </cell>
          <cell r="N57">
            <v>2.5950259999999998</v>
          </cell>
          <cell r="R57">
            <v>2.340932</v>
          </cell>
          <cell r="U57">
            <v>40.671531999999999</v>
          </cell>
          <cell r="V57">
            <v>22.286522000000001</v>
          </cell>
          <cell r="W57">
            <v>4.7748270000000002</v>
          </cell>
          <cell r="X57">
            <v>8.2696860000000001</v>
          </cell>
          <cell r="Y57">
            <v>8.2653429999999997</v>
          </cell>
          <cell r="Z57">
            <v>6.4626289999999997</v>
          </cell>
          <cell r="AB57">
            <v>5.0973129999999998</v>
          </cell>
          <cell r="AC57">
            <v>5.1675000000000004</v>
          </cell>
          <cell r="AD57">
            <v>5.4514019999999999</v>
          </cell>
          <cell r="AE57">
            <v>3.2456239999999998</v>
          </cell>
          <cell r="AF57">
            <v>2.9852069999999999</v>
          </cell>
          <cell r="AG57">
            <v>6.2179640000000003</v>
          </cell>
          <cell r="AH57">
            <v>2.95</v>
          </cell>
          <cell r="AI57">
            <v>0</v>
          </cell>
          <cell r="AJ57">
            <v>4.9427329999999996</v>
          </cell>
          <cell r="AK57">
            <v>0</v>
          </cell>
          <cell r="AL57">
            <v>0</v>
          </cell>
          <cell r="AM57">
            <v>6.6106350000000003</v>
          </cell>
          <cell r="AN57">
            <v>5.0116440000000004</v>
          </cell>
          <cell r="AO57">
            <v>6.9831240000000001</v>
          </cell>
          <cell r="AP57">
            <v>0</v>
          </cell>
          <cell r="AQ57">
            <v>7.8697090000000003</v>
          </cell>
          <cell r="AS57">
            <v>0</v>
          </cell>
          <cell r="AT57">
            <v>0</v>
          </cell>
          <cell r="AU57">
            <v>0</v>
          </cell>
          <cell r="AV57">
            <v>10.704845000000001</v>
          </cell>
          <cell r="AW57">
            <v>8.8427919999999993</v>
          </cell>
          <cell r="AX57">
            <v>22.340987999999999</v>
          </cell>
          <cell r="AY57">
            <v>16.881713000000001</v>
          </cell>
          <cell r="AZ57">
            <v>15.289548999999999</v>
          </cell>
          <cell r="BB57">
            <v>14.796290000000001</v>
          </cell>
          <cell r="BC57">
            <v>7.1204039999999997</v>
          </cell>
          <cell r="BD57">
            <v>3.2629280000000001</v>
          </cell>
          <cell r="BE57">
            <v>3.4942669999999998</v>
          </cell>
          <cell r="BF57">
            <v>1.3046580000000001</v>
          </cell>
          <cell r="BG57">
            <v>3.3667739999999999</v>
          </cell>
          <cell r="BH57">
            <v>7.6179110000000003</v>
          </cell>
          <cell r="BI57">
            <v>0</v>
          </cell>
          <cell r="BJ57">
            <v>0</v>
          </cell>
          <cell r="BL57">
            <v>2.4275799999999998</v>
          </cell>
          <cell r="BM57">
            <v>3.4483890000000001</v>
          </cell>
          <cell r="BN57">
            <v>5.9085840000000003</v>
          </cell>
          <cell r="BO57">
            <v>1.933317</v>
          </cell>
          <cell r="BP57">
            <v>1.4945059999999999</v>
          </cell>
          <cell r="BT57">
            <v>1.5424469999999999</v>
          </cell>
          <cell r="BW57">
            <v>23.466812999999998</v>
          </cell>
          <cell r="BX57">
            <v>8.9840649999999993</v>
          </cell>
          <cell r="BY57">
            <v>4.5013259999999997</v>
          </cell>
          <cell r="BZ57">
            <v>4.49777</v>
          </cell>
          <cell r="CA57">
            <v>5.1564509999999997</v>
          </cell>
          <cell r="CB57">
            <v>3.3002769999999999</v>
          </cell>
          <cell r="CD57">
            <v>1.933108</v>
          </cell>
          <cell r="CE57">
            <v>1.9479230000000001</v>
          </cell>
          <cell r="CF57">
            <v>3.2193710000000002</v>
          </cell>
          <cell r="CG57">
            <v>2.0586540000000002</v>
          </cell>
          <cell r="CH57">
            <v>1.796054</v>
          </cell>
          <cell r="CI57">
            <v>3.1996570000000002</v>
          </cell>
          <cell r="CJ57">
            <v>1.3337429999999999</v>
          </cell>
          <cell r="CK57">
            <v>0</v>
          </cell>
          <cell r="CL57">
            <v>3.518837</v>
          </cell>
          <cell r="CM57">
            <v>1.8173630000000001</v>
          </cell>
          <cell r="CN57">
            <v>0</v>
          </cell>
          <cell r="CO57">
            <v>5.1648420000000002</v>
          </cell>
          <cell r="CP57">
            <v>2.0832660000000001</v>
          </cell>
          <cell r="CQ57">
            <v>3.6230470000000001</v>
          </cell>
          <cell r="CR57">
            <v>0</v>
          </cell>
          <cell r="CS57">
            <v>4.6163860000000003</v>
          </cell>
          <cell r="CU57">
            <v>0</v>
          </cell>
          <cell r="CV57">
            <v>0</v>
          </cell>
          <cell r="CW57">
            <v>0</v>
          </cell>
          <cell r="CX57">
            <v>7.915114</v>
          </cell>
          <cell r="CY57">
            <v>7.4424159999999997</v>
          </cell>
          <cell r="CZ57">
            <v>8.5291149999999991</v>
          </cell>
          <cell r="DA57">
            <v>8.9761559999999996</v>
          </cell>
          <cell r="DB57">
            <v>10.203072000000001</v>
          </cell>
          <cell r="DD57">
            <v>8.9375660000000003</v>
          </cell>
          <cell r="DE57">
            <v>5.7333639999999999</v>
          </cell>
          <cell r="DH57">
            <v>4218.9996294539997</v>
          </cell>
          <cell r="DI57">
            <v>20085.502159696003</v>
          </cell>
          <cell r="DJ57">
            <v>295.57999681899997</v>
          </cell>
          <cell r="DK57">
            <v>1150.822397676</v>
          </cell>
          <cell r="DL57">
            <v>325.10488212700102</v>
          </cell>
          <cell r="DM57">
            <v>1315.173320393</v>
          </cell>
          <cell r="DN57">
            <v>200.80931961300098</v>
          </cell>
          <cell r="DO57">
            <v>1137.2455557210001</v>
          </cell>
          <cell r="DP57">
            <v>119.477872790001</v>
          </cell>
          <cell r="DQ57">
            <v>1000.8354861070001</v>
          </cell>
          <cell r="DR57">
            <v>266.90433065399998</v>
          </cell>
          <cell r="DS57">
            <v>824.59008489500002</v>
          </cell>
          <cell r="DT57">
            <v>60.821054206001001</v>
          </cell>
          <cell r="DU57">
            <v>436.13202701199998</v>
          </cell>
          <cell r="DV57">
            <v>82.433550431000995</v>
          </cell>
          <cell r="DW57">
            <v>626.34391847700101</v>
          </cell>
          <cell r="DX57">
            <v>88.499079065000004</v>
          </cell>
          <cell r="DY57">
            <v>430.88303299</v>
          </cell>
          <cell r="DZ57">
            <v>33.500782274999999</v>
          </cell>
          <cell r="EA57">
            <v>144.187776641</v>
          </cell>
          <cell r="EB57">
            <v>77.573620678000012</v>
          </cell>
          <cell r="EC57">
            <v>527.10930722299997</v>
          </cell>
          <cell r="ED57">
            <v>84.859000828999996</v>
          </cell>
          <cell r="EE57">
            <v>536.562906559</v>
          </cell>
          <cell r="EF57">
            <v>22.782982000000001</v>
          </cell>
          <cell r="EG57">
            <v>284.94803300000098</v>
          </cell>
          <cell r="EH57">
            <v>30.315834276000999</v>
          </cell>
          <cell r="EI57">
            <v>222.853389077</v>
          </cell>
          <cell r="EJ57">
            <v>862.99744695999993</v>
          </cell>
          <cell r="EK57">
            <v>2383.668125698</v>
          </cell>
          <cell r="EL57">
            <v>40.522956073000003</v>
          </cell>
          <cell r="EM57">
            <v>221.781824838001</v>
          </cell>
          <cell r="EN57">
            <v>10.532182271</v>
          </cell>
          <cell r="EO57">
            <v>70.782406214000005</v>
          </cell>
          <cell r="EP57">
            <v>130.01512125800099</v>
          </cell>
          <cell r="EQ57">
            <v>253.40710207699999</v>
          </cell>
          <cell r="ER57">
            <v>68.789922160999993</v>
          </cell>
          <cell r="ES57">
            <v>467.713661984</v>
          </cell>
          <cell r="ET57">
            <v>184.29747755600098</v>
          </cell>
          <cell r="EU57">
            <v>1886.889489762</v>
          </cell>
          <cell r="EV57">
            <v>80.388045312999992</v>
          </cell>
          <cell r="EW57">
            <v>462.21698798699998</v>
          </cell>
          <cell r="EX57">
            <v>76.308705520000004</v>
          </cell>
          <cell r="EY57">
            <v>390.40823606400102</v>
          </cell>
        </row>
        <row r="58">
          <cell r="A58">
            <v>44440</v>
          </cell>
          <cell r="B58">
            <v>8.4064999999999994</v>
          </cell>
          <cell r="C58">
            <v>6.9732130000000003</v>
          </cell>
          <cell r="D58">
            <v>2.322454</v>
          </cell>
          <cell r="E58">
            <v>8.3455929999999992</v>
          </cell>
          <cell r="F58">
            <v>0</v>
          </cell>
          <cell r="G58">
            <v>0</v>
          </cell>
          <cell r="H58">
            <v>0</v>
          </cell>
          <cell r="J58">
            <v>5.848249</v>
          </cell>
          <cell r="K58">
            <v>9.8108090000000008</v>
          </cell>
          <cell r="L58">
            <v>0</v>
          </cell>
          <cell r="M58">
            <v>2.8795459999999999</v>
          </cell>
          <cell r="N58">
            <v>2.6895169999999999</v>
          </cell>
          <cell r="R58">
            <v>2.7413280000000002</v>
          </cell>
          <cell r="U58">
            <v>46.516362000000001</v>
          </cell>
          <cell r="V58">
            <v>23.389475000000001</v>
          </cell>
          <cell r="W58">
            <v>4.8183740000000004</v>
          </cell>
          <cell r="X58">
            <v>8.4678059999999995</v>
          </cell>
          <cell r="Y58">
            <v>8.7418610000000001</v>
          </cell>
          <cell r="Z58">
            <v>6.6859760000000001</v>
          </cell>
          <cell r="AB58">
            <v>5.1016659999999998</v>
          </cell>
          <cell r="AC58">
            <v>5.2537520000000004</v>
          </cell>
          <cell r="AD58">
            <v>5.6659790000000001</v>
          </cell>
          <cell r="AE58">
            <v>3.30979</v>
          </cell>
          <cell r="AF58">
            <v>3.1057079999999999</v>
          </cell>
          <cell r="AG58">
            <v>6.1294570000000004</v>
          </cell>
          <cell r="AH58">
            <v>2.9684110000000001</v>
          </cell>
          <cell r="AI58">
            <v>0</v>
          </cell>
          <cell r="AJ58">
            <v>4.9427070000000004</v>
          </cell>
          <cell r="AK58">
            <v>0</v>
          </cell>
          <cell r="AL58">
            <v>0</v>
          </cell>
          <cell r="AM58">
            <v>6.988416</v>
          </cell>
          <cell r="AN58">
            <v>5.0534270000000001</v>
          </cell>
          <cell r="AO58">
            <v>7.4968820000000003</v>
          </cell>
          <cell r="AP58">
            <v>0</v>
          </cell>
          <cell r="AQ58">
            <v>7.8038530000000002</v>
          </cell>
          <cell r="AS58">
            <v>0</v>
          </cell>
          <cell r="AT58">
            <v>0</v>
          </cell>
          <cell r="AU58">
            <v>0</v>
          </cell>
          <cell r="AV58">
            <v>11.225864</v>
          </cell>
          <cell r="AW58">
            <v>9.309215</v>
          </cell>
          <cell r="AX58">
            <v>26.957957</v>
          </cell>
          <cell r="AY58">
            <v>14.498455</v>
          </cell>
          <cell r="AZ58">
            <v>15.289572</v>
          </cell>
          <cell r="BB58">
            <v>14.795738</v>
          </cell>
          <cell r="BC58">
            <v>7.1196349999999997</v>
          </cell>
          <cell r="BD58">
            <v>4.2291939999999997</v>
          </cell>
          <cell r="BE58">
            <v>3.480229</v>
          </cell>
          <cell r="BF58">
            <v>1.5325690000000001</v>
          </cell>
          <cell r="BG58">
            <v>3.3713310000000001</v>
          </cell>
          <cell r="BH58">
            <v>9.4963619999999995</v>
          </cell>
          <cell r="BI58">
            <v>0</v>
          </cell>
          <cell r="BJ58">
            <v>0</v>
          </cell>
          <cell r="BL58">
            <v>4.1101609999999997</v>
          </cell>
          <cell r="BM58">
            <v>3.5770240000000002</v>
          </cell>
          <cell r="BN58">
            <v>6.1980680000000001</v>
          </cell>
          <cell r="BO58">
            <v>2.214159</v>
          </cell>
          <cell r="BP58">
            <v>1.820416</v>
          </cell>
          <cell r="BT58">
            <v>1.8538479999999999</v>
          </cell>
          <cell r="BW58">
            <v>26.921686999999999</v>
          </cell>
          <cell r="BX58">
            <v>8.4514890000000005</v>
          </cell>
          <cell r="BY58">
            <v>5.199014</v>
          </cell>
          <cell r="BZ58">
            <v>4.8886060000000002</v>
          </cell>
          <cell r="CA58">
            <v>5.4850580000000004</v>
          </cell>
          <cell r="CB58">
            <v>3.718324</v>
          </cell>
          <cell r="CD58">
            <v>1.9641789999999999</v>
          </cell>
          <cell r="CE58">
            <v>1.9673389999999999</v>
          </cell>
          <cell r="CF58">
            <v>3.2946759999999999</v>
          </cell>
          <cell r="CG58">
            <v>2.0316369999999999</v>
          </cell>
          <cell r="CH58">
            <v>1.865326</v>
          </cell>
          <cell r="CI58">
            <v>3.4586920000000001</v>
          </cell>
          <cell r="CJ58">
            <v>1.3231219999999999</v>
          </cell>
          <cell r="CK58">
            <v>0</v>
          </cell>
          <cell r="CL58">
            <v>3.5571269999999999</v>
          </cell>
          <cell r="CM58">
            <v>1.838292</v>
          </cell>
          <cell r="CN58">
            <v>0</v>
          </cell>
          <cell r="CO58">
            <v>5.5641679999999996</v>
          </cell>
          <cell r="CP58">
            <v>2.1648879999999999</v>
          </cell>
          <cell r="CQ58">
            <v>4.0340579999999999</v>
          </cell>
          <cell r="CR58">
            <v>0</v>
          </cell>
          <cell r="CS58">
            <v>4.7170839999999998</v>
          </cell>
          <cell r="CU58">
            <v>0</v>
          </cell>
          <cell r="CV58">
            <v>0</v>
          </cell>
          <cell r="CW58">
            <v>0</v>
          </cell>
          <cell r="CX58">
            <v>7.8973630000000004</v>
          </cell>
          <cell r="CY58">
            <v>7.846349</v>
          </cell>
          <cell r="CZ58">
            <v>9.7645339999999994</v>
          </cell>
          <cell r="DA58">
            <v>8.8273469999999996</v>
          </cell>
          <cell r="DB58">
            <v>10.225552</v>
          </cell>
          <cell r="DD58">
            <v>8.9339949999999995</v>
          </cell>
          <cell r="DE58">
            <v>5.744408</v>
          </cell>
          <cell r="DH58">
            <v>4870.2439516589993</v>
          </cell>
          <cell r="DI58">
            <v>24336.682468551997</v>
          </cell>
          <cell r="DJ58">
            <v>414.57227308900002</v>
          </cell>
          <cell r="DK58">
            <v>1574.1378030999999</v>
          </cell>
          <cell r="DL58">
            <v>426.63679870400102</v>
          </cell>
          <cell r="DM58">
            <v>1902.551519782</v>
          </cell>
          <cell r="DN58">
            <v>180.76500248900101</v>
          </cell>
          <cell r="DO58">
            <v>1426.92793585</v>
          </cell>
          <cell r="DP58">
            <v>173.04436790800102</v>
          </cell>
          <cell r="DQ58">
            <v>1736.185633049</v>
          </cell>
          <cell r="DR58">
            <v>261.495700322</v>
          </cell>
          <cell r="DS58">
            <v>1118.320890128</v>
          </cell>
          <cell r="DT58">
            <v>54.187998659999998</v>
          </cell>
          <cell r="DU58">
            <v>381.84471631000002</v>
          </cell>
          <cell r="DV58">
            <v>123.07722702100101</v>
          </cell>
          <cell r="DW58">
            <v>807.03501905799999</v>
          </cell>
          <cell r="DX58">
            <v>153.59201391300002</v>
          </cell>
          <cell r="DY58">
            <v>640.75866067899995</v>
          </cell>
          <cell r="DZ58">
            <v>13.879630767001002</v>
          </cell>
          <cell r="EA58">
            <v>100.60140301800101</v>
          </cell>
          <cell r="EB58">
            <v>45.541991228999997</v>
          </cell>
          <cell r="EC58">
            <v>590.57419832400001</v>
          </cell>
          <cell r="ED58">
            <v>59.853730025000999</v>
          </cell>
          <cell r="EE58">
            <v>613.04070735200105</v>
          </cell>
          <cell r="EF58">
            <v>22.828702000001002</v>
          </cell>
          <cell r="EG58">
            <v>235.06004100000001</v>
          </cell>
          <cell r="EH58">
            <v>19.370102393</v>
          </cell>
          <cell r="EI58">
            <v>261.45603061600002</v>
          </cell>
          <cell r="EJ58">
            <v>1060.3257333710001</v>
          </cell>
          <cell r="EK58">
            <v>2596.3494118650001</v>
          </cell>
          <cell r="EL58">
            <v>40.320935104</v>
          </cell>
          <cell r="EM58">
            <v>212.347432881</v>
          </cell>
          <cell r="EN58">
            <v>17.278497325</v>
          </cell>
          <cell r="EO58">
            <v>107.178886009001</v>
          </cell>
          <cell r="EP58">
            <v>144.50784259399998</v>
          </cell>
          <cell r="EQ58">
            <v>203.42864639499999</v>
          </cell>
          <cell r="ER58">
            <v>55.009133412000999</v>
          </cell>
          <cell r="ES58">
            <v>449.23184668900006</v>
          </cell>
          <cell r="ET58">
            <v>269.19384088200002</v>
          </cell>
          <cell r="EU58">
            <v>2298.082913273</v>
          </cell>
          <cell r="EV58">
            <v>102.541999883</v>
          </cell>
          <cell r="EW58">
            <v>538.85434039500001</v>
          </cell>
          <cell r="EX58">
            <v>55.616741489001001</v>
          </cell>
          <cell r="EY58">
            <v>458.17685867600102</v>
          </cell>
        </row>
        <row r="59">
          <cell r="A59">
            <v>44409</v>
          </cell>
          <cell r="B59">
            <v>8.6520109999999999</v>
          </cell>
          <cell r="C59">
            <v>7.6464189999999999</v>
          </cell>
          <cell r="D59">
            <v>2.2992279999999998</v>
          </cell>
          <cell r="E59">
            <v>8.4722340000000003</v>
          </cell>
          <cell r="F59">
            <v>0</v>
          </cell>
          <cell r="G59">
            <v>0</v>
          </cell>
          <cell r="H59">
            <v>0</v>
          </cell>
          <cell r="J59">
            <v>6.3759319999999997</v>
          </cell>
          <cell r="K59">
            <v>9.6534469999999999</v>
          </cell>
          <cell r="L59">
            <v>0</v>
          </cell>
          <cell r="M59">
            <v>3.068981</v>
          </cell>
          <cell r="N59">
            <v>2.7745259999999998</v>
          </cell>
          <cell r="R59">
            <v>3.1147089999999999</v>
          </cell>
          <cell r="U59">
            <v>0</v>
          </cell>
          <cell r="V59">
            <v>22.307466000000002</v>
          </cell>
          <cell r="W59">
            <v>5.0998279999999996</v>
          </cell>
          <cell r="X59">
            <v>8.5474359999999994</v>
          </cell>
          <cell r="Y59">
            <v>8.6004880000000004</v>
          </cell>
          <cell r="Z59">
            <v>6.5661560000000003</v>
          </cell>
          <cell r="AB59">
            <v>5.227233</v>
          </cell>
          <cell r="AC59">
            <v>5.3409639999999996</v>
          </cell>
          <cell r="AD59">
            <v>5.7725359999999997</v>
          </cell>
          <cell r="AE59">
            <v>3.5300189999999998</v>
          </cell>
          <cell r="AF59">
            <v>3.1326520000000002</v>
          </cell>
          <cell r="AG59">
            <v>6.7270050000000001</v>
          </cell>
          <cell r="AH59">
            <v>2.9882070000000001</v>
          </cell>
          <cell r="AI59">
            <v>0</v>
          </cell>
          <cell r="AJ59">
            <v>4.9427329999999996</v>
          </cell>
          <cell r="AK59">
            <v>4.0761260000000004</v>
          </cell>
          <cell r="AL59">
            <v>0</v>
          </cell>
          <cell r="AM59">
            <v>7.5387890000000004</v>
          </cell>
          <cell r="AN59">
            <v>4.9945690000000003</v>
          </cell>
          <cell r="AO59">
            <v>7.3302550000000002</v>
          </cell>
          <cell r="AP59">
            <v>0</v>
          </cell>
          <cell r="AQ59">
            <v>8.4196709999999992</v>
          </cell>
          <cell r="AS59">
            <v>0</v>
          </cell>
          <cell r="AT59">
            <v>0</v>
          </cell>
          <cell r="AU59">
            <v>0</v>
          </cell>
          <cell r="AV59">
            <v>11.392334999999999</v>
          </cell>
          <cell r="AW59">
            <v>0</v>
          </cell>
          <cell r="AX59">
            <v>28.830072000000001</v>
          </cell>
          <cell r="AY59">
            <v>16.435573000000002</v>
          </cell>
          <cell r="AZ59">
            <v>15.289548999999999</v>
          </cell>
          <cell r="BB59">
            <v>15.017314000000001</v>
          </cell>
          <cell r="BC59">
            <v>7.0796580000000002</v>
          </cell>
          <cell r="BD59">
            <v>3.8521230000000002</v>
          </cell>
          <cell r="BE59">
            <v>3.6264400000000001</v>
          </cell>
          <cell r="BF59">
            <v>1.428572</v>
          </cell>
          <cell r="BG59">
            <v>3.676472</v>
          </cell>
          <cell r="BH59">
            <v>9.0948010000000004</v>
          </cell>
          <cell r="BI59">
            <v>0</v>
          </cell>
          <cell r="BJ59">
            <v>0</v>
          </cell>
          <cell r="BL59">
            <v>4.0844670000000001</v>
          </cell>
          <cell r="BM59">
            <v>3.5832489999999999</v>
          </cell>
          <cell r="BN59">
            <v>6.8115379999999996</v>
          </cell>
          <cell r="BO59">
            <v>2.3844810000000001</v>
          </cell>
          <cell r="BP59">
            <v>1.950318</v>
          </cell>
          <cell r="BT59">
            <v>2.1253880000000001</v>
          </cell>
          <cell r="BW59">
            <v>30.485785</v>
          </cell>
          <cell r="BX59">
            <v>8.2592529999999993</v>
          </cell>
          <cell r="BY59">
            <v>5.2078490000000004</v>
          </cell>
          <cell r="BZ59">
            <v>5.3851969999999998</v>
          </cell>
          <cell r="CA59">
            <v>5.7478049999999996</v>
          </cell>
          <cell r="CB59">
            <v>3.6424789999999998</v>
          </cell>
          <cell r="CD59">
            <v>2.1999849999999999</v>
          </cell>
          <cell r="CE59">
            <v>2.2134939999999999</v>
          </cell>
          <cell r="CF59">
            <v>3.4023539999999999</v>
          </cell>
          <cell r="CG59">
            <v>2.0335290000000001</v>
          </cell>
          <cell r="CH59">
            <v>1.923441</v>
          </cell>
          <cell r="CI59">
            <v>3.4463550000000001</v>
          </cell>
          <cell r="CJ59">
            <v>1.3274999999999999</v>
          </cell>
          <cell r="CK59">
            <v>0</v>
          </cell>
          <cell r="CL59">
            <v>3.5407540000000002</v>
          </cell>
          <cell r="CM59">
            <v>1.84371</v>
          </cell>
          <cell r="CN59">
            <v>0</v>
          </cell>
          <cell r="CO59">
            <v>6.3002079999999996</v>
          </cell>
          <cell r="CP59">
            <v>2.2014740000000002</v>
          </cell>
          <cell r="CQ59">
            <v>4.5809949999999997</v>
          </cell>
          <cell r="CR59">
            <v>0</v>
          </cell>
          <cell r="CS59">
            <v>4.8794420000000001</v>
          </cell>
          <cell r="CU59">
            <v>0</v>
          </cell>
          <cell r="CV59">
            <v>0</v>
          </cell>
          <cell r="CW59">
            <v>0</v>
          </cell>
          <cell r="CX59">
            <v>8.212313</v>
          </cell>
          <cell r="CY59">
            <v>8.0389619999999997</v>
          </cell>
          <cell r="CZ59">
            <v>9.8349080000000004</v>
          </cell>
          <cell r="DA59">
            <v>9.4917090000000002</v>
          </cell>
          <cell r="DB59">
            <v>10.231215000000001</v>
          </cell>
          <cell r="DD59">
            <v>8.8962190000000003</v>
          </cell>
          <cell r="DE59">
            <v>5.7229039999999998</v>
          </cell>
          <cell r="DH59">
            <v>3872.9135880359991</v>
          </cell>
          <cell r="DI59">
            <v>19452.083080746001</v>
          </cell>
          <cell r="DJ59">
            <v>356.90729150500101</v>
          </cell>
          <cell r="DK59">
            <v>1362.977087661</v>
          </cell>
          <cell r="DL59">
            <v>414.47267611200101</v>
          </cell>
          <cell r="DM59">
            <v>1812.8907307470001</v>
          </cell>
          <cell r="DN59">
            <v>206.67068428000101</v>
          </cell>
          <cell r="DO59">
            <v>1250.0561542730002</v>
          </cell>
          <cell r="DP59">
            <v>199.33819754200101</v>
          </cell>
          <cell r="DQ59">
            <v>1432.3048150019999</v>
          </cell>
          <cell r="DR59">
            <v>227.76487311399998</v>
          </cell>
          <cell r="DS59">
            <v>953.50400737300095</v>
          </cell>
          <cell r="DT59">
            <v>30.740895231</v>
          </cell>
          <cell r="DU59">
            <v>300.35644931100097</v>
          </cell>
          <cell r="DV59">
            <v>54.131265214001004</v>
          </cell>
          <cell r="DW59">
            <v>696.24147263300108</v>
          </cell>
          <cell r="DX59">
            <v>136.58413195200001</v>
          </cell>
          <cell r="DY59">
            <v>521.09987531799993</v>
          </cell>
          <cell r="DZ59">
            <v>6.5338869330009999</v>
          </cell>
          <cell r="EA59">
            <v>48.126124777999998</v>
          </cell>
          <cell r="EB59">
            <v>53.020471977</v>
          </cell>
          <cell r="EC59">
            <v>392.78102569800001</v>
          </cell>
          <cell r="ED59">
            <v>29.403805792001002</v>
          </cell>
          <cell r="EE59">
            <v>400.99092581200102</v>
          </cell>
          <cell r="EF59">
            <v>12.436706000000001</v>
          </cell>
          <cell r="EG59">
            <v>135.290434</v>
          </cell>
          <cell r="EH59">
            <v>13.919921201000999</v>
          </cell>
          <cell r="EI59">
            <v>192.62588533500099</v>
          </cell>
          <cell r="EJ59">
            <v>804.53198771200096</v>
          </cell>
          <cell r="EK59">
            <v>2103.6519693539999</v>
          </cell>
          <cell r="EL59">
            <v>27.597480895</v>
          </cell>
          <cell r="EM59">
            <v>117.48894595500001</v>
          </cell>
          <cell r="EN59">
            <v>15.204630407000002</v>
          </cell>
          <cell r="EO59">
            <v>103.16533730899999</v>
          </cell>
          <cell r="EP59">
            <v>101.04774519900201</v>
          </cell>
          <cell r="EQ59">
            <v>145.06373549200001</v>
          </cell>
          <cell r="ER59">
            <v>34.169499915999999</v>
          </cell>
          <cell r="ES59">
            <v>262.54228678100105</v>
          </cell>
          <cell r="ET59">
            <v>228.307201241001</v>
          </cell>
          <cell r="EU59">
            <v>1832.4593977100001</v>
          </cell>
          <cell r="EV59">
            <v>69.566218775999999</v>
          </cell>
          <cell r="EW59">
            <v>419.59514139000004</v>
          </cell>
          <cell r="EX59">
            <v>26.304380580001002</v>
          </cell>
          <cell r="EY59">
            <v>281.96056384800005</v>
          </cell>
        </row>
        <row r="60">
          <cell r="A60">
            <v>44378</v>
          </cell>
          <cell r="B60">
            <v>8.6681290000000004</v>
          </cell>
          <cell r="C60">
            <v>7.8554890000000004</v>
          </cell>
          <cell r="D60">
            <v>2.5146269999999999</v>
          </cell>
          <cell r="E60">
            <v>8.6284379999999992</v>
          </cell>
          <cell r="F60">
            <v>0</v>
          </cell>
          <cell r="G60">
            <v>0</v>
          </cell>
          <cell r="H60">
            <v>0</v>
          </cell>
          <cell r="J60">
            <v>6.932531</v>
          </cell>
          <cell r="K60">
            <v>9.7000860000000007</v>
          </cell>
          <cell r="L60">
            <v>0</v>
          </cell>
          <cell r="M60">
            <v>2.8617530000000002</v>
          </cell>
          <cell r="N60">
            <v>3.0205440000000001</v>
          </cell>
          <cell r="R60">
            <v>2.9267989999999999</v>
          </cell>
          <cell r="U60">
            <v>0</v>
          </cell>
          <cell r="V60">
            <v>22.910202999999999</v>
          </cell>
          <cell r="W60">
            <v>4.9562759999999999</v>
          </cell>
          <cell r="X60">
            <v>8.4471570000000007</v>
          </cell>
          <cell r="Y60">
            <v>8.8953509999999998</v>
          </cell>
          <cell r="Z60">
            <v>6.5150030000000001</v>
          </cell>
          <cell r="AB60">
            <v>5.2307709999999998</v>
          </cell>
          <cell r="AC60">
            <v>5.4664149999999996</v>
          </cell>
          <cell r="AD60">
            <v>5.8503489999999996</v>
          </cell>
          <cell r="AE60">
            <v>3.9980310000000001</v>
          </cell>
          <cell r="AF60">
            <v>2.9524360000000001</v>
          </cell>
          <cell r="AG60">
            <v>6.6284349999999996</v>
          </cell>
          <cell r="AH60">
            <v>2.979139</v>
          </cell>
          <cell r="AI60">
            <v>0</v>
          </cell>
          <cell r="AJ60">
            <v>4.9427329999999996</v>
          </cell>
          <cell r="AK60">
            <v>3.9331450000000001</v>
          </cell>
          <cell r="AL60">
            <v>0</v>
          </cell>
          <cell r="AM60">
            <v>7.758839</v>
          </cell>
          <cell r="AN60">
            <v>5.1006910000000003</v>
          </cell>
          <cell r="AO60">
            <v>7.4361800000000002</v>
          </cell>
          <cell r="AP60">
            <v>0</v>
          </cell>
          <cell r="AQ60">
            <v>8.6272090000000006</v>
          </cell>
          <cell r="AS60">
            <v>0</v>
          </cell>
          <cell r="AT60">
            <v>0</v>
          </cell>
          <cell r="AU60">
            <v>0</v>
          </cell>
          <cell r="AV60">
            <v>12.139315</v>
          </cell>
          <cell r="AW60">
            <v>8.7736350000000005</v>
          </cell>
          <cell r="AX60">
            <v>24.705189000000001</v>
          </cell>
          <cell r="AY60">
            <v>16.864249999999998</v>
          </cell>
          <cell r="AZ60">
            <v>15.286934</v>
          </cell>
          <cell r="BB60">
            <v>15.102537</v>
          </cell>
          <cell r="BC60">
            <v>8.6181210000000004</v>
          </cell>
          <cell r="BD60">
            <v>4.3143729999999998</v>
          </cell>
          <cell r="BE60">
            <v>3.8047580000000001</v>
          </cell>
          <cell r="BF60">
            <v>1.589845</v>
          </cell>
          <cell r="BG60">
            <v>3.3388840000000002</v>
          </cell>
          <cell r="BH60">
            <v>9.3376439999999992</v>
          </cell>
          <cell r="BI60">
            <v>0</v>
          </cell>
          <cell r="BJ60">
            <v>0</v>
          </cell>
          <cell r="BL60">
            <v>3.9161250000000001</v>
          </cell>
          <cell r="BM60">
            <v>3.5805020000000001</v>
          </cell>
          <cell r="BN60">
            <v>6.5248670000000004</v>
          </cell>
          <cell r="BO60">
            <v>1.980019</v>
          </cell>
          <cell r="BP60">
            <v>1.7543930000000001</v>
          </cell>
          <cell r="BT60">
            <v>1.8336250000000001</v>
          </cell>
          <cell r="BW60">
            <v>29.94716</v>
          </cell>
          <cell r="BX60">
            <v>8.9705809999999992</v>
          </cell>
          <cell r="BY60">
            <v>4.9613899999999997</v>
          </cell>
          <cell r="BZ60">
            <v>5.0312939999999999</v>
          </cell>
          <cell r="CA60">
            <v>5.3914439999999999</v>
          </cell>
          <cell r="CB60">
            <v>3.6158670000000002</v>
          </cell>
          <cell r="CD60">
            <v>2.336605</v>
          </cell>
          <cell r="CE60">
            <v>2.4610750000000001</v>
          </cell>
          <cell r="CF60">
            <v>3.1795870000000002</v>
          </cell>
          <cell r="CG60">
            <v>2.1360839999999999</v>
          </cell>
          <cell r="CH60">
            <v>1.839261</v>
          </cell>
          <cell r="CI60">
            <v>2.4637280000000001</v>
          </cell>
          <cell r="CJ60">
            <v>1.3431569999999999</v>
          </cell>
          <cell r="CK60">
            <v>0</v>
          </cell>
          <cell r="CL60">
            <v>3.544111</v>
          </cell>
          <cell r="CM60">
            <v>1.8355319999999999</v>
          </cell>
          <cell r="CN60">
            <v>0</v>
          </cell>
          <cell r="CO60">
            <v>6.496124</v>
          </cell>
          <cell r="CP60">
            <v>2.1135199999999998</v>
          </cell>
          <cell r="CQ60">
            <v>4.3279040000000002</v>
          </cell>
          <cell r="CR60">
            <v>6.4589590000000001</v>
          </cell>
          <cell r="CS60">
            <v>4.9507409999999998</v>
          </cell>
          <cell r="CU60">
            <v>0</v>
          </cell>
          <cell r="CV60">
            <v>0</v>
          </cell>
          <cell r="CW60">
            <v>0</v>
          </cell>
          <cell r="CX60">
            <v>8.1896850000000008</v>
          </cell>
          <cell r="CY60">
            <v>7.8668300000000002</v>
          </cell>
          <cell r="CZ60">
            <v>8.1903170000000003</v>
          </cell>
          <cell r="DA60">
            <v>9.5663160000000005</v>
          </cell>
          <cell r="DB60">
            <v>10.23526</v>
          </cell>
          <cell r="DD60">
            <v>8.6381390000000007</v>
          </cell>
          <cell r="DE60">
            <v>5.7192769999999999</v>
          </cell>
          <cell r="DH60">
            <v>3908.1942710940007</v>
          </cell>
          <cell r="DI60">
            <v>19048.094790371</v>
          </cell>
          <cell r="DJ60">
            <v>342.361022413</v>
          </cell>
          <cell r="DK60">
            <v>1330.8225451440001</v>
          </cell>
          <cell r="DL60">
            <v>448.84706080899997</v>
          </cell>
          <cell r="DM60">
            <v>1657.497486597</v>
          </cell>
          <cell r="DN60">
            <v>185.22602691100101</v>
          </cell>
          <cell r="DO60">
            <v>1253.3361645500001</v>
          </cell>
          <cell r="DP60">
            <v>188.52327081700003</v>
          </cell>
          <cell r="DQ60">
            <v>1665.3382392619999</v>
          </cell>
          <cell r="DR60">
            <v>284.09566615800099</v>
          </cell>
          <cell r="DS60">
            <v>1045.161623832</v>
          </cell>
          <cell r="DT60">
            <v>41.473370951</v>
          </cell>
          <cell r="DU60">
            <v>277.04606474900004</v>
          </cell>
          <cell r="DV60">
            <v>86.912680537</v>
          </cell>
          <cell r="DW60">
            <v>644.976795584</v>
          </cell>
          <cell r="DX60">
            <v>120.81744175600001</v>
          </cell>
          <cell r="DY60">
            <v>489.96381649300002</v>
          </cell>
          <cell r="DZ60">
            <v>5.8874241150020001</v>
          </cell>
          <cell r="EA60">
            <v>41.758905060001005</v>
          </cell>
          <cell r="EB60">
            <v>62.945413104001005</v>
          </cell>
          <cell r="EC60">
            <v>362.19221990600005</v>
          </cell>
          <cell r="ED60">
            <v>72.984765619000001</v>
          </cell>
          <cell r="EE60">
            <v>369.64421219000099</v>
          </cell>
          <cell r="EF60">
            <v>10.411603000001</v>
          </cell>
          <cell r="EG60">
            <v>112.90922800000101</v>
          </cell>
          <cell r="EH60">
            <v>16.574459058000002</v>
          </cell>
          <cell r="EI60">
            <v>186.662191444</v>
          </cell>
          <cell r="EJ60">
            <v>754.20020574600005</v>
          </cell>
          <cell r="EK60">
            <v>2064.4461982940002</v>
          </cell>
          <cell r="EL60">
            <v>31.078701160000001</v>
          </cell>
          <cell r="EM60">
            <v>119.642974297001</v>
          </cell>
          <cell r="EN60">
            <v>17.275429257999999</v>
          </cell>
          <cell r="EO60">
            <v>112.109235971</v>
          </cell>
          <cell r="EP60">
            <v>89.743560374000992</v>
          </cell>
          <cell r="EQ60">
            <v>137.53874858899999</v>
          </cell>
          <cell r="ER60">
            <v>35.138383227001</v>
          </cell>
          <cell r="ES60">
            <v>200.65315450000099</v>
          </cell>
          <cell r="ET60">
            <v>215.04388126400099</v>
          </cell>
          <cell r="EU60">
            <v>1720.429067242</v>
          </cell>
          <cell r="EV60">
            <v>62.682171660000996</v>
          </cell>
          <cell r="EW60">
            <v>403.69701804400103</v>
          </cell>
          <cell r="EX60">
            <v>64.721085320001009</v>
          </cell>
          <cell r="EY60">
            <v>243.739759972001</v>
          </cell>
        </row>
        <row r="61">
          <cell r="A61">
            <v>44348</v>
          </cell>
          <cell r="B61">
            <v>7.6840539999999997</v>
          </cell>
          <cell r="C61">
            <v>7.5543550000000002</v>
          </cell>
          <cell r="D61">
            <v>2.964979</v>
          </cell>
          <cell r="E61">
            <v>7.9549919999999998</v>
          </cell>
          <cell r="F61">
            <v>0</v>
          </cell>
          <cell r="G61">
            <v>0</v>
          </cell>
          <cell r="H61">
            <v>0</v>
          </cell>
          <cell r="J61">
            <v>6.5567270000000004</v>
          </cell>
          <cell r="K61">
            <v>9.6005959999999995</v>
          </cell>
          <cell r="L61">
            <v>8.9634809999999998</v>
          </cell>
          <cell r="M61">
            <v>2.9196770000000001</v>
          </cell>
          <cell r="N61">
            <v>2.8436110000000001</v>
          </cell>
          <cell r="R61">
            <v>2.78627</v>
          </cell>
          <cell r="U61">
            <v>45.497878</v>
          </cell>
          <cell r="V61">
            <v>23.612247</v>
          </cell>
          <cell r="W61">
            <v>0</v>
          </cell>
          <cell r="X61">
            <v>9.0946960000000008</v>
          </cell>
          <cell r="Y61">
            <v>9.5835819999999998</v>
          </cell>
          <cell r="Z61">
            <v>6.741968</v>
          </cell>
          <cell r="AB61">
            <v>5.3458819999999996</v>
          </cell>
          <cell r="AC61">
            <v>5.7178149999999999</v>
          </cell>
          <cell r="AD61">
            <v>6.308935</v>
          </cell>
          <cell r="AE61">
            <v>4.0982789999999998</v>
          </cell>
          <cell r="AF61">
            <v>3.0933459999999999</v>
          </cell>
          <cell r="AG61">
            <v>6.7240989999999998</v>
          </cell>
          <cell r="AH61">
            <v>2.9737809999999998</v>
          </cell>
          <cell r="AI61">
            <v>0</v>
          </cell>
          <cell r="AJ61">
            <v>4.9427070000000004</v>
          </cell>
          <cell r="AK61">
            <v>3.5502799999999999</v>
          </cell>
          <cell r="AL61">
            <v>0</v>
          </cell>
          <cell r="AM61">
            <v>8.1859490000000008</v>
          </cell>
          <cell r="AN61">
            <v>4.8545629999999997</v>
          </cell>
          <cell r="AO61">
            <v>8.6211819999999992</v>
          </cell>
          <cell r="AP61">
            <v>8.8438189999999999</v>
          </cell>
          <cell r="AQ61">
            <v>8.1124069999999993</v>
          </cell>
          <cell r="AS61">
            <v>0</v>
          </cell>
          <cell r="AT61">
            <v>15.871195999999999</v>
          </cell>
          <cell r="AU61">
            <v>17.097425999999999</v>
          </cell>
          <cell r="AV61">
            <v>12.045210000000001</v>
          </cell>
          <cell r="AW61">
            <v>0</v>
          </cell>
          <cell r="AX61">
            <v>26.939261999999999</v>
          </cell>
          <cell r="AY61">
            <v>16.861270000000001</v>
          </cell>
          <cell r="AZ61">
            <v>15.255281999999999</v>
          </cell>
          <cell r="BB61">
            <v>15.103804999999999</v>
          </cell>
          <cell r="BC61">
            <v>6.9883629999999997</v>
          </cell>
          <cell r="BD61">
            <v>3.5872459999999999</v>
          </cell>
          <cell r="BE61">
            <v>4.0108949999999997</v>
          </cell>
          <cell r="BF61">
            <v>1.618498</v>
          </cell>
          <cell r="BG61">
            <v>3.5706150000000001</v>
          </cell>
          <cell r="BH61">
            <v>8.6476209999999991</v>
          </cell>
          <cell r="BI61">
            <v>0</v>
          </cell>
          <cell r="BJ61">
            <v>0</v>
          </cell>
          <cell r="BL61">
            <v>4.4180659999999996</v>
          </cell>
          <cell r="BM61">
            <v>3.5770240000000002</v>
          </cell>
          <cell r="BN61">
            <v>6.2032059999999998</v>
          </cell>
          <cell r="BO61">
            <v>1.9435009999999999</v>
          </cell>
          <cell r="BP61">
            <v>1.4285509999999999</v>
          </cell>
          <cell r="BT61">
            <v>1.584349</v>
          </cell>
          <cell r="BW61">
            <v>29.042356999999999</v>
          </cell>
          <cell r="BX61">
            <v>11.229996999999999</v>
          </cell>
          <cell r="BY61">
            <v>0</v>
          </cell>
          <cell r="BZ61">
            <v>5.1105330000000002</v>
          </cell>
          <cell r="CA61">
            <v>5.6062339999999997</v>
          </cell>
          <cell r="CB61">
            <v>3.8398530000000002</v>
          </cell>
          <cell r="CD61">
            <v>2.1913369999999999</v>
          </cell>
          <cell r="CE61">
            <v>2.5098760000000002</v>
          </cell>
          <cell r="CF61">
            <v>3.453722</v>
          </cell>
          <cell r="CG61">
            <v>2.1478449999999998</v>
          </cell>
          <cell r="CH61">
            <v>1.917959</v>
          </cell>
          <cell r="CI61">
            <v>2.268662</v>
          </cell>
          <cell r="CJ61">
            <v>1.3239110000000001</v>
          </cell>
          <cell r="CK61">
            <v>0</v>
          </cell>
          <cell r="CL61">
            <v>3.538516</v>
          </cell>
          <cell r="CM61">
            <v>1.7861739999999999</v>
          </cell>
          <cell r="CN61">
            <v>0</v>
          </cell>
          <cell r="CO61">
            <v>6.1397709999999996</v>
          </cell>
          <cell r="CP61">
            <v>2.0560040000000002</v>
          </cell>
          <cell r="CQ61">
            <v>4.7879430000000003</v>
          </cell>
          <cell r="CR61">
            <v>5.8857239999999997</v>
          </cell>
          <cell r="CS61">
            <v>5.0298069999999999</v>
          </cell>
          <cell r="CU61">
            <v>18.871086999999999</v>
          </cell>
          <cell r="CV61">
            <v>7.2955220000000001</v>
          </cell>
          <cell r="CW61">
            <v>10.87872</v>
          </cell>
          <cell r="CX61">
            <v>5.7495810000000001</v>
          </cell>
          <cell r="CY61">
            <v>7.973509</v>
          </cell>
          <cell r="CZ61">
            <v>7.1997900000000001</v>
          </cell>
          <cell r="DA61">
            <v>9.6291379999999993</v>
          </cell>
          <cell r="DB61">
            <v>10.250629999999999</v>
          </cell>
          <cell r="DD61">
            <v>8.6235470000000003</v>
          </cell>
          <cell r="DE61">
            <v>5.721495</v>
          </cell>
          <cell r="DH61">
            <v>5606.6978662530009</v>
          </cell>
          <cell r="DI61">
            <v>27424.800321073002</v>
          </cell>
          <cell r="DJ61">
            <v>469.840298803</v>
          </cell>
          <cell r="DK61">
            <v>1977.6886908859999</v>
          </cell>
          <cell r="DL61">
            <v>637.29214719300001</v>
          </cell>
          <cell r="DM61">
            <v>2740.7755378399997</v>
          </cell>
          <cell r="DN61">
            <v>308.58568742800105</v>
          </cell>
          <cell r="DO61">
            <v>1967.2974063240001</v>
          </cell>
          <cell r="DP61">
            <v>235.558697927</v>
          </cell>
          <cell r="DQ61">
            <v>2229.360404303</v>
          </cell>
          <cell r="DR61">
            <v>333.64038293900001</v>
          </cell>
          <cell r="DS61">
            <v>1414.191194514</v>
          </cell>
          <cell r="DT61">
            <v>66.186763065000008</v>
          </cell>
          <cell r="DU61">
            <v>368.52249495500001</v>
          </cell>
          <cell r="DV61">
            <v>135.70496469900002</v>
          </cell>
          <cell r="DW61">
            <v>900.08382955400009</v>
          </cell>
          <cell r="DX61">
            <v>235.353861325</v>
          </cell>
          <cell r="DY61">
            <v>789.64211653400093</v>
          </cell>
          <cell r="DZ61">
            <v>12.350688053000001</v>
          </cell>
          <cell r="EA61">
            <v>72.931415832001989</v>
          </cell>
          <cell r="EB61">
            <v>94.795830679000005</v>
          </cell>
          <cell r="EC61">
            <v>573.52904242600005</v>
          </cell>
          <cell r="ED61">
            <v>151.513142254</v>
          </cell>
          <cell r="EE61">
            <v>561.04908078600101</v>
          </cell>
          <cell r="EF61">
            <v>13.602762000001</v>
          </cell>
          <cell r="EG61">
            <v>132.48705799999999</v>
          </cell>
          <cell r="EH61">
            <v>39.75848354</v>
          </cell>
          <cell r="EI61">
            <v>328.70611508299999</v>
          </cell>
          <cell r="EJ61">
            <v>981.66122023100104</v>
          </cell>
          <cell r="EK61">
            <v>2684.7689300649999</v>
          </cell>
          <cell r="EL61">
            <v>49.403885407000999</v>
          </cell>
          <cell r="EM61">
            <v>143.89307344700001</v>
          </cell>
          <cell r="EN61">
            <v>35.401982325999995</v>
          </cell>
          <cell r="EO61">
            <v>186.96664686599999</v>
          </cell>
          <cell r="EP61">
            <v>135.98962878700101</v>
          </cell>
          <cell r="EQ61">
            <v>202.05277271100101</v>
          </cell>
          <cell r="ER61">
            <v>34.090483921999997</v>
          </cell>
          <cell r="ES61">
            <v>211.41743831900001</v>
          </cell>
          <cell r="ET61">
            <v>262.06377527100102</v>
          </cell>
          <cell r="EU61">
            <v>2383.7885439249999</v>
          </cell>
          <cell r="EV61">
            <v>92.109502120000002</v>
          </cell>
          <cell r="EW61">
            <v>560.06771182600005</v>
          </cell>
          <cell r="EX61">
            <v>100.43288327700101</v>
          </cell>
          <cell r="EY61">
            <v>399.478937704001</v>
          </cell>
        </row>
        <row r="62">
          <cell r="A62">
            <v>44317</v>
          </cell>
          <cell r="B62">
            <v>5.8440560000000001</v>
          </cell>
          <cell r="C62">
            <v>8.64405</v>
          </cell>
          <cell r="D62">
            <v>2.734359</v>
          </cell>
          <cell r="E62">
            <v>5.8183550000000004</v>
          </cell>
          <cell r="F62">
            <v>0</v>
          </cell>
          <cell r="G62">
            <v>0</v>
          </cell>
          <cell r="H62">
            <v>0</v>
          </cell>
          <cell r="J62">
            <v>4.1588560000000001</v>
          </cell>
          <cell r="K62">
            <v>10.044509</v>
          </cell>
          <cell r="L62">
            <v>0</v>
          </cell>
          <cell r="M62">
            <v>2.9316390000000001</v>
          </cell>
          <cell r="N62">
            <v>3.4901339999999998</v>
          </cell>
          <cell r="R62">
            <v>2.7721719999999999</v>
          </cell>
          <cell r="U62">
            <v>44.781936999999999</v>
          </cell>
          <cell r="V62">
            <v>22.439453</v>
          </cell>
          <cell r="W62">
            <v>0</v>
          </cell>
          <cell r="X62">
            <v>6.3875299999999999</v>
          </cell>
          <cell r="Y62">
            <v>7.1361109999999996</v>
          </cell>
          <cell r="Z62">
            <v>6.392671</v>
          </cell>
          <cell r="AB62">
            <v>0</v>
          </cell>
          <cell r="AC62">
            <v>5.0471500000000002</v>
          </cell>
          <cell r="AD62">
            <v>0</v>
          </cell>
          <cell r="AE62">
            <v>3.928261</v>
          </cell>
          <cell r="AF62">
            <v>3.3273540000000001</v>
          </cell>
          <cell r="AG62">
            <v>6.6996539999999998</v>
          </cell>
          <cell r="AH62">
            <v>3.1543549999999998</v>
          </cell>
          <cell r="AI62">
            <v>0</v>
          </cell>
          <cell r="AJ62">
            <v>4.9427149999999997</v>
          </cell>
          <cell r="AK62">
            <v>3.4934379999999998</v>
          </cell>
          <cell r="AL62">
            <v>0</v>
          </cell>
          <cell r="AM62">
            <v>8.3737329999999996</v>
          </cell>
          <cell r="AN62">
            <v>4.4015779999999998</v>
          </cell>
          <cell r="AO62">
            <v>6.5797230000000004</v>
          </cell>
          <cell r="AP62">
            <v>9.5110039999999998</v>
          </cell>
          <cell r="AQ62">
            <v>6.0368360000000001</v>
          </cell>
          <cell r="AS62">
            <v>20.451882999999999</v>
          </cell>
          <cell r="AT62">
            <v>15.690078</v>
          </cell>
          <cell r="AU62">
            <v>17.962617000000002</v>
          </cell>
          <cell r="AV62">
            <v>12.139836000000001</v>
          </cell>
          <cell r="AW62">
            <v>9.6229659999999999</v>
          </cell>
          <cell r="AX62">
            <v>27.047305999999999</v>
          </cell>
          <cell r="AY62">
            <v>16.761208</v>
          </cell>
          <cell r="AZ62">
            <v>15.279925</v>
          </cell>
          <cell r="BB62">
            <v>15.606742000000001</v>
          </cell>
          <cell r="BC62">
            <v>7.0090209999999997</v>
          </cell>
          <cell r="BD62">
            <v>3.128279</v>
          </cell>
          <cell r="BE62">
            <v>4.5843470000000002</v>
          </cell>
          <cell r="BF62">
            <v>1.5007539999999999</v>
          </cell>
          <cell r="BG62">
            <v>3.394183</v>
          </cell>
          <cell r="BH62">
            <v>6.4658800000000003</v>
          </cell>
          <cell r="BI62">
            <v>0</v>
          </cell>
          <cell r="BJ62">
            <v>0</v>
          </cell>
          <cell r="BL62">
            <v>2.5916009999999998</v>
          </cell>
          <cell r="BM62">
            <v>4.1953430000000003</v>
          </cell>
          <cell r="BN62">
            <v>6.2072419999999999</v>
          </cell>
          <cell r="BO62">
            <v>1.6314360000000001</v>
          </cell>
          <cell r="BP62">
            <v>1.9080330000000001</v>
          </cell>
          <cell r="BT62">
            <v>1.6138300000000001</v>
          </cell>
          <cell r="BW62">
            <v>27.987684999999999</v>
          </cell>
          <cell r="BX62">
            <v>11.314636999999999</v>
          </cell>
          <cell r="BY62">
            <v>4.6584580000000004</v>
          </cell>
          <cell r="BZ62">
            <v>4.1355659999999999</v>
          </cell>
          <cell r="CA62">
            <v>4.2415229999999999</v>
          </cell>
          <cell r="CB62">
            <v>4.0542109999999996</v>
          </cell>
          <cell r="CD62">
            <v>1.7403630000000001</v>
          </cell>
          <cell r="CE62">
            <v>1.5636810000000001</v>
          </cell>
          <cell r="CF62">
            <v>3.5153490000000001</v>
          </cell>
          <cell r="CG62">
            <v>1.79715</v>
          </cell>
          <cell r="CH62">
            <v>1.8959079999999999</v>
          </cell>
          <cell r="CI62">
            <v>2.289094</v>
          </cell>
          <cell r="CJ62">
            <v>1.347269</v>
          </cell>
          <cell r="CK62">
            <v>0</v>
          </cell>
          <cell r="CL62">
            <v>3.6789489999999998</v>
          </cell>
          <cell r="CM62">
            <v>1.814864</v>
          </cell>
          <cell r="CN62">
            <v>0</v>
          </cell>
          <cell r="CO62">
            <v>4.4395480000000003</v>
          </cell>
          <cell r="CP62">
            <v>1.8668370000000001</v>
          </cell>
          <cell r="CQ62">
            <v>3.752154</v>
          </cell>
          <cell r="CR62">
            <v>6.2448819999999996</v>
          </cell>
          <cell r="CS62">
            <v>3.0485609999999999</v>
          </cell>
          <cell r="CU62">
            <v>18.885677000000001</v>
          </cell>
          <cell r="CV62">
            <v>7.0757269999999997</v>
          </cell>
          <cell r="CW62">
            <v>9.5368770000000005</v>
          </cell>
          <cell r="CX62">
            <v>5.8747699999999998</v>
          </cell>
          <cell r="CY62">
            <v>7.8705999999999996</v>
          </cell>
          <cell r="CZ62">
            <v>7.9463629999999998</v>
          </cell>
          <cell r="DA62">
            <v>9.5841399999999997</v>
          </cell>
          <cell r="DB62">
            <v>10.600908</v>
          </cell>
          <cell r="DD62">
            <v>9.4536130000000007</v>
          </cell>
          <cell r="DE62">
            <v>5.7219499999999996</v>
          </cell>
          <cell r="DH62">
            <v>5688.6416572479993</v>
          </cell>
          <cell r="DI62">
            <v>25169.005703097999</v>
          </cell>
          <cell r="DJ62">
            <v>452.35903470900104</v>
          </cell>
          <cell r="DK62">
            <v>1618.4573367290002</v>
          </cell>
          <cell r="DL62">
            <v>477.444079431001</v>
          </cell>
          <cell r="DM62">
            <v>1772.654310117</v>
          </cell>
          <cell r="DN62">
            <v>282.75327132399997</v>
          </cell>
          <cell r="DO62">
            <v>1591.8398857440002</v>
          </cell>
          <cell r="DP62">
            <v>170.87378846000001</v>
          </cell>
          <cell r="DQ62">
            <v>1443.2219319360001</v>
          </cell>
          <cell r="DR62">
            <v>389.2991687</v>
          </cell>
          <cell r="DS62">
            <v>1217.396044116</v>
          </cell>
          <cell r="DT62">
            <v>72.313326340001012</v>
          </cell>
          <cell r="DU62">
            <v>417.55619413200105</v>
          </cell>
          <cell r="DV62">
            <v>90.13444487000001</v>
          </cell>
          <cell r="DW62">
            <v>763.10006590299997</v>
          </cell>
          <cell r="DX62">
            <v>216.78021317</v>
          </cell>
          <cell r="DY62">
            <v>768.808328082</v>
          </cell>
          <cell r="DZ62">
            <v>19.794670202001001</v>
          </cell>
          <cell r="EA62">
            <v>103.061098681001</v>
          </cell>
          <cell r="EB62">
            <v>89.740138844000001</v>
          </cell>
          <cell r="EC62">
            <v>562.377250796</v>
          </cell>
          <cell r="ED62">
            <v>240.70008535599999</v>
          </cell>
          <cell r="EE62">
            <v>611.18854601299995</v>
          </cell>
          <cell r="EF62">
            <v>3.9565350000000001</v>
          </cell>
          <cell r="EG62">
            <v>135.38521500000098</v>
          </cell>
          <cell r="EH62">
            <v>25.828319134000001</v>
          </cell>
          <cell r="EI62">
            <v>305.31908804900098</v>
          </cell>
          <cell r="EJ62">
            <v>1189.587975805</v>
          </cell>
          <cell r="EK62">
            <v>2586.3413931660002</v>
          </cell>
          <cell r="EL62">
            <v>52.170395673001003</v>
          </cell>
          <cell r="EM62">
            <v>208.71243493700001</v>
          </cell>
          <cell r="EN62">
            <v>33.017505021001</v>
          </cell>
          <cell r="EO62">
            <v>173.03901988499999</v>
          </cell>
          <cell r="EP62">
            <v>145.06893132099998</v>
          </cell>
          <cell r="EQ62">
            <v>201.92827360000101</v>
          </cell>
          <cell r="ER62">
            <v>67.512147976001003</v>
          </cell>
          <cell r="ES62">
            <v>374.254203246001</v>
          </cell>
          <cell r="ET62">
            <v>225.34720006999999</v>
          </cell>
          <cell r="EU62">
            <v>2393.5050323790001</v>
          </cell>
          <cell r="EV62">
            <v>92.814498078</v>
          </cell>
          <cell r="EW62">
            <v>543.68526743500104</v>
          </cell>
          <cell r="EX62">
            <v>109.06319000200101</v>
          </cell>
          <cell r="EY62">
            <v>434.52740270300001</v>
          </cell>
        </row>
        <row r="63">
          <cell r="A63">
            <v>44287</v>
          </cell>
          <cell r="B63">
            <v>5.2919960000000001</v>
          </cell>
          <cell r="C63">
            <v>9.0589919999999999</v>
          </cell>
          <cell r="D63">
            <v>2.404935</v>
          </cell>
          <cell r="E63">
            <v>5.1962330000000003</v>
          </cell>
          <cell r="F63">
            <v>0</v>
          </cell>
          <cell r="G63">
            <v>0</v>
          </cell>
          <cell r="H63">
            <v>0</v>
          </cell>
          <cell r="J63">
            <v>3.5734210000000002</v>
          </cell>
          <cell r="K63">
            <v>10.027568</v>
          </cell>
          <cell r="L63">
            <v>0</v>
          </cell>
          <cell r="M63">
            <v>2.9951110000000001</v>
          </cell>
          <cell r="N63">
            <v>3.2706719999999998</v>
          </cell>
          <cell r="R63">
            <v>3.0979999999999999</v>
          </cell>
          <cell r="U63">
            <v>45.629302000000003</v>
          </cell>
          <cell r="V63">
            <v>22.076333000000002</v>
          </cell>
          <cell r="W63">
            <v>0</v>
          </cell>
          <cell r="X63">
            <v>5.3142490000000002</v>
          </cell>
          <cell r="Y63">
            <v>5.8617900000000001</v>
          </cell>
          <cell r="Z63">
            <v>0</v>
          </cell>
          <cell r="AB63">
            <v>0</v>
          </cell>
          <cell r="AC63">
            <v>0</v>
          </cell>
          <cell r="AD63">
            <v>0</v>
          </cell>
          <cell r="AE63">
            <v>3.927162</v>
          </cell>
          <cell r="AF63">
            <v>2.7992530000000002</v>
          </cell>
          <cell r="AG63">
            <v>6.6436859999999998</v>
          </cell>
          <cell r="AH63">
            <v>3.1589160000000001</v>
          </cell>
          <cell r="AI63">
            <v>0</v>
          </cell>
          <cell r="AJ63">
            <v>4.9426600000000001</v>
          </cell>
          <cell r="AK63">
            <v>3.9673180000000001</v>
          </cell>
          <cell r="AL63">
            <v>0</v>
          </cell>
          <cell r="AM63">
            <v>8.3589179999999992</v>
          </cell>
          <cell r="AN63">
            <v>4.3918150000000002</v>
          </cell>
          <cell r="AO63">
            <v>5.0548000000000002</v>
          </cell>
          <cell r="AP63">
            <v>0</v>
          </cell>
          <cell r="AQ63">
            <v>6.0048870000000001</v>
          </cell>
          <cell r="AS63">
            <v>0</v>
          </cell>
          <cell r="AT63">
            <v>17.46508</v>
          </cell>
          <cell r="AU63">
            <v>18.904159</v>
          </cell>
          <cell r="AV63">
            <v>12.157228999999999</v>
          </cell>
          <cell r="AW63">
            <v>9.5899459999999994</v>
          </cell>
          <cell r="AX63">
            <v>24.297270000000001</v>
          </cell>
          <cell r="AY63">
            <v>16.820309999999999</v>
          </cell>
          <cell r="AZ63">
            <v>15.289616000000001</v>
          </cell>
          <cell r="BB63">
            <v>15.605221999999999</v>
          </cell>
          <cell r="BC63">
            <v>7.1182119999999998</v>
          </cell>
          <cell r="BD63">
            <v>3.0260769999999999</v>
          </cell>
          <cell r="BE63">
            <v>5.0859569999999996</v>
          </cell>
          <cell r="BF63">
            <v>1.1726460000000001</v>
          </cell>
          <cell r="BG63">
            <v>3.5056889999999998</v>
          </cell>
          <cell r="BH63">
            <v>5.6670569999999998</v>
          </cell>
          <cell r="BI63">
            <v>0</v>
          </cell>
          <cell r="BJ63">
            <v>0</v>
          </cell>
          <cell r="BL63">
            <v>2.8492479999999998</v>
          </cell>
          <cell r="BM63">
            <v>4.4563620000000004</v>
          </cell>
          <cell r="BN63">
            <v>4.5037909999999997</v>
          </cell>
          <cell r="BO63">
            <v>1.99593</v>
          </cell>
          <cell r="BP63">
            <v>1.220283</v>
          </cell>
          <cell r="BT63">
            <v>1.7774799999999999</v>
          </cell>
          <cell r="BW63">
            <v>27.764785</v>
          </cell>
          <cell r="BX63">
            <v>11.764390000000001</v>
          </cell>
          <cell r="BY63">
            <v>4.5667580000000001</v>
          </cell>
          <cell r="BZ63">
            <v>3.6257440000000001</v>
          </cell>
          <cell r="CA63">
            <v>3.3813689999999998</v>
          </cell>
          <cell r="CB63">
            <v>3.543698</v>
          </cell>
          <cell r="CD63">
            <v>1.6237600000000001</v>
          </cell>
          <cell r="CE63">
            <v>1.5421499999999999</v>
          </cell>
          <cell r="CF63">
            <v>3.141794</v>
          </cell>
          <cell r="CG63">
            <v>1.6562239999999999</v>
          </cell>
          <cell r="CH63">
            <v>1.446515</v>
          </cell>
          <cell r="CI63">
            <v>2.4819819999999999</v>
          </cell>
          <cell r="CJ63">
            <v>1.3403499999999999</v>
          </cell>
          <cell r="CK63">
            <v>0</v>
          </cell>
          <cell r="CL63">
            <v>3.7322959999999998</v>
          </cell>
          <cell r="CM63">
            <v>1.622806</v>
          </cell>
          <cell r="CN63">
            <v>0</v>
          </cell>
          <cell r="CO63">
            <v>4.6535099999999998</v>
          </cell>
          <cell r="CP63">
            <v>1.857578</v>
          </cell>
          <cell r="CQ63">
            <v>2.49037</v>
          </cell>
          <cell r="CR63">
            <v>9.0417389999999997</v>
          </cell>
          <cell r="CS63">
            <v>3.100552</v>
          </cell>
          <cell r="CU63">
            <v>0</v>
          </cell>
          <cell r="CV63">
            <v>7.5812350000000004</v>
          </cell>
          <cell r="CW63">
            <v>12.223240000000001</v>
          </cell>
          <cell r="CX63">
            <v>5.957668</v>
          </cell>
          <cell r="CY63">
            <v>7.7830110000000001</v>
          </cell>
          <cell r="CZ63">
            <v>8.1484729999999992</v>
          </cell>
          <cell r="DA63">
            <v>9.4099769999999996</v>
          </cell>
          <cell r="DB63">
            <v>10.881544999999999</v>
          </cell>
          <cell r="DD63">
            <v>9.5857539999999997</v>
          </cell>
          <cell r="DE63">
            <v>5.7128019999999999</v>
          </cell>
          <cell r="DH63">
            <v>5823.0951894770005</v>
          </cell>
          <cell r="DI63">
            <v>25765.234751878001</v>
          </cell>
          <cell r="DJ63">
            <v>343.13930347799999</v>
          </cell>
          <cell r="DK63">
            <v>1788.365798432</v>
          </cell>
          <cell r="DL63">
            <v>673.25976288500101</v>
          </cell>
          <cell r="DM63">
            <v>1814.358797936</v>
          </cell>
          <cell r="DN63">
            <v>285.67354998100001</v>
          </cell>
          <cell r="DO63">
            <v>1652.5440034200001</v>
          </cell>
          <cell r="DP63">
            <v>169.77489841299999</v>
          </cell>
          <cell r="DQ63">
            <v>1082.869469622</v>
          </cell>
          <cell r="DR63">
            <v>429.08282758000098</v>
          </cell>
          <cell r="DS63">
            <v>1173.497669934</v>
          </cell>
          <cell r="DT63">
            <v>97.770477241999998</v>
          </cell>
          <cell r="DU63">
            <v>546.98980876700102</v>
          </cell>
          <cell r="DV63">
            <v>53.077118039000005</v>
          </cell>
          <cell r="DW63">
            <v>929.13642413900004</v>
          </cell>
          <cell r="DX63">
            <v>175.77742182600002</v>
          </cell>
          <cell r="DY63">
            <v>773.41795897600105</v>
          </cell>
          <cell r="DZ63">
            <v>30.126037730999997</v>
          </cell>
          <cell r="EA63">
            <v>156.73286242600099</v>
          </cell>
          <cell r="EB63">
            <v>127.57049628999999</v>
          </cell>
          <cell r="EC63">
            <v>600.19038047500101</v>
          </cell>
          <cell r="ED63">
            <v>238.08330347700101</v>
          </cell>
          <cell r="EE63">
            <v>706.12351712800103</v>
          </cell>
          <cell r="EF63">
            <v>6.6588560000000001</v>
          </cell>
          <cell r="EG63">
            <v>144.96200100000101</v>
          </cell>
          <cell r="EH63">
            <v>34.328406051999998</v>
          </cell>
          <cell r="EI63">
            <v>249.26799587100001</v>
          </cell>
          <cell r="EJ63">
            <v>1152.265059969</v>
          </cell>
          <cell r="EK63">
            <v>2898.8345828500001</v>
          </cell>
          <cell r="EL63">
            <v>60.886575622999999</v>
          </cell>
          <cell r="EM63">
            <v>243.065696347</v>
          </cell>
          <cell r="EN63">
            <v>28.901952523001</v>
          </cell>
          <cell r="EO63">
            <v>160.81404580400101</v>
          </cell>
          <cell r="EP63">
            <v>180.92080700599999</v>
          </cell>
          <cell r="EQ63">
            <v>226.227231654001</v>
          </cell>
          <cell r="ER63">
            <v>69.360691174001005</v>
          </cell>
          <cell r="ES63">
            <v>400.45118604700002</v>
          </cell>
          <cell r="ET63">
            <v>214.560163198</v>
          </cell>
          <cell r="EU63">
            <v>2302.0136003279999</v>
          </cell>
          <cell r="EV63">
            <v>93.227790999999996</v>
          </cell>
          <cell r="EW63">
            <v>561.481864935001</v>
          </cell>
          <cell r="EX63">
            <v>138.52547841200098</v>
          </cell>
          <cell r="EY63">
            <v>612.78966599100102</v>
          </cell>
        </row>
        <row r="64">
          <cell r="A64">
            <v>44256</v>
          </cell>
          <cell r="B64">
            <v>5.1648810000000003</v>
          </cell>
          <cell r="C64">
            <v>8.0515399999999993</v>
          </cell>
          <cell r="D64">
            <v>2.5254400000000001</v>
          </cell>
          <cell r="E64">
            <v>5.0513950000000003</v>
          </cell>
          <cell r="F64">
            <v>0</v>
          </cell>
          <cell r="G64">
            <v>0</v>
          </cell>
          <cell r="H64">
            <v>0</v>
          </cell>
          <cell r="J64">
            <v>4.6787919999999996</v>
          </cell>
          <cell r="K64">
            <v>10.591975</v>
          </cell>
          <cell r="L64">
            <v>8.3447460000000007</v>
          </cell>
          <cell r="M64">
            <v>3.0733269999999999</v>
          </cell>
          <cell r="N64">
            <v>2.4036620000000002</v>
          </cell>
          <cell r="R64">
            <v>2.9388369999999999</v>
          </cell>
          <cell r="U64">
            <v>43.050249999999998</v>
          </cell>
          <cell r="V64">
            <v>20.157819</v>
          </cell>
          <cell r="W64">
            <v>5.0794540000000001</v>
          </cell>
          <cell r="X64">
            <v>6.2072209999999997</v>
          </cell>
          <cell r="Y64">
            <v>5.2279730000000004</v>
          </cell>
          <cell r="Z64">
            <v>5.7295749999999996</v>
          </cell>
          <cell r="AB64">
            <v>4.6037520000000001</v>
          </cell>
          <cell r="AC64">
            <v>4.5689599999999997</v>
          </cell>
          <cell r="AD64">
            <v>0</v>
          </cell>
          <cell r="AE64">
            <v>4.0728460000000002</v>
          </cell>
          <cell r="AF64">
            <v>1.8186960000000001</v>
          </cell>
          <cell r="AG64">
            <v>6.6639720000000002</v>
          </cell>
          <cell r="AH64">
            <v>3.2406739999999998</v>
          </cell>
          <cell r="AI64">
            <v>0</v>
          </cell>
          <cell r="AJ64">
            <v>4.9427329999999996</v>
          </cell>
          <cell r="AK64">
            <v>2.9988999999999999</v>
          </cell>
          <cell r="AL64">
            <v>0</v>
          </cell>
          <cell r="AM64">
            <v>7.5379430000000003</v>
          </cell>
          <cell r="AN64">
            <v>4.4648560000000002</v>
          </cell>
          <cell r="AO64">
            <v>4.5651859999999997</v>
          </cell>
          <cell r="AP64">
            <v>0</v>
          </cell>
          <cell r="AQ64">
            <v>5.949999</v>
          </cell>
          <cell r="AS64">
            <v>0</v>
          </cell>
          <cell r="AT64">
            <v>19.306374999999999</v>
          </cell>
          <cell r="AU64">
            <v>19.943598000000001</v>
          </cell>
          <cell r="AV64">
            <v>12.321740999999999</v>
          </cell>
          <cell r="AW64">
            <v>9.9959969999999991</v>
          </cell>
          <cell r="AX64">
            <v>23.062483</v>
          </cell>
          <cell r="AY64">
            <v>16.738002000000002</v>
          </cell>
          <cell r="AZ64">
            <v>15.289548999999999</v>
          </cell>
          <cell r="BB64">
            <v>15.607227</v>
          </cell>
          <cell r="BC64">
            <v>7.1204039999999997</v>
          </cell>
          <cell r="BD64">
            <v>3.4310999999999998</v>
          </cell>
          <cell r="BE64">
            <v>3.9028809999999998</v>
          </cell>
          <cell r="BF64">
            <v>1.3148770000000001</v>
          </cell>
          <cell r="BG64">
            <v>3.726731</v>
          </cell>
          <cell r="BH64">
            <v>4.8891879999999999</v>
          </cell>
          <cell r="BI64">
            <v>0</v>
          </cell>
          <cell r="BJ64">
            <v>0</v>
          </cell>
          <cell r="BL64">
            <v>2.477481</v>
          </cell>
          <cell r="BM64">
            <v>4.3834580000000001</v>
          </cell>
          <cell r="BN64">
            <v>5.1303260000000002</v>
          </cell>
          <cell r="BO64">
            <v>1.8276520000000001</v>
          </cell>
          <cell r="BP64">
            <v>1.192529</v>
          </cell>
          <cell r="BT64">
            <v>1.744624</v>
          </cell>
          <cell r="BW64">
            <v>30.149516999999999</v>
          </cell>
          <cell r="BX64">
            <v>11.044612000000001</v>
          </cell>
          <cell r="BY64">
            <v>4.1575129999999998</v>
          </cell>
          <cell r="BZ64">
            <v>2.9863770000000001</v>
          </cell>
          <cell r="CA64">
            <v>2.8536510000000002</v>
          </cell>
          <cell r="CB64">
            <v>2.6094089999999999</v>
          </cell>
          <cell r="CD64">
            <v>1.620126</v>
          </cell>
          <cell r="CE64">
            <v>1.532133</v>
          </cell>
          <cell r="CF64">
            <v>2.9722499999999998</v>
          </cell>
          <cell r="CG64">
            <v>1.7846169999999999</v>
          </cell>
          <cell r="CH64">
            <v>0.96406599999999998</v>
          </cell>
          <cell r="CI64">
            <v>2.5688369999999998</v>
          </cell>
          <cell r="CJ64">
            <v>1.3284229999999999</v>
          </cell>
          <cell r="CK64">
            <v>0</v>
          </cell>
          <cell r="CL64">
            <v>3.708548</v>
          </cell>
          <cell r="CM64">
            <v>1.2520169999999999</v>
          </cell>
          <cell r="CN64">
            <v>0</v>
          </cell>
          <cell r="CO64">
            <v>4.5347780000000002</v>
          </cell>
          <cell r="CP64">
            <v>1.8581939999999999</v>
          </cell>
          <cell r="CQ64">
            <v>2.491228</v>
          </cell>
          <cell r="CR64">
            <v>9.7704210000000007</v>
          </cell>
          <cell r="CS64">
            <v>3.313631</v>
          </cell>
          <cell r="CU64">
            <v>0</v>
          </cell>
          <cell r="CV64">
            <v>7.7795540000000001</v>
          </cell>
          <cell r="CW64">
            <v>10.383005000000001</v>
          </cell>
          <cell r="CX64">
            <v>5.9765699999999997</v>
          </cell>
          <cell r="CY64">
            <v>6.5012379999999999</v>
          </cell>
          <cell r="CZ64">
            <v>6.959149</v>
          </cell>
          <cell r="DA64">
            <v>9.6026520000000009</v>
          </cell>
          <cell r="DB64">
            <v>10.909378</v>
          </cell>
          <cell r="DD64">
            <v>9.5289359999999999</v>
          </cell>
          <cell r="DE64">
            <v>5.7045560000000002</v>
          </cell>
          <cell r="DH64">
            <v>7289.7016873880002</v>
          </cell>
          <cell r="DI64">
            <v>32465.458965372996</v>
          </cell>
          <cell r="DJ64">
            <v>398.959058655001</v>
          </cell>
          <cell r="DK64">
            <v>2256.8471181539999</v>
          </cell>
          <cell r="DL64">
            <v>572.97625861000097</v>
          </cell>
          <cell r="DM64">
            <v>2236.5744748669999</v>
          </cell>
          <cell r="DN64">
            <v>367.75254313300002</v>
          </cell>
          <cell r="DO64">
            <v>1867.8707869150001</v>
          </cell>
          <cell r="DP64">
            <v>260.96705872100102</v>
          </cell>
          <cell r="DQ64">
            <v>1179.1662403810001</v>
          </cell>
          <cell r="DR64">
            <v>423.913713688001</v>
          </cell>
          <cell r="DS64">
            <v>1492.2075553730001</v>
          </cell>
          <cell r="DT64">
            <v>156.87769254400101</v>
          </cell>
          <cell r="DU64">
            <v>856.89687425900001</v>
          </cell>
          <cell r="DV64">
            <v>61.129080585000004</v>
          </cell>
          <cell r="DW64">
            <v>1173.0406349049999</v>
          </cell>
          <cell r="DX64">
            <v>230.14184069000001</v>
          </cell>
          <cell r="DY64">
            <v>771.55068244300094</v>
          </cell>
          <cell r="DZ64">
            <v>68.729164555002001</v>
          </cell>
          <cell r="EA64">
            <v>302.60167245500105</v>
          </cell>
          <cell r="EB64">
            <v>185.11701792600002</v>
          </cell>
          <cell r="EC64">
            <v>885.32332759899998</v>
          </cell>
          <cell r="ED64">
            <v>350.35069337800098</v>
          </cell>
          <cell r="EE64">
            <v>958.26055805400097</v>
          </cell>
          <cell r="EF64">
            <v>21.585557000000001</v>
          </cell>
          <cell r="EG64">
            <v>199.776891000001</v>
          </cell>
          <cell r="EH64">
            <v>37.106743173001</v>
          </cell>
          <cell r="EI64">
            <v>394.42241052400004</v>
          </cell>
          <cell r="EJ64">
            <v>1712.344155024</v>
          </cell>
          <cell r="EK64">
            <v>3725.0046975290002</v>
          </cell>
          <cell r="EL64">
            <v>85.490203422001002</v>
          </cell>
          <cell r="EM64">
            <v>365.37327308800099</v>
          </cell>
          <cell r="EN64">
            <v>26.487369724000001</v>
          </cell>
          <cell r="EO64">
            <v>162.62879022000101</v>
          </cell>
          <cell r="EP64">
            <v>289.91054063800101</v>
          </cell>
          <cell r="EQ64">
            <v>309.317519694</v>
          </cell>
          <cell r="ER64">
            <v>93.49220953900101</v>
          </cell>
          <cell r="ES64">
            <v>653.00683263199994</v>
          </cell>
          <cell r="ET64">
            <v>276.97656502700102</v>
          </cell>
          <cell r="EU64">
            <v>3089.2137651410003</v>
          </cell>
          <cell r="EV64">
            <v>134.467614642</v>
          </cell>
          <cell r="EW64">
            <v>769.09617477100096</v>
          </cell>
          <cell r="EX64">
            <v>200.72485373100002</v>
          </cell>
          <cell r="EY64">
            <v>827.33202045900009</v>
          </cell>
        </row>
        <row r="65">
          <cell r="A65">
            <v>44228</v>
          </cell>
          <cell r="B65">
            <v>6.3469129999999998</v>
          </cell>
          <cell r="C65">
            <v>6.3615950000000003</v>
          </cell>
          <cell r="D65">
            <v>2.31738</v>
          </cell>
          <cell r="E65">
            <v>6.8478459999999997</v>
          </cell>
          <cell r="F65">
            <v>0</v>
          </cell>
          <cell r="G65">
            <v>0</v>
          </cell>
          <cell r="H65">
            <v>0</v>
          </cell>
          <cell r="J65">
            <v>4.2667029999999997</v>
          </cell>
          <cell r="K65">
            <v>10.730831</v>
          </cell>
          <cell r="L65">
            <v>7.7342930000000001</v>
          </cell>
          <cell r="M65">
            <v>2.8695460000000002</v>
          </cell>
          <cell r="N65">
            <v>2.261317</v>
          </cell>
          <cell r="R65">
            <v>2.894136</v>
          </cell>
          <cell r="U65">
            <v>46.215654999999998</v>
          </cell>
          <cell r="V65">
            <v>19.600961000000002</v>
          </cell>
          <cell r="W65">
            <v>4.9756369999999999</v>
          </cell>
          <cell r="X65">
            <v>6.4635429999999996</v>
          </cell>
          <cell r="Y65">
            <v>5.5251270000000003</v>
          </cell>
          <cell r="Z65">
            <v>6.4975240000000003</v>
          </cell>
          <cell r="AB65">
            <v>4.6196000000000002</v>
          </cell>
          <cell r="AC65">
            <v>4.6150640000000003</v>
          </cell>
          <cell r="AD65">
            <v>5.7781969999999996</v>
          </cell>
          <cell r="AE65">
            <v>4.1265729999999996</v>
          </cell>
          <cell r="AF65">
            <v>2.3504619999999998</v>
          </cell>
          <cell r="AG65">
            <v>6.662598</v>
          </cell>
          <cell r="AH65">
            <v>3.2448510000000002</v>
          </cell>
          <cell r="AI65">
            <v>0</v>
          </cell>
          <cell r="AJ65">
            <v>4.9426509999999997</v>
          </cell>
          <cell r="AK65">
            <v>0</v>
          </cell>
          <cell r="AL65">
            <v>0</v>
          </cell>
          <cell r="AM65">
            <v>7.2660780000000003</v>
          </cell>
          <cell r="AN65">
            <v>4.7162670000000002</v>
          </cell>
          <cell r="AO65">
            <v>5.2165210000000002</v>
          </cell>
          <cell r="AP65">
            <v>0</v>
          </cell>
          <cell r="AQ65">
            <v>5.949999</v>
          </cell>
          <cell r="AS65">
            <v>0</v>
          </cell>
          <cell r="AT65">
            <v>21.154112999999999</v>
          </cell>
          <cell r="AU65">
            <v>0</v>
          </cell>
          <cell r="AV65">
            <v>9.5323399999999996</v>
          </cell>
          <cell r="AW65">
            <v>9.5141329999999993</v>
          </cell>
          <cell r="AX65">
            <v>14.959974000000001</v>
          </cell>
          <cell r="AY65">
            <v>16.846799000000001</v>
          </cell>
          <cell r="AZ65">
            <v>15.289624999999999</v>
          </cell>
          <cell r="BB65">
            <v>15.604968</v>
          </cell>
          <cell r="BC65">
            <v>7.117934</v>
          </cell>
          <cell r="BD65">
            <v>4.3157759999999996</v>
          </cell>
          <cell r="BE65">
            <v>3.6258379999999999</v>
          </cell>
          <cell r="BF65">
            <v>1.398774</v>
          </cell>
          <cell r="BG65">
            <v>3.478847</v>
          </cell>
          <cell r="BH65">
            <v>5.6467159999999996</v>
          </cell>
          <cell r="BI65">
            <v>0</v>
          </cell>
          <cell r="BJ65">
            <v>0</v>
          </cell>
          <cell r="BL65">
            <v>3.486205</v>
          </cell>
          <cell r="BM65">
            <v>4.3489279999999999</v>
          </cell>
          <cell r="BN65">
            <v>5.1227559999999999</v>
          </cell>
          <cell r="BO65">
            <v>1.7961119999999999</v>
          </cell>
          <cell r="BP65">
            <v>1.3596729999999999</v>
          </cell>
          <cell r="BT65">
            <v>1.5602199999999999</v>
          </cell>
          <cell r="BW65">
            <v>31.293386000000002</v>
          </cell>
          <cell r="BX65">
            <v>11.041399</v>
          </cell>
          <cell r="BY65">
            <v>3.979212</v>
          </cell>
          <cell r="BZ65">
            <v>3.3372449999999998</v>
          </cell>
          <cell r="CA65">
            <v>3.4207960000000002</v>
          </cell>
          <cell r="CB65">
            <v>2.3351139999999999</v>
          </cell>
          <cell r="CD65">
            <v>1.5717920000000001</v>
          </cell>
          <cell r="CE65">
            <v>1.532597</v>
          </cell>
          <cell r="CF65">
            <v>2.8068960000000001</v>
          </cell>
          <cell r="CG65">
            <v>1.547698</v>
          </cell>
          <cell r="CH65">
            <v>1.0151680000000001</v>
          </cell>
          <cell r="CI65">
            <v>2.5355470000000002</v>
          </cell>
          <cell r="CJ65">
            <v>1.349256</v>
          </cell>
          <cell r="CK65">
            <v>0</v>
          </cell>
          <cell r="CL65">
            <v>3.7073779999999998</v>
          </cell>
          <cell r="CM65">
            <v>1.2179150000000001</v>
          </cell>
          <cell r="CN65">
            <v>0</v>
          </cell>
          <cell r="CO65">
            <v>3.9620129999999998</v>
          </cell>
          <cell r="CP65">
            <v>1.818068</v>
          </cell>
          <cell r="CQ65">
            <v>2.6042529999999999</v>
          </cell>
          <cell r="CR65">
            <v>9.2691049999999997</v>
          </cell>
          <cell r="CS65">
            <v>3.249088</v>
          </cell>
          <cell r="CU65">
            <v>0</v>
          </cell>
          <cell r="CV65">
            <v>10.047485999999999</v>
          </cell>
          <cell r="CW65">
            <v>9.9576340000000005</v>
          </cell>
          <cell r="CX65">
            <v>6.266686</v>
          </cell>
          <cell r="CY65">
            <v>5.61212</v>
          </cell>
          <cell r="CZ65">
            <v>5.1463489999999998</v>
          </cell>
          <cell r="DA65">
            <v>9.6163830000000008</v>
          </cell>
          <cell r="DB65">
            <v>10.908226000000001</v>
          </cell>
          <cell r="DD65">
            <v>9.6321569999999994</v>
          </cell>
          <cell r="DE65">
            <v>5.687138</v>
          </cell>
          <cell r="DH65">
            <v>5653.8779851230001</v>
          </cell>
          <cell r="DI65">
            <v>25123.734680245001</v>
          </cell>
          <cell r="DJ65">
            <v>402.55354511299998</v>
          </cell>
          <cell r="DK65">
            <v>1702.9038165050001</v>
          </cell>
          <cell r="DL65">
            <v>363.90701213900002</v>
          </cell>
          <cell r="DM65">
            <v>1516.5140257390001</v>
          </cell>
          <cell r="DN65">
            <v>327.516262004</v>
          </cell>
          <cell r="DO65">
            <v>1295.1352516469999</v>
          </cell>
          <cell r="DP65">
            <v>153.72099073300001</v>
          </cell>
          <cell r="DQ65">
            <v>947.14300381700002</v>
          </cell>
          <cell r="DR65">
            <v>351.50760710999998</v>
          </cell>
          <cell r="DS65">
            <v>1100.860931658</v>
          </cell>
          <cell r="DT65">
            <v>128.656892293</v>
          </cell>
          <cell r="DU65">
            <v>777.69674156899998</v>
          </cell>
          <cell r="DV65">
            <v>129.33514805499999</v>
          </cell>
          <cell r="DW65">
            <v>864.438818902001</v>
          </cell>
          <cell r="DX65">
            <v>48.309871326</v>
          </cell>
          <cell r="DY65">
            <v>621.81332845500106</v>
          </cell>
          <cell r="DZ65">
            <v>62.532657859001006</v>
          </cell>
          <cell r="EA65">
            <v>227.32770588800102</v>
          </cell>
          <cell r="EB65">
            <v>177.031298883001</v>
          </cell>
          <cell r="EC65">
            <v>736.28201721699998</v>
          </cell>
          <cell r="ED65">
            <v>389.34168242900103</v>
          </cell>
          <cell r="EE65">
            <v>779.90879887100107</v>
          </cell>
          <cell r="EF65">
            <v>23.912513000000001</v>
          </cell>
          <cell r="EG65">
            <v>192.45792100000099</v>
          </cell>
          <cell r="EH65">
            <v>39.927672541</v>
          </cell>
          <cell r="EI65">
            <v>306.061403909001</v>
          </cell>
          <cell r="EJ65">
            <v>1118.0683234200001</v>
          </cell>
          <cell r="EK65">
            <v>3181.2891704449999</v>
          </cell>
          <cell r="EL65">
            <v>70.540129954999998</v>
          </cell>
          <cell r="EM65">
            <v>336.75117723600005</v>
          </cell>
          <cell r="EN65">
            <v>4.1157735860000004</v>
          </cell>
          <cell r="EO65">
            <v>85.338820906999999</v>
          </cell>
          <cell r="EP65">
            <v>281.22839709700099</v>
          </cell>
          <cell r="EQ65">
            <v>273.65409110700102</v>
          </cell>
          <cell r="ER65">
            <v>81.165603257000001</v>
          </cell>
          <cell r="ES65">
            <v>658.62684728200111</v>
          </cell>
          <cell r="ET65">
            <v>246.04389935700101</v>
          </cell>
          <cell r="EU65">
            <v>2442.3624531559999</v>
          </cell>
          <cell r="EV65">
            <v>104.264660088</v>
          </cell>
          <cell r="EW65">
            <v>618.978283809</v>
          </cell>
          <cell r="EX65">
            <v>200.11132939500001</v>
          </cell>
          <cell r="EY65">
            <v>691.69562500899997</v>
          </cell>
        </row>
        <row r="66">
          <cell r="A66">
            <v>44197</v>
          </cell>
          <cell r="B66">
            <v>5.9228050000000003</v>
          </cell>
          <cell r="C66">
            <v>6.7113310000000004</v>
          </cell>
          <cell r="D66">
            <v>1.9197120000000001</v>
          </cell>
          <cell r="E66">
            <v>6.62364</v>
          </cell>
          <cell r="F66">
            <v>0</v>
          </cell>
          <cell r="G66">
            <v>0</v>
          </cell>
          <cell r="H66">
            <v>0</v>
          </cell>
          <cell r="J66">
            <v>5.2682919999999998</v>
          </cell>
          <cell r="K66">
            <v>10.520628</v>
          </cell>
          <cell r="L66">
            <v>7.8580449999999997</v>
          </cell>
          <cell r="M66">
            <v>0</v>
          </cell>
          <cell r="N66">
            <v>2.4442240000000002</v>
          </cell>
          <cell r="R66">
            <v>0</v>
          </cell>
          <cell r="U66">
            <v>45.505425000000002</v>
          </cell>
          <cell r="V66">
            <v>19.586577999999999</v>
          </cell>
          <cell r="W66">
            <v>5.0042289999999996</v>
          </cell>
          <cell r="X66">
            <v>5.9177689999999998</v>
          </cell>
          <cell r="Y66">
            <v>5.8203279999999999</v>
          </cell>
          <cell r="Z66">
            <v>6.4289540000000001</v>
          </cell>
          <cell r="AB66">
            <v>4.6466909999999997</v>
          </cell>
          <cell r="AC66">
            <v>4.597423</v>
          </cell>
          <cell r="AD66">
            <v>5.7273589999999999</v>
          </cell>
          <cell r="AE66">
            <v>3.5739610000000002</v>
          </cell>
          <cell r="AF66">
            <v>1.9947459999999999</v>
          </cell>
          <cell r="AG66">
            <v>6.5461039999999997</v>
          </cell>
          <cell r="AH66">
            <v>0</v>
          </cell>
          <cell r="AI66">
            <v>0</v>
          </cell>
          <cell r="AJ66">
            <v>4.9426209999999999</v>
          </cell>
          <cell r="AK66">
            <v>0</v>
          </cell>
          <cell r="AL66">
            <v>0</v>
          </cell>
          <cell r="AM66">
            <v>7.7488469999999996</v>
          </cell>
          <cell r="AN66">
            <v>4.6799720000000002</v>
          </cell>
          <cell r="AO66">
            <v>6.4842339999999998</v>
          </cell>
          <cell r="AP66">
            <v>0</v>
          </cell>
          <cell r="AQ66">
            <v>5.8854009999999999</v>
          </cell>
          <cell r="AS66">
            <v>0</v>
          </cell>
          <cell r="AT66">
            <v>0</v>
          </cell>
          <cell r="AU66">
            <v>0</v>
          </cell>
          <cell r="AV66">
            <v>11.834751000000001</v>
          </cell>
          <cell r="AW66">
            <v>8.5079930000000008</v>
          </cell>
          <cell r="AX66">
            <v>15.305711000000001</v>
          </cell>
          <cell r="AY66">
            <v>16.709959999999999</v>
          </cell>
          <cell r="AZ66">
            <v>15.289234</v>
          </cell>
          <cell r="BB66">
            <v>15.616609</v>
          </cell>
          <cell r="BC66">
            <v>7.1306669999999999</v>
          </cell>
          <cell r="BD66">
            <v>5.426933</v>
          </cell>
          <cell r="BE66">
            <v>3.5962770000000002</v>
          </cell>
          <cell r="BF66">
            <v>1.51989</v>
          </cell>
          <cell r="BG66">
            <v>3.6978569999999999</v>
          </cell>
          <cell r="BH66">
            <v>6.2314990000000003</v>
          </cell>
          <cell r="BI66">
            <v>0</v>
          </cell>
          <cell r="BJ66">
            <v>0</v>
          </cell>
          <cell r="BL66">
            <v>4.4528290000000004</v>
          </cell>
          <cell r="BM66">
            <v>4.283042</v>
          </cell>
          <cell r="BN66">
            <v>5.1138700000000004</v>
          </cell>
          <cell r="BO66">
            <v>1.9198809999999999</v>
          </cell>
          <cell r="BP66">
            <v>1.3338939999999999</v>
          </cell>
          <cell r="BT66">
            <v>1.540489</v>
          </cell>
          <cell r="BW66">
            <v>32.148758999999998</v>
          </cell>
          <cell r="BX66">
            <v>11.006246000000001</v>
          </cell>
          <cell r="BY66">
            <v>3.6256210000000002</v>
          </cell>
          <cell r="BZ66">
            <v>3.0963189999999998</v>
          </cell>
          <cell r="CA66">
            <v>3.6045959999999999</v>
          </cell>
          <cell r="CB66">
            <v>2.268303</v>
          </cell>
          <cell r="CD66">
            <v>1.5313749999999999</v>
          </cell>
          <cell r="CE66">
            <v>1.5313749999999999</v>
          </cell>
          <cell r="CF66">
            <v>2.8337330000000001</v>
          </cell>
          <cell r="CG66">
            <v>1.403305</v>
          </cell>
          <cell r="CH66">
            <v>1.104061</v>
          </cell>
          <cell r="CI66">
            <v>2.5423260000000001</v>
          </cell>
          <cell r="CJ66">
            <v>1.3618079999999999</v>
          </cell>
          <cell r="CK66">
            <v>0</v>
          </cell>
          <cell r="CL66">
            <v>3.7136719999999999</v>
          </cell>
          <cell r="CM66">
            <v>1.2144280000000001</v>
          </cell>
          <cell r="CN66">
            <v>0</v>
          </cell>
          <cell r="CO66">
            <v>3.8535509999999999</v>
          </cell>
          <cell r="CP66">
            <v>1.8746830000000001</v>
          </cell>
          <cell r="CQ66">
            <v>2.6453000000000002</v>
          </cell>
          <cell r="CR66">
            <v>0</v>
          </cell>
          <cell r="CS66">
            <v>3.4281630000000001</v>
          </cell>
          <cell r="CU66">
            <v>0</v>
          </cell>
          <cell r="CV66">
            <v>14.533984999999999</v>
          </cell>
          <cell r="CW66">
            <v>0</v>
          </cell>
          <cell r="CX66">
            <v>5.9194180000000003</v>
          </cell>
          <cell r="CY66">
            <v>5.7747219999999997</v>
          </cell>
          <cell r="CZ66">
            <v>5.0399919999999998</v>
          </cell>
          <cell r="DA66">
            <v>9.7604089999999992</v>
          </cell>
          <cell r="DB66">
            <v>10.897259999999999</v>
          </cell>
          <cell r="DD66">
            <v>9.6374180000000003</v>
          </cell>
          <cell r="DE66">
            <v>5.6840339999999996</v>
          </cell>
          <cell r="DH66">
            <v>5678.7951397780007</v>
          </cell>
          <cell r="DI66">
            <v>25918.627468735001</v>
          </cell>
          <cell r="DJ66">
            <v>392.61253381099999</v>
          </cell>
          <cell r="DK66">
            <v>1720.85632106</v>
          </cell>
          <cell r="DL66">
            <v>362.01692455900002</v>
          </cell>
          <cell r="DM66">
            <v>1487.6459111710001</v>
          </cell>
          <cell r="DN66">
            <v>266.65333334100103</v>
          </cell>
          <cell r="DO66">
            <v>1232.1766437800002</v>
          </cell>
          <cell r="DP66">
            <v>165.004211470001</v>
          </cell>
          <cell r="DQ66">
            <v>796.81435775</v>
          </cell>
          <cell r="DR66">
            <v>310.25565350400001</v>
          </cell>
          <cell r="DS66">
            <v>1090.9247605769999</v>
          </cell>
          <cell r="DT66">
            <v>141.94000482500101</v>
          </cell>
          <cell r="DU66">
            <v>843.74528676400098</v>
          </cell>
          <cell r="DV66">
            <v>105.10304718600101</v>
          </cell>
          <cell r="DW66">
            <v>818.68145102400001</v>
          </cell>
          <cell r="DX66">
            <v>26.477344567999999</v>
          </cell>
          <cell r="DY66">
            <v>569.70281002399997</v>
          </cell>
          <cell r="DZ66">
            <v>64.027223369001007</v>
          </cell>
          <cell r="EA66">
            <v>209.03227832000101</v>
          </cell>
          <cell r="EB66">
            <v>180.326156131001</v>
          </cell>
          <cell r="EC66">
            <v>797.98552772400103</v>
          </cell>
          <cell r="ED66">
            <v>311.43868555</v>
          </cell>
          <cell r="EE66">
            <v>935.36290682900108</v>
          </cell>
          <cell r="EF66">
            <v>27.194015000001002</v>
          </cell>
          <cell r="EG66">
            <v>244.30629200000101</v>
          </cell>
          <cell r="EH66">
            <v>38.211019504001001</v>
          </cell>
          <cell r="EI66">
            <v>360.19306203400004</v>
          </cell>
          <cell r="EJ66">
            <v>1249.2283877059999</v>
          </cell>
          <cell r="EK66">
            <v>3412.8745307170002</v>
          </cell>
          <cell r="EL66">
            <v>83.635893707001003</v>
          </cell>
          <cell r="EM66">
            <v>411.24168347</v>
          </cell>
          <cell r="EN66">
            <v>1.312279568001</v>
          </cell>
          <cell r="EO66">
            <v>68.757286178000001</v>
          </cell>
          <cell r="EP66">
            <v>300.67803707400202</v>
          </cell>
          <cell r="EQ66">
            <v>270.163090417001</v>
          </cell>
          <cell r="ER66">
            <v>89.535029969001002</v>
          </cell>
          <cell r="ES66">
            <v>745.20245361100001</v>
          </cell>
          <cell r="ET66">
            <v>250.218065924</v>
          </cell>
          <cell r="EU66">
            <v>2489.0396660890001</v>
          </cell>
          <cell r="EV66">
            <v>105.66874159000001</v>
          </cell>
          <cell r="EW66">
            <v>615.35326982699996</v>
          </cell>
          <cell r="EX66">
            <v>155.017137859</v>
          </cell>
          <cell r="EY66">
            <v>783.33202690600103</v>
          </cell>
        </row>
        <row r="67">
          <cell r="A67">
            <v>44166</v>
          </cell>
          <cell r="B67">
            <v>4.6900529999999998</v>
          </cell>
          <cell r="C67">
            <v>6.9056319999999998</v>
          </cell>
          <cell r="D67">
            <v>1.8456920000000001</v>
          </cell>
          <cell r="E67">
            <v>6.6368830000000001</v>
          </cell>
          <cell r="F67">
            <v>0</v>
          </cell>
          <cell r="G67">
            <v>0</v>
          </cell>
          <cell r="H67">
            <v>0</v>
          </cell>
          <cell r="J67">
            <v>4.7376930000000002</v>
          </cell>
          <cell r="K67">
            <v>10.689968</v>
          </cell>
          <cell r="L67">
            <v>7.5834149999999996</v>
          </cell>
          <cell r="M67">
            <v>2.454758</v>
          </cell>
          <cell r="N67">
            <v>2.4898989999999999</v>
          </cell>
          <cell r="R67">
            <v>0</v>
          </cell>
          <cell r="U67">
            <v>41.881318</v>
          </cell>
          <cell r="V67">
            <v>18.178619999999999</v>
          </cell>
          <cell r="W67">
            <v>5.1501900000000003</v>
          </cell>
          <cell r="X67">
            <v>6.4908229999999998</v>
          </cell>
          <cell r="Y67">
            <v>5.5967609999999999</v>
          </cell>
          <cell r="Z67">
            <v>6.4566809999999997</v>
          </cell>
          <cell r="AB67">
            <v>4.8107699999999998</v>
          </cell>
          <cell r="AC67">
            <v>4.7663399999999996</v>
          </cell>
          <cell r="AD67">
            <v>5.5273700000000003</v>
          </cell>
          <cell r="AE67">
            <v>3.4838680000000002</v>
          </cell>
          <cell r="AF67">
            <v>0</v>
          </cell>
          <cell r="AG67">
            <v>6.649654</v>
          </cell>
          <cell r="AH67">
            <v>0</v>
          </cell>
          <cell r="AI67">
            <v>0</v>
          </cell>
          <cell r="AJ67">
            <v>4.9425109999999997</v>
          </cell>
          <cell r="AK67">
            <v>0</v>
          </cell>
          <cell r="AL67">
            <v>0</v>
          </cell>
          <cell r="AM67">
            <v>7.7040699999999998</v>
          </cell>
          <cell r="AN67">
            <v>4.8620429999999999</v>
          </cell>
          <cell r="AO67">
            <v>4.7035210000000003</v>
          </cell>
          <cell r="AP67">
            <v>0</v>
          </cell>
          <cell r="AQ67">
            <v>7.9689550000000002</v>
          </cell>
          <cell r="AS67">
            <v>0</v>
          </cell>
          <cell r="AT67">
            <v>0</v>
          </cell>
          <cell r="AU67">
            <v>0</v>
          </cell>
          <cell r="AV67">
            <v>12.130198</v>
          </cell>
          <cell r="AW67">
            <v>8.5270810000000008</v>
          </cell>
          <cell r="AX67">
            <v>15.617929999999999</v>
          </cell>
          <cell r="AY67">
            <v>16.780581000000002</v>
          </cell>
          <cell r="AZ67">
            <v>15.275207</v>
          </cell>
          <cell r="BB67">
            <v>15.131815</v>
          </cell>
          <cell r="BC67">
            <v>7.0028899999999998</v>
          </cell>
          <cell r="BD67">
            <v>3.126312</v>
          </cell>
          <cell r="BE67">
            <v>3.5825010000000002</v>
          </cell>
          <cell r="BF67">
            <v>1.1194740000000001</v>
          </cell>
          <cell r="BG67">
            <v>3.4697429999999998</v>
          </cell>
          <cell r="BH67">
            <v>5.7065770000000002</v>
          </cell>
          <cell r="BI67">
            <v>0</v>
          </cell>
          <cell r="BJ67">
            <v>0</v>
          </cell>
          <cell r="BL67">
            <v>2.8039100000000001</v>
          </cell>
          <cell r="BM67">
            <v>4.0987030000000004</v>
          </cell>
          <cell r="BN67">
            <v>5.0065439999999999</v>
          </cell>
          <cell r="BO67">
            <v>2.0862340000000001</v>
          </cell>
          <cell r="BP67">
            <v>1.1523300000000001</v>
          </cell>
          <cell r="BT67">
            <v>1.5476209999999999</v>
          </cell>
          <cell r="BW67">
            <v>26.595859000000001</v>
          </cell>
          <cell r="BX67">
            <v>11.958169</v>
          </cell>
          <cell r="BY67">
            <v>3.8712849999999999</v>
          </cell>
          <cell r="BZ67">
            <v>3.0533419999999998</v>
          </cell>
          <cell r="CA67">
            <v>3.2230690000000002</v>
          </cell>
          <cell r="CB67">
            <v>2.213616</v>
          </cell>
          <cell r="CD67">
            <v>1.6321319999999999</v>
          </cell>
          <cell r="CE67">
            <v>1.648963</v>
          </cell>
          <cell r="CF67">
            <v>3.024143</v>
          </cell>
          <cell r="CG67">
            <v>1.736621</v>
          </cell>
          <cell r="CH67">
            <v>1.2083360000000001</v>
          </cell>
          <cell r="CI67">
            <v>2.5718589999999999</v>
          </cell>
          <cell r="CJ67">
            <v>1.3864529999999999</v>
          </cell>
          <cell r="CK67">
            <v>0</v>
          </cell>
          <cell r="CL67">
            <v>3.7052529999999999</v>
          </cell>
          <cell r="CM67">
            <v>1.282437</v>
          </cell>
          <cell r="CN67">
            <v>0</v>
          </cell>
          <cell r="CO67">
            <v>3.7085379999999999</v>
          </cell>
          <cell r="CP67">
            <v>1.92516</v>
          </cell>
          <cell r="CQ67">
            <v>3.166782</v>
          </cell>
          <cell r="CR67">
            <v>0</v>
          </cell>
          <cell r="CS67">
            <v>3.9235760000000002</v>
          </cell>
          <cell r="CU67">
            <v>0</v>
          </cell>
          <cell r="CV67">
            <v>0</v>
          </cell>
          <cell r="CW67">
            <v>0</v>
          </cell>
          <cell r="CX67">
            <v>5.9998779999999998</v>
          </cell>
          <cell r="CY67">
            <v>6.1204320000000001</v>
          </cell>
          <cell r="CZ67">
            <v>6.7670209999999997</v>
          </cell>
          <cell r="DA67">
            <v>9.7731530000000006</v>
          </cell>
          <cell r="DB67">
            <v>10.908385000000001</v>
          </cell>
          <cell r="DD67">
            <v>8.7098809999999993</v>
          </cell>
          <cell r="DE67">
            <v>5.698296</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44136</v>
          </cell>
          <cell r="B68">
            <v>5.4214370000000001</v>
          </cell>
          <cell r="C68">
            <v>6.5772700000000004</v>
          </cell>
          <cell r="D68">
            <v>1.9158569999999999</v>
          </cell>
          <cell r="E68">
            <v>6.0592050000000004</v>
          </cell>
          <cell r="F68">
            <v>0</v>
          </cell>
          <cell r="G68">
            <v>0</v>
          </cell>
          <cell r="H68">
            <v>0</v>
          </cell>
          <cell r="J68">
            <v>5.8367000000000004</v>
          </cell>
          <cell r="K68">
            <v>11.134703</v>
          </cell>
          <cell r="L68">
            <v>7.9727579999999998</v>
          </cell>
          <cell r="M68">
            <v>3.0825230000000001</v>
          </cell>
          <cell r="N68">
            <v>2.760516</v>
          </cell>
          <cell r="R68">
            <v>3.110995</v>
          </cell>
          <cell r="U68">
            <v>42.519514000000001</v>
          </cell>
          <cell r="V68">
            <v>21.754239999999999</v>
          </cell>
          <cell r="W68">
            <v>6.0019910000000003</v>
          </cell>
          <cell r="X68">
            <v>8.0264480000000002</v>
          </cell>
          <cell r="Y68">
            <v>8.7900609999999997</v>
          </cell>
          <cell r="Z68">
            <v>6.46549</v>
          </cell>
          <cell r="AB68">
            <v>5.0787190000000004</v>
          </cell>
          <cell r="AC68">
            <v>5.0448469999999999</v>
          </cell>
          <cell r="AD68">
            <v>5.3061319999999998</v>
          </cell>
          <cell r="AE68">
            <v>3.380941</v>
          </cell>
          <cell r="AF68">
            <v>2.8572609999999998</v>
          </cell>
          <cell r="AG68">
            <v>6.8209090000000003</v>
          </cell>
          <cell r="AH68">
            <v>0</v>
          </cell>
          <cell r="AI68">
            <v>0</v>
          </cell>
          <cell r="AJ68">
            <v>4.9416989999999998</v>
          </cell>
          <cell r="AK68">
            <v>3.1086550000000002</v>
          </cell>
          <cell r="AL68">
            <v>0</v>
          </cell>
          <cell r="AM68">
            <v>7.6771909999999997</v>
          </cell>
          <cell r="AN68">
            <v>4.9429939999999997</v>
          </cell>
          <cell r="AO68">
            <v>8.0871829999999996</v>
          </cell>
          <cell r="AP68">
            <v>0</v>
          </cell>
          <cell r="AQ68">
            <v>8.4304810000000003</v>
          </cell>
          <cell r="AS68">
            <v>0</v>
          </cell>
          <cell r="AT68">
            <v>0</v>
          </cell>
          <cell r="AU68">
            <v>0</v>
          </cell>
          <cell r="AV68">
            <v>13.600258999999999</v>
          </cell>
          <cell r="AW68">
            <v>8.3970389999999995</v>
          </cell>
          <cell r="AX68">
            <v>26.891504999999999</v>
          </cell>
          <cell r="AY68">
            <v>16.798645</v>
          </cell>
          <cell r="AZ68">
            <v>15.284302</v>
          </cell>
          <cell r="BB68">
            <v>15.643625999999999</v>
          </cell>
          <cell r="BC68">
            <v>7.2099440000000001</v>
          </cell>
          <cell r="BD68">
            <v>3.1837040000000001</v>
          </cell>
          <cell r="BE68">
            <v>3.6206900000000002</v>
          </cell>
          <cell r="BF68">
            <v>1.0131289999999999</v>
          </cell>
          <cell r="BG68">
            <v>3.6565560000000001</v>
          </cell>
          <cell r="BH68">
            <v>6.6128549999999997</v>
          </cell>
          <cell r="BI68">
            <v>0</v>
          </cell>
          <cell r="BJ68">
            <v>0</v>
          </cell>
          <cell r="BL68">
            <v>2.955454</v>
          </cell>
          <cell r="BM68">
            <v>4.6767539999999999</v>
          </cell>
          <cell r="BN68">
            <v>5.1094840000000001</v>
          </cell>
          <cell r="BO68">
            <v>1.9737089999999999</v>
          </cell>
          <cell r="BP68">
            <v>1.6240950000000001</v>
          </cell>
          <cell r="BT68">
            <v>1.6074870000000001</v>
          </cell>
          <cell r="BW68">
            <v>25.600532000000001</v>
          </cell>
          <cell r="BX68">
            <v>12.054518</v>
          </cell>
          <cell r="BY68">
            <v>3.9828389999999998</v>
          </cell>
          <cell r="BZ68">
            <v>4.1152559999999996</v>
          </cell>
          <cell r="CA68">
            <v>4.2845649999999997</v>
          </cell>
          <cell r="CB68">
            <v>2.202534</v>
          </cell>
          <cell r="CD68">
            <v>1.7195039999999999</v>
          </cell>
          <cell r="CE68">
            <v>1.717036</v>
          </cell>
          <cell r="CF68">
            <v>3.0082439999999999</v>
          </cell>
          <cell r="CG68">
            <v>1.8653230000000001</v>
          </cell>
          <cell r="CH68">
            <v>1.487007</v>
          </cell>
          <cell r="CI68">
            <v>2.6538020000000002</v>
          </cell>
          <cell r="CJ68">
            <v>1.454218</v>
          </cell>
          <cell r="CK68">
            <v>0</v>
          </cell>
          <cell r="CL68">
            <v>3.6988699999999999</v>
          </cell>
          <cell r="CM68">
            <v>1.7789889999999999</v>
          </cell>
          <cell r="CN68">
            <v>0</v>
          </cell>
          <cell r="CO68">
            <v>3.7250000000000001</v>
          </cell>
          <cell r="CP68">
            <v>1.9772829999999999</v>
          </cell>
          <cell r="CQ68">
            <v>3.5177969999999998</v>
          </cell>
          <cell r="CR68">
            <v>0</v>
          </cell>
          <cell r="CS68">
            <v>3.9911080000000001</v>
          </cell>
          <cell r="CU68">
            <v>0</v>
          </cell>
          <cell r="CV68">
            <v>0</v>
          </cell>
          <cell r="CW68">
            <v>0</v>
          </cell>
          <cell r="CX68">
            <v>6.1639569999999999</v>
          </cell>
          <cell r="CY68">
            <v>7.2819450000000003</v>
          </cell>
          <cell r="CZ68">
            <v>8.297542</v>
          </cell>
          <cell r="DA68">
            <v>9.595599</v>
          </cell>
          <cell r="DB68">
            <v>10.828578</v>
          </cell>
          <cell r="DD68">
            <v>8.9896659999999997</v>
          </cell>
          <cell r="DE68">
            <v>5.6707789999999996</v>
          </cell>
        </row>
        <row r="69">
          <cell r="A69">
            <v>44105</v>
          </cell>
          <cell r="B69">
            <v>7.0942660000000002</v>
          </cell>
          <cell r="C69">
            <v>7.4372280000000002</v>
          </cell>
          <cell r="D69">
            <v>2.665724</v>
          </cell>
          <cell r="E69">
            <v>7.6132900000000001</v>
          </cell>
          <cell r="F69">
            <v>0</v>
          </cell>
          <cell r="G69">
            <v>0</v>
          </cell>
          <cell r="H69">
            <v>0</v>
          </cell>
          <cell r="J69">
            <v>7.086519</v>
          </cell>
          <cell r="K69">
            <v>11.194133000000001</v>
          </cell>
          <cell r="L69">
            <v>7.7462070000000001</v>
          </cell>
          <cell r="M69">
            <v>2.949182</v>
          </cell>
          <cell r="N69">
            <v>3.074125</v>
          </cell>
          <cell r="R69">
            <v>2.919349</v>
          </cell>
          <cell r="U69">
            <v>41.831108999999998</v>
          </cell>
          <cell r="V69">
            <v>28.128133999999999</v>
          </cell>
          <cell r="W69">
            <v>6.0904189999999998</v>
          </cell>
          <cell r="X69">
            <v>7.76281</v>
          </cell>
          <cell r="Y69">
            <v>9.2561149999999994</v>
          </cell>
          <cell r="Z69">
            <v>6.6261549999999998</v>
          </cell>
          <cell r="AB69">
            <v>5.2701960000000003</v>
          </cell>
          <cell r="AC69">
            <v>5.2648099999999998</v>
          </cell>
          <cell r="AD69">
            <v>5.8342409999999996</v>
          </cell>
          <cell r="AE69">
            <v>4.1789389999999997</v>
          </cell>
          <cell r="AF69">
            <v>3.2929789999999999</v>
          </cell>
          <cell r="AG69">
            <v>7.4912489999999998</v>
          </cell>
          <cell r="AH69">
            <v>3.3101340000000001</v>
          </cell>
          <cell r="AI69">
            <v>0</v>
          </cell>
          <cell r="AJ69">
            <v>4.9424979999999996</v>
          </cell>
          <cell r="AK69">
            <v>3.692758</v>
          </cell>
          <cell r="AL69">
            <v>0</v>
          </cell>
          <cell r="AM69">
            <v>7.2412489999999998</v>
          </cell>
          <cell r="AN69">
            <v>5.2272759999999998</v>
          </cell>
          <cell r="AO69">
            <v>8.0655429999999999</v>
          </cell>
          <cell r="AP69">
            <v>0</v>
          </cell>
          <cell r="AQ69">
            <v>7.5031910000000002</v>
          </cell>
          <cell r="AS69">
            <v>0</v>
          </cell>
          <cell r="AT69">
            <v>0</v>
          </cell>
          <cell r="AU69">
            <v>0</v>
          </cell>
          <cell r="AV69">
            <v>12.120056</v>
          </cell>
          <cell r="AW69">
            <v>9.8123489999999993</v>
          </cell>
          <cell r="AX69">
            <v>27.821674000000002</v>
          </cell>
          <cell r="AY69">
            <v>16.854012000000001</v>
          </cell>
          <cell r="AZ69">
            <v>15.284789</v>
          </cell>
          <cell r="BB69">
            <v>15.749269999999999</v>
          </cell>
          <cell r="BC69">
            <v>6.1176779999999997</v>
          </cell>
          <cell r="BD69">
            <v>3.7745229999999999</v>
          </cell>
          <cell r="BE69">
            <v>3.7055349999999998</v>
          </cell>
          <cell r="BF69">
            <v>1.466467</v>
          </cell>
          <cell r="BG69">
            <v>4.0536899999999996</v>
          </cell>
          <cell r="BH69">
            <v>8.1461699999999997</v>
          </cell>
          <cell r="BI69">
            <v>0</v>
          </cell>
          <cell r="BJ69">
            <v>0</v>
          </cell>
          <cell r="BL69">
            <v>3.8211810000000002</v>
          </cell>
          <cell r="BM69">
            <v>4.7096770000000001</v>
          </cell>
          <cell r="BN69">
            <v>5.313885</v>
          </cell>
          <cell r="BO69">
            <v>2.03321</v>
          </cell>
          <cell r="BP69">
            <v>1.91709</v>
          </cell>
          <cell r="BT69">
            <v>1.549337</v>
          </cell>
          <cell r="BW69">
            <v>27.455867000000001</v>
          </cell>
          <cell r="BX69">
            <v>13.046863</v>
          </cell>
          <cell r="BY69">
            <v>4.3625619999999996</v>
          </cell>
          <cell r="BZ69">
            <v>4.0917510000000004</v>
          </cell>
          <cell r="CA69">
            <v>4.8831499999999997</v>
          </cell>
          <cell r="CB69">
            <v>2.22925</v>
          </cell>
          <cell r="CD69">
            <v>1.8708670000000001</v>
          </cell>
          <cell r="CE69">
            <v>1.873696</v>
          </cell>
          <cell r="CF69">
            <v>3.2283439999999999</v>
          </cell>
          <cell r="CG69">
            <v>1.9246639999999999</v>
          </cell>
          <cell r="CH69">
            <v>1.473617</v>
          </cell>
          <cell r="CI69">
            <v>2.8796710000000001</v>
          </cell>
          <cell r="CJ69">
            <v>1.4728969999999999</v>
          </cell>
          <cell r="CK69">
            <v>0</v>
          </cell>
          <cell r="CL69">
            <v>3.7172010000000002</v>
          </cell>
          <cell r="CM69">
            <v>1.989185</v>
          </cell>
          <cell r="CN69">
            <v>0</v>
          </cell>
          <cell r="CO69">
            <v>3.9116749999999998</v>
          </cell>
          <cell r="CP69">
            <v>1.963965</v>
          </cell>
          <cell r="CQ69">
            <v>3.7102680000000001</v>
          </cell>
          <cell r="CR69">
            <v>0</v>
          </cell>
          <cell r="CS69">
            <v>4.2633020000000004</v>
          </cell>
          <cell r="CU69">
            <v>0</v>
          </cell>
          <cell r="CV69">
            <v>0</v>
          </cell>
          <cell r="CW69">
            <v>0</v>
          </cell>
          <cell r="CX69">
            <v>7.932372</v>
          </cell>
          <cell r="CY69">
            <v>7.8013479999999999</v>
          </cell>
          <cell r="CZ69">
            <v>8.0963329999999996</v>
          </cell>
          <cell r="DA69">
            <v>9.4636530000000008</v>
          </cell>
          <cell r="DB69">
            <v>10.632633999999999</v>
          </cell>
          <cell r="DD69">
            <v>9.2412740000000007</v>
          </cell>
          <cell r="DE69">
            <v>5.3774030000000002</v>
          </cell>
        </row>
        <row r="70">
          <cell r="A70">
            <v>44075</v>
          </cell>
          <cell r="B70">
            <v>8.7268869999999996</v>
          </cell>
          <cell r="C70">
            <v>8.0444569999999995</v>
          </cell>
          <cell r="D70">
            <v>2.8163230000000001</v>
          </cell>
          <cell r="E70">
            <v>8.1670940000000005</v>
          </cell>
          <cell r="F70">
            <v>0</v>
          </cell>
          <cell r="G70">
            <v>0</v>
          </cell>
          <cell r="H70">
            <v>0</v>
          </cell>
          <cell r="J70">
            <v>7.0803450000000003</v>
          </cell>
          <cell r="K70">
            <v>11.435321</v>
          </cell>
          <cell r="L70">
            <v>7.8017620000000001</v>
          </cell>
          <cell r="M70">
            <v>2.8557380000000001</v>
          </cell>
          <cell r="N70">
            <v>3.0009130000000002</v>
          </cell>
          <cell r="R70">
            <v>2.84246</v>
          </cell>
          <cell r="U70">
            <v>48.239724000000002</v>
          </cell>
          <cell r="V70">
            <v>29.222208999999999</v>
          </cell>
          <cell r="W70">
            <v>6.1557110000000002</v>
          </cell>
          <cell r="X70">
            <v>8.0384659999999997</v>
          </cell>
          <cell r="Y70">
            <v>9.7727380000000004</v>
          </cell>
          <cell r="Z70">
            <v>7.0761760000000002</v>
          </cell>
          <cell r="AB70">
            <v>6.1828519999999996</v>
          </cell>
          <cell r="AC70">
            <v>6.1683599999999998</v>
          </cell>
          <cell r="AD70">
            <v>6.875597</v>
          </cell>
          <cell r="AE70">
            <v>4.4087249999999996</v>
          </cell>
          <cell r="AF70">
            <v>3.0920879999999999</v>
          </cell>
          <cell r="AG70">
            <v>7.9793050000000001</v>
          </cell>
          <cell r="AH70">
            <v>3.1664669999999999</v>
          </cell>
          <cell r="AI70">
            <v>0</v>
          </cell>
          <cell r="AJ70">
            <v>4.9416989999999998</v>
          </cell>
          <cell r="AK70">
            <v>3.8210950000000001</v>
          </cell>
          <cell r="AL70">
            <v>0</v>
          </cell>
          <cell r="AM70">
            <v>8.4205649999999999</v>
          </cell>
          <cell r="AN70">
            <v>5.8260420000000002</v>
          </cell>
          <cell r="AO70">
            <v>8.916093</v>
          </cell>
          <cell r="AP70">
            <v>0</v>
          </cell>
          <cell r="AQ70">
            <v>8.4450810000000001</v>
          </cell>
          <cell r="AS70">
            <v>0</v>
          </cell>
          <cell r="AT70">
            <v>0</v>
          </cell>
          <cell r="AU70">
            <v>0</v>
          </cell>
          <cell r="AV70">
            <v>10.666323</v>
          </cell>
          <cell r="AW70">
            <v>10.236647</v>
          </cell>
          <cell r="AX70">
            <v>28.320281000000001</v>
          </cell>
          <cell r="AY70">
            <v>15.777244</v>
          </cell>
          <cell r="AZ70">
            <v>15.284754</v>
          </cell>
          <cell r="BB70">
            <v>15.726799</v>
          </cell>
          <cell r="BC70">
            <v>6.9013220000000004</v>
          </cell>
          <cell r="BD70">
            <v>4.8739970000000001</v>
          </cell>
          <cell r="BE70">
            <v>4.2677250000000004</v>
          </cell>
          <cell r="BF70">
            <v>1.7428399999999999</v>
          </cell>
          <cell r="BG70">
            <v>3.818845</v>
          </cell>
          <cell r="BH70">
            <v>10.117649</v>
          </cell>
          <cell r="BI70">
            <v>0</v>
          </cell>
          <cell r="BJ70">
            <v>0</v>
          </cell>
          <cell r="BL70">
            <v>4.0195980000000002</v>
          </cell>
          <cell r="BM70">
            <v>4.7169429999999997</v>
          </cell>
          <cell r="BN70">
            <v>5.3562349999999999</v>
          </cell>
          <cell r="BO70">
            <v>2.3176920000000001</v>
          </cell>
          <cell r="BP70">
            <v>2.1398130000000002</v>
          </cell>
          <cell r="BT70">
            <v>1.5441260000000001</v>
          </cell>
          <cell r="BW70">
            <v>32.672018000000001</v>
          </cell>
          <cell r="BX70">
            <v>13.341715000000001</v>
          </cell>
          <cell r="BY70">
            <v>4.6574030000000004</v>
          </cell>
          <cell r="BZ70">
            <v>4.539822</v>
          </cell>
          <cell r="CA70">
            <v>5.638547</v>
          </cell>
          <cell r="CB70">
            <v>2.8508070000000001</v>
          </cell>
          <cell r="CD70">
            <v>2.0390609999999998</v>
          </cell>
          <cell r="CE70">
            <v>2.092149</v>
          </cell>
          <cell r="CF70">
            <v>3.8471250000000001</v>
          </cell>
          <cell r="CG70">
            <v>2.3476620000000001</v>
          </cell>
          <cell r="CH70">
            <v>1.6395679999999999</v>
          </cell>
          <cell r="CI70">
            <v>3.6037910000000002</v>
          </cell>
          <cell r="CJ70">
            <v>1.5003200000000001</v>
          </cell>
          <cell r="CK70">
            <v>0</v>
          </cell>
          <cell r="CL70">
            <v>3.7133080000000001</v>
          </cell>
          <cell r="CM70">
            <v>2.0249359999999998</v>
          </cell>
          <cell r="CN70">
            <v>0</v>
          </cell>
          <cell r="CO70">
            <v>4.3419749999999997</v>
          </cell>
          <cell r="CP70">
            <v>2.215722</v>
          </cell>
          <cell r="CQ70">
            <v>5.1770050000000003</v>
          </cell>
          <cell r="CR70">
            <v>0</v>
          </cell>
          <cell r="CS70">
            <v>4.8443759999999996</v>
          </cell>
          <cell r="CU70">
            <v>0</v>
          </cell>
          <cell r="CV70">
            <v>0</v>
          </cell>
          <cell r="CW70">
            <v>0</v>
          </cell>
          <cell r="CX70">
            <v>7.5608940000000002</v>
          </cell>
          <cell r="CY70">
            <v>7.8804809999999996</v>
          </cell>
          <cell r="CZ70">
            <v>9.3680099999999999</v>
          </cell>
          <cell r="DA70">
            <v>10.405360999999999</v>
          </cell>
          <cell r="DB70">
            <v>10.464085000000001</v>
          </cell>
          <cell r="DD70">
            <v>9.2187560000000008</v>
          </cell>
          <cell r="DE70">
            <v>5.7057849999999997</v>
          </cell>
        </row>
        <row r="71">
          <cell r="A71">
            <v>44044</v>
          </cell>
          <cell r="B71">
            <v>8.8585740000000008</v>
          </cell>
          <cell r="C71">
            <v>7.8939870000000001</v>
          </cell>
          <cell r="D71">
            <v>3.0527419999999998</v>
          </cell>
          <cell r="E71">
            <v>8.6367370000000001</v>
          </cell>
          <cell r="F71">
            <v>0</v>
          </cell>
          <cell r="G71">
            <v>0</v>
          </cell>
          <cell r="H71">
            <v>0</v>
          </cell>
          <cell r="J71">
            <v>6.0672259999999998</v>
          </cell>
          <cell r="K71">
            <v>11.405037</v>
          </cell>
          <cell r="L71">
            <v>7.8280820000000002</v>
          </cell>
          <cell r="M71">
            <v>2.5534279999999998</v>
          </cell>
          <cell r="N71">
            <v>2.919397</v>
          </cell>
          <cell r="R71">
            <v>2.359267</v>
          </cell>
          <cell r="U71">
            <v>49.371470000000002</v>
          </cell>
          <cell r="V71">
            <v>29.183126999999999</v>
          </cell>
          <cell r="W71">
            <v>6.0084819999999999</v>
          </cell>
          <cell r="X71">
            <v>7.4792240000000003</v>
          </cell>
          <cell r="Y71">
            <v>9.3242469999999997</v>
          </cell>
          <cell r="Z71">
            <v>7.1460400000000002</v>
          </cell>
          <cell r="AB71">
            <v>6.5361580000000004</v>
          </cell>
          <cell r="AC71">
            <v>6.6524739999999998</v>
          </cell>
          <cell r="AD71">
            <v>7.3038319999999999</v>
          </cell>
          <cell r="AE71">
            <v>4.3084689999999997</v>
          </cell>
          <cell r="AF71">
            <v>3.1342110000000001</v>
          </cell>
          <cell r="AG71">
            <v>7.9559850000000001</v>
          </cell>
          <cell r="AH71">
            <v>3.2359110000000002</v>
          </cell>
          <cell r="AI71">
            <v>0</v>
          </cell>
          <cell r="AJ71">
            <v>4.9424979999999996</v>
          </cell>
          <cell r="AK71">
            <v>3.7903370000000001</v>
          </cell>
          <cell r="AL71">
            <v>0</v>
          </cell>
          <cell r="AM71">
            <v>9.2431970000000003</v>
          </cell>
          <cell r="AN71">
            <v>6.1019569999999996</v>
          </cell>
          <cell r="AO71">
            <v>9.3616019999999995</v>
          </cell>
          <cell r="AP71">
            <v>0</v>
          </cell>
          <cell r="AQ71">
            <v>8.5374060000000007</v>
          </cell>
          <cell r="AS71">
            <v>0</v>
          </cell>
          <cell r="AT71">
            <v>0</v>
          </cell>
          <cell r="AU71">
            <v>0</v>
          </cell>
          <cell r="AV71">
            <v>11.31668</v>
          </cell>
          <cell r="AW71">
            <v>9.9836430000000007</v>
          </cell>
          <cell r="AX71">
            <v>28.933216999999999</v>
          </cell>
          <cell r="AY71">
            <v>16.602601</v>
          </cell>
          <cell r="AZ71">
            <v>15.284571</v>
          </cell>
          <cell r="BB71">
            <v>15.749269999999999</v>
          </cell>
          <cell r="BC71">
            <v>8.2326490000000003</v>
          </cell>
          <cell r="BD71">
            <v>4.6424079999999996</v>
          </cell>
          <cell r="BE71">
            <v>4.7319839999999997</v>
          </cell>
          <cell r="BF71">
            <v>1.5862970000000001</v>
          </cell>
          <cell r="BG71">
            <v>3.9698500000000001</v>
          </cell>
          <cell r="BH71">
            <v>10.911288000000001</v>
          </cell>
          <cell r="BI71">
            <v>0</v>
          </cell>
          <cell r="BJ71">
            <v>0</v>
          </cell>
          <cell r="BL71">
            <v>3.1662439999999998</v>
          </cell>
          <cell r="BM71">
            <v>4.6242179999999999</v>
          </cell>
          <cell r="BN71">
            <v>5.4313209999999996</v>
          </cell>
          <cell r="BO71">
            <v>1.9238090000000001</v>
          </cell>
          <cell r="BP71">
            <v>2.0198689999999999</v>
          </cell>
          <cell r="BT71">
            <v>1.518356</v>
          </cell>
          <cell r="BW71">
            <v>33.320985</v>
          </cell>
          <cell r="BX71">
            <v>12.638056000000001</v>
          </cell>
          <cell r="BY71">
            <v>4.7065089999999996</v>
          </cell>
          <cell r="BZ71">
            <v>4.1125550000000004</v>
          </cell>
          <cell r="CA71">
            <v>5.6701769999999998</v>
          </cell>
          <cell r="CB71">
            <v>2.988578</v>
          </cell>
          <cell r="CD71">
            <v>2.2995399999999999</v>
          </cell>
          <cell r="CE71">
            <v>2.2505959999999998</v>
          </cell>
          <cell r="CF71">
            <v>3.8576199999999998</v>
          </cell>
          <cell r="CG71">
            <v>2.229816</v>
          </cell>
          <cell r="CH71">
            <v>1.6546149999999999</v>
          </cell>
          <cell r="CI71">
            <v>3.7218680000000002</v>
          </cell>
          <cell r="CJ71">
            <v>1.514599</v>
          </cell>
          <cell r="CK71">
            <v>0</v>
          </cell>
          <cell r="CL71">
            <v>3.7126399999999999</v>
          </cell>
          <cell r="CM71">
            <v>2.014465</v>
          </cell>
          <cell r="CN71">
            <v>0</v>
          </cell>
          <cell r="CO71">
            <v>4.6111040000000001</v>
          </cell>
          <cell r="CP71">
            <v>2.2246939999999999</v>
          </cell>
          <cell r="CQ71">
            <v>4.5560559999999999</v>
          </cell>
          <cell r="CR71">
            <v>0</v>
          </cell>
          <cell r="CS71">
            <v>5.2170399999999999</v>
          </cell>
          <cell r="CU71">
            <v>0</v>
          </cell>
          <cell r="CV71">
            <v>0</v>
          </cell>
          <cell r="CW71">
            <v>0</v>
          </cell>
          <cell r="CX71">
            <v>7.8962469999999998</v>
          </cell>
          <cell r="CY71">
            <v>7.7256989999999996</v>
          </cell>
          <cell r="CZ71">
            <v>8.8335509999999999</v>
          </cell>
          <cell r="DA71">
            <v>10.599128</v>
          </cell>
          <cell r="DB71">
            <v>10.908056</v>
          </cell>
          <cell r="DD71">
            <v>9.2826649999999997</v>
          </cell>
          <cell r="DE71">
            <v>5.7104100000000004</v>
          </cell>
        </row>
      </sheetData>
      <sheetData sheetId="3">
        <row r="7">
          <cell r="A7">
            <v>45992</v>
          </cell>
          <cell r="B7">
            <v>2.5248382608654376</v>
          </cell>
          <cell r="C7">
            <v>1.5799813840913977</v>
          </cell>
          <cell r="D7">
            <v>2.8754173336005215</v>
          </cell>
          <cell r="E7">
            <v>1.2665942913234742</v>
          </cell>
          <cell r="F7">
            <v>2.8622275662382548</v>
          </cell>
          <cell r="G7">
            <v>1.6048747501656753</v>
          </cell>
          <cell r="J7">
            <v>547.91131374800102</v>
          </cell>
          <cell r="K7">
            <v>4727.5507739140003</v>
          </cell>
          <cell r="L7">
            <v>290.59602670500101</v>
          </cell>
          <cell r="M7">
            <v>1546.6431245210001</v>
          </cell>
          <cell r="N7">
            <v>185.37203200000002</v>
          </cell>
          <cell r="O7">
            <v>1493.3363072960001</v>
          </cell>
          <cell r="P7">
            <v>1159.3877973229999</v>
          </cell>
          <cell r="Q7">
            <v>9063.4942840810018</v>
          </cell>
        </row>
        <row r="8">
          <cell r="A8">
            <v>45962</v>
          </cell>
          <cell r="B8">
            <v>2.9182958398925218</v>
          </cell>
          <cell r="C8">
            <v>1.569529578063054</v>
          </cell>
          <cell r="D8">
            <v>3.1168815558412661</v>
          </cell>
          <cell r="E8">
            <v>1.2941132090134682</v>
          </cell>
          <cell r="F8">
            <v>3.1724541189074604</v>
          </cell>
          <cell r="G8">
            <v>1.5796555401665913</v>
          </cell>
          <cell r="J8">
            <v>407.946962678001</v>
          </cell>
          <cell r="K8">
            <v>3958.9960629830002</v>
          </cell>
          <cell r="L8">
            <v>206.346873982001</v>
          </cell>
          <cell r="M8">
            <v>1286.7963288880001</v>
          </cell>
          <cell r="N8">
            <v>121.267437</v>
          </cell>
          <cell r="O8">
            <v>1025.5439139719999</v>
          </cell>
          <cell r="P8">
            <v>871.848955155</v>
          </cell>
          <cell r="Q8">
            <v>7323.223808963</v>
          </cell>
        </row>
        <row r="9">
          <cell r="A9">
            <v>45931</v>
          </cell>
          <cell r="B9">
            <v>2.9435118314914255</v>
          </cell>
          <cell r="C9">
            <v>1.5984493084892784</v>
          </cell>
          <cell r="D9">
            <v>3.2218389181771894</v>
          </cell>
          <cell r="E9">
            <v>1.2612661298825696</v>
          </cell>
          <cell r="F9">
            <v>3.2555015117508375</v>
          </cell>
          <cell r="G9">
            <v>1.6896068670898849</v>
          </cell>
          <cell r="J9">
            <v>413.01935316700002</v>
          </cell>
          <cell r="K9">
            <v>3663.3872629870002</v>
          </cell>
          <cell r="L9">
            <v>185.862803609</v>
          </cell>
          <cell r="M9">
            <v>1191.6365129760002</v>
          </cell>
          <cell r="N9">
            <v>111.083293498</v>
          </cell>
          <cell r="O9">
            <v>830.619770002</v>
          </cell>
          <cell r="P9">
            <v>863.16134748100103</v>
          </cell>
          <cell r="Q9">
            <v>6723.1368353819998</v>
          </cell>
        </row>
        <row r="10">
          <cell r="A10">
            <v>45901</v>
          </cell>
          <cell r="B10">
            <v>3.1700585492423041</v>
          </cell>
          <cell r="C10">
            <v>1.8175135931794024</v>
          </cell>
          <cell r="D10">
            <v>3.3399264393817756</v>
          </cell>
          <cell r="E10">
            <v>1.4068738352027148</v>
          </cell>
          <cell r="F10">
            <v>3.1805782140808425</v>
          </cell>
          <cell r="G10">
            <v>1.8561144515795829</v>
          </cell>
          <cell r="J10">
            <v>530.75963628500006</v>
          </cell>
          <cell r="K10">
            <v>3969.7256508599999</v>
          </cell>
          <cell r="L10">
            <v>216.749130000001</v>
          </cell>
          <cell r="M10">
            <v>1393.784587506</v>
          </cell>
          <cell r="N10">
            <v>59.286000000000996</v>
          </cell>
          <cell r="O10">
            <v>414.77922380100097</v>
          </cell>
          <cell r="P10">
            <v>972.490959535</v>
          </cell>
          <cell r="Q10">
            <v>7282.3082118350003</v>
          </cell>
        </row>
        <row r="11">
          <cell r="A11">
            <v>45870</v>
          </cell>
          <cell r="B11">
            <v>3.1084608995924263</v>
          </cell>
          <cell r="C11">
            <v>1.9795874858581901</v>
          </cell>
          <cell r="D11">
            <v>3.5528441635913151</v>
          </cell>
          <cell r="E11">
            <v>1.5248569798262881</v>
          </cell>
          <cell r="F11">
            <v>3.156390557966561</v>
          </cell>
          <cell r="G11">
            <v>1.8618737151793361</v>
          </cell>
          <cell r="J11">
            <v>451.62313679000101</v>
          </cell>
          <cell r="K11">
            <v>3013.2884410850002</v>
          </cell>
          <cell r="L11">
            <v>138.790792399</v>
          </cell>
          <cell r="M11">
            <v>984.69330423700001</v>
          </cell>
          <cell r="N11">
            <v>13.703353456001</v>
          </cell>
          <cell r="O11">
            <v>83.931768570001012</v>
          </cell>
          <cell r="P11">
            <v>763.84861599099997</v>
          </cell>
          <cell r="Q11">
            <v>5564.3467583450001</v>
          </cell>
        </row>
        <row r="12">
          <cell r="A12">
            <v>45839</v>
          </cell>
          <cell r="B12">
            <v>3.5307905060397142</v>
          </cell>
          <cell r="C12">
            <v>2.0911877592842658</v>
          </cell>
          <cell r="D12">
            <v>3.7969016597615211</v>
          </cell>
          <cell r="E12">
            <v>1.7643541802727094</v>
          </cell>
          <cell r="F12" t="str">
            <v>(-)</v>
          </cell>
          <cell r="G12">
            <v>2.1800919087893287</v>
          </cell>
          <cell r="J12">
            <v>278.08539464900105</v>
          </cell>
          <cell r="K12">
            <v>2179.4650259959999</v>
          </cell>
          <cell r="L12">
            <v>122.191748504</v>
          </cell>
          <cell r="M12">
            <v>733.0123626080001</v>
          </cell>
          <cell r="N12">
            <v>0</v>
          </cell>
          <cell r="O12">
            <v>30.490899090999999</v>
          </cell>
          <cell r="P12">
            <v>666.27762974300003</v>
          </cell>
          <cell r="Q12">
            <v>4941.1830522480004</v>
          </cell>
        </row>
        <row r="13">
          <cell r="A13">
            <v>45809</v>
          </cell>
          <cell r="B13">
            <v>3.3456429939791095</v>
          </cell>
          <cell r="C13">
            <v>1.7130999566537786</v>
          </cell>
          <cell r="D13">
            <v>3.664860202445861</v>
          </cell>
          <cell r="E13">
            <v>1.5530460082497584</v>
          </cell>
          <cell r="F13" t="str">
            <v>(-)</v>
          </cell>
          <cell r="G13">
            <v>1.9034106898983125</v>
          </cell>
          <cell r="J13">
            <v>423.78278427900102</v>
          </cell>
          <cell r="K13">
            <v>3139.8316753159997</v>
          </cell>
          <cell r="L13">
            <v>139.21320100000099</v>
          </cell>
          <cell r="M13">
            <v>1163.3985859300001</v>
          </cell>
          <cell r="N13">
            <v>0</v>
          </cell>
          <cell r="O13">
            <v>56.167350861999999</v>
          </cell>
          <cell r="P13">
            <v>1117.5454580290002</v>
          </cell>
          <cell r="Q13">
            <v>6709.0053715800004</v>
          </cell>
        </row>
        <row r="14">
          <cell r="A14">
            <v>45778</v>
          </cell>
          <cell r="B14">
            <v>2.6790250628540764</v>
          </cell>
          <cell r="C14">
            <v>1.5010620686819065</v>
          </cell>
          <cell r="D14">
            <v>2.9203418056807586</v>
          </cell>
          <cell r="E14">
            <v>1.2437537178180149</v>
          </cell>
          <cell r="F14">
            <v>2.9462469733656174</v>
          </cell>
          <cell r="G14">
            <v>1.5396815380971409</v>
          </cell>
          <cell r="J14">
            <v>363.770270119001</v>
          </cell>
          <cell r="K14">
            <v>3197.7406431979998</v>
          </cell>
          <cell r="L14">
            <v>152.58459099999999</v>
          </cell>
          <cell r="M14">
            <v>1057.914387667</v>
          </cell>
          <cell r="N14">
            <v>2.0649999999999999</v>
          </cell>
          <cell r="O14">
            <v>64.637446039001006</v>
          </cell>
          <cell r="P14">
            <v>826.697576841</v>
          </cell>
          <cell r="Q14">
            <v>5889.5258852650004</v>
          </cell>
        </row>
        <row r="15">
          <cell r="A15">
            <v>45748</v>
          </cell>
          <cell r="B15">
            <v>2.7000681730854064</v>
          </cell>
          <cell r="C15">
            <v>1.6500673963178969</v>
          </cell>
          <cell r="D15">
            <v>2.909029869760122</v>
          </cell>
          <cell r="E15">
            <v>1.2444758073693285</v>
          </cell>
          <cell r="F15">
            <v>2.9350421681036734</v>
          </cell>
          <cell r="G15">
            <v>1.8335792531300013</v>
          </cell>
          <cell r="J15">
            <v>411.786333713001</v>
          </cell>
          <cell r="K15">
            <v>3585.7696079040002</v>
          </cell>
          <cell r="L15">
            <v>136.06848516500102</v>
          </cell>
          <cell r="M15">
            <v>1082.7769771350002</v>
          </cell>
          <cell r="N15">
            <v>10.553000000001001</v>
          </cell>
          <cell r="O15">
            <v>268.625968954001</v>
          </cell>
          <cell r="P15">
            <v>779.03710285200009</v>
          </cell>
          <cell r="Q15">
            <v>6451.7952919589998</v>
          </cell>
        </row>
        <row r="16">
          <cell r="A16">
            <v>45717</v>
          </cell>
          <cell r="B16">
            <v>2.7594896926007824</v>
          </cell>
          <cell r="C16">
            <v>1.6630971418247307</v>
          </cell>
          <cell r="D16">
            <v>2.9545995142100798</v>
          </cell>
          <cell r="E16">
            <v>1.240172315071056</v>
          </cell>
          <cell r="F16">
            <v>3.0305586048600373</v>
          </cell>
          <cell r="G16">
            <v>1.6322614830267135</v>
          </cell>
          <cell r="J16">
            <v>503.30169249699998</v>
          </cell>
          <cell r="K16">
            <v>4692.8575664190002</v>
          </cell>
          <cell r="L16">
            <v>214.01064219800102</v>
          </cell>
          <cell r="M16">
            <v>1510.4557155959999</v>
          </cell>
          <cell r="N16">
            <v>40.082000000000001</v>
          </cell>
          <cell r="O16">
            <v>643.69370400000093</v>
          </cell>
          <cell r="P16">
            <v>958.58969069500006</v>
          </cell>
          <cell r="Q16">
            <v>8328.1666898000003</v>
          </cell>
        </row>
        <row r="17">
          <cell r="A17">
            <v>45689</v>
          </cell>
          <cell r="B17">
            <v>2.9242629074775595</v>
          </cell>
          <cell r="C17">
            <v>1.5535724813437009</v>
          </cell>
          <cell r="D17">
            <v>3.1842477069181574</v>
          </cell>
          <cell r="E17">
            <v>1.2535123448347514</v>
          </cell>
          <cell r="F17">
            <v>3.1787916305558723</v>
          </cell>
          <cell r="G17">
            <v>1.6104260816286686</v>
          </cell>
          <cell r="J17">
            <v>419.12085979</v>
          </cell>
          <cell r="K17">
            <v>3744.1935421119997</v>
          </cell>
          <cell r="L17">
            <v>185.10755137999999</v>
          </cell>
          <cell r="M17">
            <v>1180.1676434180001</v>
          </cell>
          <cell r="N17">
            <v>80.770000000001005</v>
          </cell>
          <cell r="O17">
            <v>789.39150596800005</v>
          </cell>
          <cell r="P17">
            <v>792.83452417000103</v>
          </cell>
          <cell r="Q17">
            <v>6729.6106890540004</v>
          </cell>
        </row>
        <row r="18">
          <cell r="A18">
            <v>45658</v>
          </cell>
          <cell r="B18">
            <v>2.8975545818688828</v>
          </cell>
          <cell r="C18">
            <v>1.5818849309218979</v>
          </cell>
          <cell r="D18">
            <v>3.153358354432652</v>
          </cell>
          <cell r="E18">
            <v>1.2570862945153678</v>
          </cell>
          <cell r="F18">
            <v>3.1799557382490105</v>
          </cell>
          <cell r="G18">
            <v>1.5859462129981199</v>
          </cell>
          <cell r="J18">
            <v>388.24096501899999</v>
          </cell>
          <cell r="K18">
            <v>3727.8272519110001</v>
          </cell>
          <cell r="L18">
            <v>196.55106452799998</v>
          </cell>
          <cell r="M18">
            <v>1200.8951697950001</v>
          </cell>
          <cell r="N18">
            <v>141.163592571001</v>
          </cell>
          <cell r="O18">
            <v>1048.6067508230001</v>
          </cell>
          <cell r="P18">
            <v>840.37330011900099</v>
          </cell>
          <cell r="Q18">
            <v>6988.2202603420001</v>
          </cell>
        </row>
        <row r="19">
          <cell r="A19">
            <v>45627</v>
          </cell>
          <cell r="B19">
            <v>2.9647181389191335</v>
          </cell>
          <cell r="C19">
            <v>1.6326962661589983</v>
          </cell>
          <cell r="D19">
            <v>3.1409220230695576</v>
          </cell>
          <cell r="E19">
            <v>1.2589231425333487</v>
          </cell>
          <cell r="F19">
            <v>3.1790087019806195</v>
          </cell>
          <cell r="G19">
            <v>1.6298714247325059</v>
          </cell>
          <cell r="J19">
            <v>494.08067471400005</v>
          </cell>
          <cell r="K19">
            <v>4482.7886443560001</v>
          </cell>
          <cell r="L19">
            <v>249.67659445700099</v>
          </cell>
          <cell r="M19">
            <v>1650.5758256080001</v>
          </cell>
          <cell r="N19">
            <v>199.42912617100001</v>
          </cell>
          <cell r="O19">
            <v>1735.2284892590001</v>
          </cell>
          <cell r="P19">
            <v>1049.7505143420001</v>
          </cell>
          <cell r="Q19">
            <v>9129.5460347810003</v>
          </cell>
        </row>
        <row r="20">
          <cell r="A20">
            <v>45597</v>
          </cell>
          <cell r="B20">
            <v>2.9651051739455676</v>
          </cell>
          <cell r="C20">
            <v>1.5497276928444399</v>
          </cell>
          <cell r="D20">
            <v>3.061339325721995</v>
          </cell>
          <cell r="E20">
            <v>1.3085706508561654</v>
          </cell>
          <cell r="F20">
            <v>3.0846318823958474</v>
          </cell>
          <cell r="G20">
            <v>1.6346008371507912</v>
          </cell>
          <cell r="J20">
            <v>356.95662364300006</v>
          </cell>
          <cell r="K20">
            <v>3665.0828036329999</v>
          </cell>
          <cell r="L20">
            <v>194.14266222900002</v>
          </cell>
          <cell r="M20">
            <v>1224.4337586860001</v>
          </cell>
          <cell r="N20">
            <v>123.428334137001</v>
          </cell>
          <cell r="O20">
            <v>1122.6629701100001</v>
          </cell>
          <cell r="P20">
            <v>812.58059850600102</v>
          </cell>
          <cell r="Q20">
            <v>6917.3750101500009</v>
          </cell>
        </row>
        <row r="21">
          <cell r="A21">
            <v>45566</v>
          </cell>
          <cell r="B21">
            <v>2.848780223881227</v>
          </cell>
          <cell r="C21">
            <v>1.692356682714893</v>
          </cell>
          <cell r="D21">
            <v>2.8984026372028917</v>
          </cell>
          <cell r="E21">
            <v>1.4543790128579934</v>
          </cell>
          <cell r="F21">
            <v>2.8980609934145019</v>
          </cell>
          <cell r="G21">
            <v>1.8462407960912699</v>
          </cell>
          <cell r="J21">
            <v>398.62843932300001</v>
          </cell>
          <cell r="K21">
            <v>3541.5852814910004</v>
          </cell>
          <cell r="L21">
            <v>193.71397879</v>
          </cell>
          <cell r="M21">
            <v>1221.8525501319998</v>
          </cell>
          <cell r="N21">
            <v>115.37510871400001</v>
          </cell>
          <cell r="O21">
            <v>846.74474879100103</v>
          </cell>
          <cell r="P21">
            <v>828.84150802500005</v>
          </cell>
          <cell r="Q21">
            <v>6571.3718290010002</v>
          </cell>
        </row>
        <row r="22">
          <cell r="A22">
            <v>45536</v>
          </cell>
          <cell r="B22">
            <v>2.9662982494990016</v>
          </cell>
          <cell r="C22">
            <v>1.7104239017995069</v>
          </cell>
          <cell r="D22">
            <v>3.167526818400257</v>
          </cell>
          <cell r="E22">
            <v>1.517043346495121</v>
          </cell>
          <cell r="F22">
            <v>3.096720998252334</v>
          </cell>
          <cell r="G22">
            <v>1.7974599524619108</v>
          </cell>
          <cell r="J22">
            <v>547.422360938</v>
          </cell>
          <cell r="K22">
            <v>4268.0788821710003</v>
          </cell>
          <cell r="L22">
            <v>209.85069023400001</v>
          </cell>
          <cell r="M22">
            <v>1272.973930719</v>
          </cell>
          <cell r="N22">
            <v>62.804971100000003</v>
          </cell>
          <cell r="O22">
            <v>501.13550164399999</v>
          </cell>
          <cell r="P22">
            <v>1004.65479522</v>
          </cell>
          <cell r="Q22">
            <v>7314.6049009180006</v>
          </cell>
        </row>
        <row r="23">
          <cell r="A23">
            <v>45505</v>
          </cell>
          <cell r="B23">
            <v>3.3947064951259573</v>
          </cell>
          <cell r="C23">
            <v>1.8932839660528251</v>
          </cell>
          <cell r="D23">
            <v>3.3997621090875483</v>
          </cell>
          <cell r="E23">
            <v>1.7982188386420732</v>
          </cell>
          <cell r="F23">
            <v>3.4747202912934543</v>
          </cell>
          <cell r="G23">
            <v>2.1759512558743301</v>
          </cell>
          <cell r="J23">
            <v>348.45667656699999</v>
          </cell>
          <cell r="K23">
            <v>3264.5410343439999</v>
          </cell>
          <cell r="L23">
            <v>118.300179309</v>
          </cell>
          <cell r="M23">
            <v>720.67004063900094</v>
          </cell>
          <cell r="N23">
            <v>3.021000000001</v>
          </cell>
          <cell r="O23">
            <v>100.110174528</v>
          </cell>
          <cell r="P23">
            <v>673.52107714200099</v>
          </cell>
          <cell r="Q23">
            <v>5237.7921973660004</v>
          </cell>
        </row>
        <row r="24">
          <cell r="A24">
            <v>45474</v>
          </cell>
          <cell r="B24">
            <v>3.530584411993555</v>
          </cell>
          <cell r="C24">
            <v>1.99469304036392</v>
          </cell>
          <cell r="D24">
            <v>3.4114417701851623</v>
          </cell>
          <cell r="E24">
            <v>2.0633816114486585</v>
          </cell>
          <cell r="F24">
            <v>2.9499999970499999</v>
          </cell>
          <cell r="G24">
            <v>2.3086750636343458</v>
          </cell>
          <cell r="J24">
            <v>283.05969269000002</v>
          </cell>
          <cell r="K24">
            <v>2230.5735786120003</v>
          </cell>
          <cell r="L24">
            <v>73.763453359000991</v>
          </cell>
          <cell r="M24">
            <v>682.86211159300103</v>
          </cell>
          <cell r="N24">
            <v>1.000000001E-3</v>
          </cell>
          <cell r="O24">
            <v>59.192575979000999</v>
          </cell>
          <cell r="P24">
            <v>654.44487551399993</v>
          </cell>
          <cell r="Q24">
            <v>4836.5820895060006</v>
          </cell>
        </row>
        <row r="25">
          <cell r="A25">
            <v>45444</v>
          </cell>
          <cell r="B25">
            <v>3.0679734742951759</v>
          </cell>
          <cell r="C25">
            <v>1.8403864944720316</v>
          </cell>
          <cell r="D25">
            <v>2.8340201931717259</v>
          </cell>
          <cell r="E25">
            <v>1.8602466830733908</v>
          </cell>
          <cell r="F25">
            <v>2.9223316777041943</v>
          </cell>
          <cell r="G25">
            <v>2.2656524918773289</v>
          </cell>
          <cell r="J25">
            <v>384.346369358</v>
          </cell>
          <cell r="K25">
            <v>3565.396852889</v>
          </cell>
          <cell r="L25">
            <v>91.657383809001004</v>
          </cell>
          <cell r="M25">
            <v>1161.493953766</v>
          </cell>
          <cell r="N25">
            <v>3.6240000000000001</v>
          </cell>
          <cell r="O25">
            <v>53.601104832000999</v>
          </cell>
          <cell r="P25">
            <v>1052.8908939590001</v>
          </cell>
          <cell r="Q25">
            <v>6855.804283943</v>
          </cell>
        </row>
        <row r="26">
          <cell r="A26">
            <v>45413</v>
          </cell>
          <cell r="B26">
            <v>2.935344967625908</v>
          </cell>
          <cell r="C26">
            <v>1.6783694416622827</v>
          </cell>
          <cell r="D26">
            <v>2.8311124968366896</v>
          </cell>
          <cell r="E26">
            <v>1.6065172913264232</v>
          </cell>
          <cell r="F26">
            <v>2.9399214866695966</v>
          </cell>
          <cell r="G26">
            <v>1.7170902934365091</v>
          </cell>
          <cell r="J26">
            <v>475.598821049001</v>
          </cell>
          <cell r="K26">
            <v>3253.9500533220003</v>
          </cell>
          <cell r="L26">
            <v>132.71920457800002</v>
          </cell>
          <cell r="M26">
            <v>911.23554997799999</v>
          </cell>
          <cell r="N26">
            <v>35.408000000000996</v>
          </cell>
          <cell r="O26">
            <v>45.112493297000995</v>
          </cell>
          <cell r="P26">
            <v>861.25760725400096</v>
          </cell>
          <cell r="Q26">
            <v>5774.8779298940008</v>
          </cell>
        </row>
        <row r="27">
          <cell r="A27">
            <v>45383</v>
          </cell>
          <cell r="B27">
            <v>2.9344819585952111</v>
          </cell>
          <cell r="C27">
            <v>1.6588075376790423</v>
          </cell>
          <cell r="D27">
            <v>2.8334566788205509</v>
          </cell>
          <cell r="E27">
            <v>1.5430712928663071</v>
          </cell>
          <cell r="F27">
            <v>2.9343595184954463</v>
          </cell>
          <cell r="G27">
            <v>1.8025430512076928</v>
          </cell>
          <cell r="J27">
            <v>519.36659703800001</v>
          </cell>
          <cell r="K27">
            <v>3130.247875993</v>
          </cell>
          <cell r="L27">
            <v>141.47855529200001</v>
          </cell>
          <cell r="M27">
            <v>932.68342267300102</v>
          </cell>
          <cell r="N27">
            <v>54.662000000001001</v>
          </cell>
          <cell r="O27">
            <v>109.52176619900001</v>
          </cell>
          <cell r="P27">
            <v>944.42407288899994</v>
          </cell>
          <cell r="Q27">
            <v>5550.2877894570001</v>
          </cell>
        </row>
        <row r="28">
          <cell r="A28">
            <v>45352</v>
          </cell>
          <cell r="B28">
            <v>2.8954070098514926</v>
          </cell>
          <cell r="C28">
            <v>1.7610039697299504</v>
          </cell>
          <cell r="D28">
            <v>2.8251986471944117</v>
          </cell>
          <cell r="E28">
            <v>1.5296966678061557</v>
          </cell>
          <cell r="F28">
            <v>2.9270527163904236</v>
          </cell>
          <cell r="G28">
            <v>1.9825396599393013</v>
          </cell>
          <cell r="J28">
            <v>636.71040301500011</v>
          </cell>
          <cell r="K28">
            <v>4439.852740759</v>
          </cell>
          <cell r="L28">
            <v>255.697981169</v>
          </cell>
          <cell r="M28">
            <v>1287.7286240200001</v>
          </cell>
          <cell r="N28">
            <v>130.32</v>
          </cell>
          <cell r="O28">
            <v>587.26780122000002</v>
          </cell>
          <cell r="P28">
            <v>1269.2059714320001</v>
          </cell>
          <cell r="Q28">
            <v>8064.6896318730005</v>
          </cell>
        </row>
        <row r="29">
          <cell r="A29">
            <v>45323</v>
          </cell>
          <cell r="B29">
            <v>2.9109708727038606</v>
          </cell>
          <cell r="C29">
            <v>1.6708475867439199</v>
          </cell>
          <cell r="D29">
            <v>2.9345191594479072</v>
          </cell>
          <cell r="E29">
            <v>1.5639566050118183</v>
          </cell>
          <cell r="F29">
            <v>2.9631735564389223</v>
          </cell>
          <cell r="G29">
            <v>1.9634242136122517</v>
          </cell>
          <cell r="J29">
            <v>494.074853297</v>
          </cell>
          <cell r="K29">
            <v>3598.9348211170004</v>
          </cell>
          <cell r="L29">
            <v>191.535514530001</v>
          </cell>
          <cell r="M29">
            <v>980.503807252</v>
          </cell>
          <cell r="N29">
            <v>162.82315326100098</v>
          </cell>
          <cell r="O29">
            <v>666.834072614001</v>
          </cell>
          <cell r="P29">
            <v>1005.994531385</v>
          </cell>
          <cell r="Q29">
            <v>6232.7715358160003</v>
          </cell>
        </row>
        <row r="30">
          <cell r="A30">
            <v>45292</v>
          </cell>
          <cell r="B30">
            <v>3.0122944676699981</v>
          </cell>
          <cell r="C30">
            <v>1.7834511225385989</v>
          </cell>
          <cell r="D30">
            <v>3.0610261391297087</v>
          </cell>
          <cell r="E30">
            <v>1.5640663453005277</v>
          </cell>
          <cell r="F30">
            <v>3.0815496469824821</v>
          </cell>
          <cell r="G30">
            <v>1.9625058775758049</v>
          </cell>
          <cell r="J30">
            <v>427.495158072001</v>
          </cell>
          <cell r="K30">
            <v>3385.7001441749999</v>
          </cell>
          <cell r="L30">
            <v>203.45732777900002</v>
          </cell>
          <cell r="M30">
            <v>991.47850347999997</v>
          </cell>
          <cell r="N30">
            <v>169.12179927600002</v>
          </cell>
          <cell r="O30">
            <v>853.68031679399996</v>
          </cell>
          <cell r="P30">
            <v>946.16675036400102</v>
          </cell>
          <cell r="Q30">
            <v>6182.9017559080003</v>
          </cell>
        </row>
        <row r="31">
          <cell r="A31">
            <v>45261</v>
          </cell>
          <cell r="B31">
            <v>2.9177064172076537</v>
          </cell>
          <cell r="C31">
            <v>1.761495835974362</v>
          </cell>
          <cell r="D31">
            <v>3.1846843784861565</v>
          </cell>
          <cell r="E31">
            <v>1.5952122607111796</v>
          </cell>
          <cell r="F31">
            <v>3.0898668019877991</v>
          </cell>
          <cell r="G31">
            <v>1.8454284904595188</v>
          </cell>
          <cell r="J31">
            <v>574.03754607700102</v>
          </cell>
          <cell r="K31">
            <v>4603.4049560660005</v>
          </cell>
          <cell r="L31">
            <v>274.69864167100002</v>
          </cell>
          <cell r="M31">
            <v>1428.8115797309999</v>
          </cell>
          <cell r="N31">
            <v>294.66610605100004</v>
          </cell>
          <cell r="O31">
            <v>1627.3607143049999</v>
          </cell>
          <cell r="P31">
            <v>1295.724569345</v>
          </cell>
          <cell r="Q31">
            <v>9004.0982076020009</v>
          </cell>
        </row>
        <row r="32">
          <cell r="A32">
            <v>45231</v>
          </cell>
          <cell r="B32">
            <v>3.0135221672871468</v>
          </cell>
          <cell r="C32">
            <v>1.7069413464733301</v>
          </cell>
          <cell r="D32">
            <v>3.0680114195843151</v>
          </cell>
          <cell r="E32">
            <v>1.63896636852778</v>
          </cell>
          <cell r="F32">
            <v>3.0299398271484836</v>
          </cell>
          <cell r="G32">
            <v>1.7028681172334073</v>
          </cell>
          <cell r="J32">
            <v>434.25797679500005</v>
          </cell>
          <cell r="K32">
            <v>3512.9107215710001</v>
          </cell>
          <cell r="L32">
            <v>215.959731627</v>
          </cell>
          <cell r="M32">
            <v>1078.0389747289998</v>
          </cell>
          <cell r="N32">
            <v>190.661238747</v>
          </cell>
          <cell r="O32">
            <v>1165.6625621360001</v>
          </cell>
          <cell r="P32">
            <v>979.93927358600001</v>
          </cell>
          <cell r="Q32">
            <v>6724.4101210099998</v>
          </cell>
        </row>
        <row r="33">
          <cell r="A33">
            <v>45200</v>
          </cell>
          <cell r="B33">
            <v>2.8783921743528142</v>
          </cell>
          <cell r="C33">
            <v>1.6793047980949971</v>
          </cell>
          <cell r="D33">
            <v>2.7763923860414077</v>
          </cell>
          <cell r="E33">
            <v>1.5454293076246013</v>
          </cell>
          <cell r="F33">
            <v>2.572367109032883</v>
          </cell>
          <cell r="G33">
            <v>1.9254716310731295</v>
          </cell>
          <cell r="J33">
            <v>431.68578205900002</v>
          </cell>
          <cell r="K33">
            <v>3492.7609304950001</v>
          </cell>
          <cell r="L33">
            <v>194.85122673000001</v>
          </cell>
          <cell r="M33">
            <v>1020.038160694</v>
          </cell>
          <cell r="N33">
            <v>193.12017960600102</v>
          </cell>
          <cell r="O33">
            <v>720.72746600300002</v>
          </cell>
          <cell r="P33">
            <v>966.45493679100002</v>
          </cell>
          <cell r="Q33">
            <v>6140.9964177000002</v>
          </cell>
        </row>
        <row r="34">
          <cell r="A34">
            <v>45170</v>
          </cell>
          <cell r="B34">
            <v>3.1809814828304055</v>
          </cell>
          <cell r="C34">
            <v>1.8182413559219244</v>
          </cell>
          <cell r="D34">
            <v>3.4482388200515213</v>
          </cell>
          <cell r="E34">
            <v>1.6581469389264674</v>
          </cell>
          <cell r="F34">
            <v>3.3602579497126888</v>
          </cell>
          <cell r="G34">
            <v>2.2097079071190739</v>
          </cell>
          <cell r="J34">
            <v>575.02395195600104</v>
          </cell>
          <cell r="K34">
            <v>3692.3529171780001</v>
          </cell>
          <cell r="L34">
            <v>203.14380535700099</v>
          </cell>
          <cell r="M34">
            <v>1049.002767639</v>
          </cell>
          <cell r="N34">
            <v>53.612000000000997</v>
          </cell>
          <cell r="O34">
            <v>385.59405522600002</v>
          </cell>
          <cell r="P34">
            <v>990.27712115700001</v>
          </cell>
          <cell r="Q34">
            <v>6459.1419495689997</v>
          </cell>
        </row>
        <row r="35">
          <cell r="A35">
            <v>45139</v>
          </cell>
          <cell r="B35">
            <v>3.4968829433200317</v>
          </cell>
          <cell r="C35">
            <v>1.9619207840184754</v>
          </cell>
          <cell r="D35">
            <v>3.6901922330009755</v>
          </cell>
          <cell r="E35">
            <v>1.7844657696454056</v>
          </cell>
          <cell r="F35">
            <v>3.7042017416545718</v>
          </cell>
          <cell r="G35">
            <v>2.6997246596533921</v>
          </cell>
          <cell r="J35">
            <v>393.14928851799999</v>
          </cell>
          <cell r="K35">
            <v>2999.4938645380003</v>
          </cell>
          <cell r="L35">
            <v>143.23969022099999</v>
          </cell>
          <cell r="M35">
            <v>730.29513660099997</v>
          </cell>
          <cell r="N35">
            <v>4.1340000000000003</v>
          </cell>
          <cell r="O35">
            <v>101.167859132</v>
          </cell>
          <cell r="P35">
            <v>694.97323470599997</v>
          </cell>
          <cell r="Q35">
            <v>5000.2857972649999</v>
          </cell>
        </row>
        <row r="36">
          <cell r="A36">
            <v>45108</v>
          </cell>
          <cell r="B36">
            <v>3.6733556000099261</v>
          </cell>
          <cell r="C36">
            <v>1.9269924969560313</v>
          </cell>
          <cell r="D36">
            <v>3.8251293579883918</v>
          </cell>
          <cell r="E36">
            <v>1.8087964645214529</v>
          </cell>
          <cell r="F36">
            <v>3.88587578954469</v>
          </cell>
          <cell r="G36">
            <v>2.6818900516111066</v>
          </cell>
          <cell r="J36">
            <v>281.31484285599998</v>
          </cell>
          <cell r="K36">
            <v>2225.3216838570002</v>
          </cell>
          <cell r="L36">
            <v>89.183004000001006</v>
          </cell>
          <cell r="M36">
            <v>697.23118501100009</v>
          </cell>
          <cell r="N36">
            <v>5.0809202770000006</v>
          </cell>
          <cell r="O36">
            <v>60.821082940000004</v>
          </cell>
          <cell r="P36">
            <v>662.17282956099996</v>
          </cell>
          <cell r="Q36">
            <v>4895.6717062240004</v>
          </cell>
        </row>
        <row r="37">
          <cell r="A37">
            <v>45078</v>
          </cell>
          <cell r="B37">
            <v>3.3772847500688745</v>
          </cell>
          <cell r="C37">
            <v>1.7973154824952786</v>
          </cell>
          <cell r="D37">
            <v>3.0967807595971801</v>
          </cell>
          <cell r="E37">
            <v>1.6729235394312461</v>
          </cell>
          <cell r="F37">
            <v>3.2935215453188529</v>
          </cell>
          <cell r="G37">
            <v>2.1065899815448388</v>
          </cell>
          <cell r="J37">
            <v>275.37746724200099</v>
          </cell>
          <cell r="K37">
            <v>3446.0449191820003</v>
          </cell>
          <cell r="L37">
            <v>138.100435</v>
          </cell>
          <cell r="M37">
            <v>827.57030956100004</v>
          </cell>
          <cell r="N37">
            <v>5.3840000000010004</v>
          </cell>
          <cell r="O37">
            <v>41.293712000001001</v>
          </cell>
          <cell r="P37">
            <v>1080.112497672</v>
          </cell>
          <cell r="Q37">
            <v>6262.7563053559998</v>
          </cell>
        </row>
        <row r="38">
          <cell r="A38">
            <v>45047</v>
          </cell>
          <cell r="B38">
            <v>2.7002162251925168</v>
          </cell>
          <cell r="C38">
            <v>1.64751075734087</v>
          </cell>
          <cell r="D38">
            <v>2.7914572775442523</v>
          </cell>
          <cell r="E38">
            <v>1.4820742077504439</v>
          </cell>
          <cell r="F38">
            <v>2.8153658022342789</v>
          </cell>
          <cell r="G38">
            <v>1.6719070826928359</v>
          </cell>
          <cell r="J38">
            <v>378.72579713800104</v>
          </cell>
          <cell r="K38">
            <v>3092.2201440940003</v>
          </cell>
          <cell r="L38">
            <v>179.58534979300001</v>
          </cell>
          <cell r="M38">
            <v>867.44817913900101</v>
          </cell>
          <cell r="N38">
            <v>4.7430000000010004</v>
          </cell>
          <cell r="O38">
            <v>82.680420886999997</v>
          </cell>
          <cell r="P38">
            <v>804.39788642600104</v>
          </cell>
          <cell r="Q38">
            <v>6003.5843174020001</v>
          </cell>
        </row>
        <row r="39">
          <cell r="A39">
            <v>45017</v>
          </cell>
          <cell r="B39">
            <v>2.6746993070580056</v>
          </cell>
          <cell r="C39">
            <v>1.6577095612903363</v>
          </cell>
          <cell r="D39">
            <v>2.7661253583357555</v>
          </cell>
          <cell r="E39">
            <v>1.4701647464729757</v>
          </cell>
          <cell r="F39">
            <v>2.7885735252611301</v>
          </cell>
          <cell r="G39">
            <v>1.8537170325614309</v>
          </cell>
          <cell r="J39">
            <v>544.92724875200008</v>
          </cell>
          <cell r="K39">
            <v>3060.42662195</v>
          </cell>
          <cell r="L39">
            <v>175.27253744700002</v>
          </cell>
          <cell r="M39">
            <v>982.52982340000108</v>
          </cell>
          <cell r="N39">
            <v>43.317262000000007</v>
          </cell>
          <cell r="O39">
            <v>201.32705948400098</v>
          </cell>
          <cell r="P39">
            <v>982.282968729</v>
          </cell>
          <cell r="Q39">
            <v>6025.2325197649998</v>
          </cell>
        </row>
        <row r="40">
          <cell r="A40">
            <v>44986</v>
          </cell>
          <cell r="B40">
            <v>2.693553383038866</v>
          </cell>
          <cell r="C40">
            <v>1.713527519968957</v>
          </cell>
          <cell r="D40">
            <v>2.7692190572275597</v>
          </cell>
          <cell r="E40">
            <v>1.500362397780449</v>
          </cell>
          <cell r="F40">
            <v>2.7143224464633868</v>
          </cell>
          <cell r="G40">
            <v>1.8236804481507773</v>
          </cell>
          <cell r="J40">
            <v>576.70501095599991</v>
          </cell>
          <cell r="K40">
            <v>4521.8399199240002</v>
          </cell>
          <cell r="L40">
            <v>240.76362173800101</v>
          </cell>
          <cell r="M40">
            <v>1210.6519332330001</v>
          </cell>
          <cell r="N40">
            <v>126.580337</v>
          </cell>
          <cell r="O40">
            <v>668.903206888</v>
          </cell>
          <cell r="P40">
            <v>1119.923923539</v>
          </cell>
          <cell r="Q40">
            <v>8040.6900361430007</v>
          </cell>
        </row>
        <row r="41">
          <cell r="A41">
            <v>44958</v>
          </cell>
          <cell r="B41">
            <v>2.6410984616965782</v>
          </cell>
          <cell r="C41">
            <v>1.6329933049022989</v>
          </cell>
          <cell r="D41">
            <v>2.7324282070478403</v>
          </cell>
          <cell r="E41">
            <v>1.4895699682592014</v>
          </cell>
          <cell r="F41">
            <v>2.7281149011935386</v>
          </cell>
          <cell r="G41">
            <v>1.7557315789469643</v>
          </cell>
          <cell r="J41">
            <v>526.88248484500002</v>
          </cell>
          <cell r="K41">
            <v>3609.0274347540003</v>
          </cell>
          <cell r="L41">
            <v>195.86364139800099</v>
          </cell>
          <cell r="M41">
            <v>1019.4245160740001</v>
          </cell>
          <cell r="N41">
            <v>162.55179944400001</v>
          </cell>
          <cell r="O41">
            <v>757.277805586</v>
          </cell>
          <cell r="P41">
            <v>1029.552948542</v>
          </cell>
          <cell r="Q41">
            <v>6299.0862313770003</v>
          </cell>
        </row>
        <row r="42">
          <cell r="A42">
            <v>44927</v>
          </cell>
          <cell r="B42">
            <v>2.5994691895940205</v>
          </cell>
          <cell r="C42">
            <v>1.7217689111357515</v>
          </cell>
          <cell r="D42">
            <v>2.7734383669509919</v>
          </cell>
          <cell r="E42">
            <v>1.5378985783817101</v>
          </cell>
          <cell r="F42">
            <v>2.7564845698347784</v>
          </cell>
          <cell r="G42">
            <v>1.8346388170523777</v>
          </cell>
          <cell r="J42">
            <v>510.87369867900003</v>
          </cell>
          <cell r="K42">
            <v>3526.4593985100005</v>
          </cell>
          <cell r="L42">
            <v>208.151324544001</v>
          </cell>
          <cell r="M42">
            <v>1060.002043042</v>
          </cell>
          <cell r="N42">
            <v>181.83595956100098</v>
          </cell>
          <cell r="O42">
            <v>855.83259691500007</v>
          </cell>
          <cell r="P42">
            <v>1050.1916957769999</v>
          </cell>
          <cell r="Q42">
            <v>6411.4260157859999</v>
          </cell>
        </row>
        <row r="43">
          <cell r="A43">
            <v>44896</v>
          </cell>
          <cell r="B43">
            <v>2.8729386019343495</v>
          </cell>
          <cell r="C43">
            <v>1.7722410452689177</v>
          </cell>
          <cell r="D43">
            <v>2.848226710930204</v>
          </cell>
          <cell r="E43">
            <v>1.6001903732773108</v>
          </cell>
          <cell r="F43">
            <v>2.7445136406078663</v>
          </cell>
          <cell r="G43">
            <v>1.8340935714981652</v>
          </cell>
          <cell r="J43">
            <v>593.37577037400104</v>
          </cell>
          <cell r="K43">
            <v>4467.6936650259995</v>
          </cell>
          <cell r="L43">
            <v>262.33300857500097</v>
          </cell>
          <cell r="M43">
            <v>1400.3525682069999</v>
          </cell>
          <cell r="N43">
            <v>276.131719000001</v>
          </cell>
          <cell r="O43">
            <v>1718.875738705</v>
          </cell>
          <cell r="P43">
            <v>1301.0655692590001</v>
          </cell>
          <cell r="Q43">
            <v>8914.6845519950002</v>
          </cell>
        </row>
        <row r="44">
          <cell r="A44">
            <v>44866</v>
          </cell>
          <cell r="B44">
            <v>2.8509866578060499</v>
          </cell>
          <cell r="C44">
            <v>1.7311971782002329</v>
          </cell>
          <cell r="D44">
            <v>2.8692733827036458</v>
          </cell>
          <cell r="E44">
            <v>1.6211499347715295</v>
          </cell>
          <cell r="F44">
            <v>2.8555679602370487</v>
          </cell>
          <cell r="G44">
            <v>1.7616932307442938</v>
          </cell>
          <cell r="J44">
            <v>402.93960064900102</v>
          </cell>
          <cell r="K44">
            <v>3345.8872255030001</v>
          </cell>
          <cell r="L44">
            <v>188.89270142300001</v>
          </cell>
          <cell r="M44">
            <v>1044.140363947</v>
          </cell>
          <cell r="N44">
            <v>156.93</v>
          </cell>
          <cell r="O44">
            <v>1025.509628603</v>
          </cell>
          <cell r="P44">
            <v>883.55064762400002</v>
          </cell>
          <cell r="Q44">
            <v>6313.0314131650002</v>
          </cell>
        </row>
        <row r="45">
          <cell r="A45">
            <v>44835</v>
          </cell>
          <cell r="B45">
            <v>2.531824425644059</v>
          </cell>
          <cell r="C45">
            <v>1.7117280140702611</v>
          </cell>
          <cell r="D45">
            <v>2.7205613030902196</v>
          </cell>
          <cell r="E45">
            <v>1.4868279594827045</v>
          </cell>
          <cell r="F45">
            <v>2.6501062211567934</v>
          </cell>
          <cell r="G45">
            <v>1.7932031780850577</v>
          </cell>
          <cell r="J45">
            <v>523.96455401899993</v>
          </cell>
          <cell r="K45">
            <v>3040.81475477</v>
          </cell>
          <cell r="L45">
            <v>181.49798755099999</v>
          </cell>
          <cell r="M45">
            <v>1047.2777643970001</v>
          </cell>
          <cell r="N45">
            <v>150.657352858</v>
          </cell>
          <cell r="O45">
            <v>813.97605740400104</v>
          </cell>
          <cell r="P45">
            <v>966.54752416600104</v>
          </cell>
          <cell r="Q45">
            <v>5832.7783674720004</v>
          </cell>
        </row>
        <row r="46">
          <cell r="A46">
            <v>44805</v>
          </cell>
          <cell r="B46">
            <v>2.6674210089787769</v>
          </cell>
          <cell r="C46">
            <v>1.8055395460455936</v>
          </cell>
          <cell r="D46">
            <v>3.06900360612739</v>
          </cell>
          <cell r="E46">
            <v>1.5621442702946584</v>
          </cell>
          <cell r="F46">
            <v>3.0543381062755555</v>
          </cell>
          <cell r="G46">
            <v>1.7841656622199806</v>
          </cell>
          <cell r="J46">
            <v>724.25451667400102</v>
          </cell>
          <cell r="K46">
            <v>3721.1508591749998</v>
          </cell>
          <cell r="L46">
            <v>209.428359908001</v>
          </cell>
          <cell r="M46">
            <v>1231.009653501</v>
          </cell>
          <cell r="N46">
            <v>92.326000000001002</v>
          </cell>
          <cell r="O46">
            <v>612.913944216</v>
          </cell>
          <cell r="P46">
            <v>1231.2709736659999</v>
          </cell>
          <cell r="Q46">
            <v>6761.6058473399999</v>
          </cell>
        </row>
        <row r="47">
          <cell r="A47">
            <v>44774</v>
          </cell>
          <cell r="B47">
            <v>3.0446006591746171</v>
          </cell>
          <cell r="C47">
            <v>1.7726604170900682</v>
          </cell>
          <cell r="D47">
            <v>3.2637959517786528</v>
          </cell>
          <cell r="E47">
            <v>1.5362719202758683</v>
          </cell>
          <cell r="F47">
            <v>3.270823170731707</v>
          </cell>
          <cell r="G47">
            <v>1.9862890114939979</v>
          </cell>
          <cell r="J47">
            <v>411.93864052700002</v>
          </cell>
          <cell r="K47">
            <v>3128.22568039</v>
          </cell>
          <cell r="L47">
            <v>118.80299587499999</v>
          </cell>
          <cell r="M47">
            <v>766.61334076100002</v>
          </cell>
          <cell r="N47">
            <v>1.968</v>
          </cell>
          <cell r="O47">
            <v>99.045521000001003</v>
          </cell>
          <cell r="P47">
            <v>665.30258834700101</v>
          </cell>
          <cell r="Q47">
            <v>4912.3437180390001</v>
          </cell>
        </row>
        <row r="48">
          <cell r="A48">
            <v>44743</v>
          </cell>
          <cell r="B48">
            <v>3.4871883264661685</v>
          </cell>
          <cell r="C48">
            <v>1.8747677797589912</v>
          </cell>
          <cell r="D48">
            <v>3.6008861583615213</v>
          </cell>
          <cell r="E48">
            <v>1.8108032156632972</v>
          </cell>
          <cell r="F48" t="str">
            <v>(-)</v>
          </cell>
          <cell r="G48">
            <v>1.9784673750640447</v>
          </cell>
          <cell r="J48">
            <v>320.07825228100103</v>
          </cell>
          <cell r="K48">
            <v>2212.5332928280004</v>
          </cell>
          <cell r="L48">
            <v>90.223530317001007</v>
          </cell>
          <cell r="M48">
            <v>549.94764118100011</v>
          </cell>
          <cell r="N48">
            <v>0</v>
          </cell>
          <cell r="O48">
            <v>54.714589767999996</v>
          </cell>
          <cell r="P48">
            <v>634.13826327800098</v>
          </cell>
          <cell r="Q48">
            <v>4629.6332903659995</v>
          </cell>
        </row>
        <row r="49">
          <cell r="A49">
            <v>44713</v>
          </cell>
          <cell r="B49">
            <v>3.2372832855504203</v>
          </cell>
          <cell r="C49">
            <v>1.7595998803879884</v>
          </cell>
          <cell r="D49">
            <v>3.0614444820508528</v>
          </cell>
          <cell r="E49">
            <v>1.766632421096376</v>
          </cell>
          <cell r="F49">
            <v>2.580978934324659</v>
          </cell>
          <cell r="G49">
            <v>1.9834560550836917</v>
          </cell>
          <cell r="J49">
            <v>431.044901396</v>
          </cell>
          <cell r="K49">
            <v>2863.4782686089998</v>
          </cell>
          <cell r="L49">
            <v>89.708107775000997</v>
          </cell>
          <cell r="M49">
            <v>1071.7633936729999</v>
          </cell>
          <cell r="N49">
            <v>0.80700000000000005</v>
          </cell>
          <cell r="O49">
            <v>67.063470751001006</v>
          </cell>
          <cell r="P49">
            <v>957.13076582099995</v>
          </cell>
          <cell r="Q49">
            <v>6639.565884009</v>
          </cell>
        </row>
        <row r="50">
          <cell r="A50">
            <v>44682</v>
          </cell>
          <cell r="B50">
            <v>2.4427549300439426</v>
          </cell>
          <cell r="C50">
            <v>1.5386322019844405</v>
          </cell>
          <cell r="D50">
            <v>2.4864550473946112</v>
          </cell>
          <cell r="E50">
            <v>1.4064918242122975</v>
          </cell>
          <cell r="F50">
            <v>2.5865599104143335</v>
          </cell>
          <cell r="G50">
            <v>1.5695454578749386</v>
          </cell>
          <cell r="J50">
            <v>440.01811842200004</v>
          </cell>
          <cell r="K50">
            <v>2823.1573519140002</v>
          </cell>
          <cell r="L50">
            <v>76.238362000001004</v>
          </cell>
          <cell r="M50">
            <v>893.25724566200097</v>
          </cell>
          <cell r="N50">
            <v>22.324999999999999</v>
          </cell>
          <cell r="O50">
            <v>73.543334285</v>
          </cell>
          <cell r="P50">
            <v>710.04967127999998</v>
          </cell>
          <cell r="Q50">
            <v>5429.0814261450005</v>
          </cell>
        </row>
        <row r="51">
          <cell r="A51">
            <v>44652</v>
          </cell>
          <cell r="B51">
            <v>2.371007510523151</v>
          </cell>
          <cell r="C51">
            <v>1.625763795566419</v>
          </cell>
          <cell r="D51">
            <v>2.4827249292047617</v>
          </cell>
          <cell r="E51">
            <v>1.3236353181139389</v>
          </cell>
          <cell r="F51">
            <v>2.5916290107602942</v>
          </cell>
          <cell r="G51">
            <v>1.9669335067180782</v>
          </cell>
          <cell r="J51">
            <v>478.52744858899996</v>
          </cell>
          <cell r="K51">
            <v>3324.047036766</v>
          </cell>
          <cell r="L51">
            <v>83.150889309000007</v>
          </cell>
          <cell r="M51">
            <v>1020.049116258</v>
          </cell>
          <cell r="N51">
            <v>30.761000000001001</v>
          </cell>
          <cell r="O51">
            <v>273.37981167000004</v>
          </cell>
          <cell r="P51">
            <v>650.91177621700103</v>
          </cell>
          <cell r="Q51">
            <v>6195.573663014</v>
          </cell>
        </row>
        <row r="52">
          <cell r="A52">
            <v>44621</v>
          </cell>
          <cell r="B52">
            <v>2.5854261587412646</v>
          </cell>
          <cell r="C52">
            <v>1.6840181957823868</v>
          </cell>
          <cell r="D52">
            <v>2.5354632555998426</v>
          </cell>
          <cell r="E52">
            <v>1.3362798383298913</v>
          </cell>
          <cell r="F52">
            <v>2.5727373368551896</v>
          </cell>
          <cell r="G52">
            <v>1.8386360397036559</v>
          </cell>
          <cell r="J52">
            <v>534.40045799400002</v>
          </cell>
          <cell r="K52">
            <v>4395.117508284</v>
          </cell>
          <cell r="L52">
            <v>142.96172111799999</v>
          </cell>
          <cell r="M52">
            <v>1264.7099503830002</v>
          </cell>
          <cell r="N52">
            <v>51.488</v>
          </cell>
          <cell r="O52">
            <v>631.69921927300004</v>
          </cell>
          <cell r="P52">
            <v>866.34902516600005</v>
          </cell>
          <cell r="Q52">
            <v>7856.6428064270003</v>
          </cell>
        </row>
        <row r="53">
          <cell r="A53">
            <v>44593</v>
          </cell>
          <cell r="B53">
            <v>2.6070813348326176</v>
          </cell>
          <cell r="C53">
            <v>1.6575081461879078</v>
          </cell>
          <cell r="D53">
            <v>2.5524143954240657</v>
          </cell>
          <cell r="E53">
            <v>1.3886098500852946</v>
          </cell>
          <cell r="F53">
            <v>2.5479888268156534</v>
          </cell>
          <cell r="G53">
            <v>1.7554132773134004</v>
          </cell>
          <cell r="J53">
            <v>401.60102105300098</v>
          </cell>
          <cell r="K53">
            <v>3576.0544084560001</v>
          </cell>
          <cell r="L53">
            <v>198.693449514001</v>
          </cell>
          <cell r="M53">
            <v>1089.9404629760002</v>
          </cell>
          <cell r="N53">
            <v>89.141999999999996</v>
          </cell>
          <cell r="O53">
            <v>834.09848370800103</v>
          </cell>
          <cell r="P53">
            <v>761.04244989599999</v>
          </cell>
          <cell r="Q53">
            <v>6461.0818387909994</v>
          </cell>
        </row>
        <row r="54">
          <cell r="A54">
            <v>44562</v>
          </cell>
          <cell r="B54">
            <v>2.649898755790562</v>
          </cell>
          <cell r="C54">
            <v>1.6424859897735502</v>
          </cell>
          <cell r="D54">
            <v>2.5539527894574432</v>
          </cell>
          <cell r="E54">
            <v>1.3947562033830807</v>
          </cell>
          <cell r="F54">
            <v>2.5773010555033244</v>
          </cell>
          <cell r="G54">
            <v>1.7419000778779188</v>
          </cell>
          <cell r="J54">
            <v>435.898711096</v>
          </cell>
          <cell r="K54">
            <v>3512.9436446910004</v>
          </cell>
          <cell r="L54">
            <v>225.95132570700002</v>
          </cell>
          <cell r="M54">
            <v>1132.280851405</v>
          </cell>
          <cell r="N54">
            <v>86.696101674999994</v>
          </cell>
          <cell r="O54">
            <v>945.91305722100003</v>
          </cell>
          <cell r="P54">
            <v>846.77942350499995</v>
          </cell>
          <cell r="Q54">
            <v>6604.0999674720006</v>
          </cell>
        </row>
        <row r="55">
          <cell r="A55">
            <v>44531</v>
          </cell>
          <cell r="B55">
            <v>2.5724308895519976</v>
          </cell>
          <cell r="C55">
            <v>1.7287147275276962</v>
          </cell>
          <cell r="D55">
            <v>2.5735923673259147</v>
          </cell>
          <cell r="E55">
            <v>1.3835712243546061</v>
          </cell>
          <cell r="F55">
            <v>2.5818944514549478</v>
          </cell>
          <cell r="G55">
            <v>1.7650360377725125</v>
          </cell>
          <cell r="J55">
            <v>570.084445461001</v>
          </cell>
          <cell r="K55">
            <v>4201.8497118429996</v>
          </cell>
          <cell r="L55">
            <v>263.409678855001</v>
          </cell>
          <cell r="M55">
            <v>1473.6237765830001</v>
          </cell>
          <cell r="N55">
            <v>220.962650717</v>
          </cell>
          <cell r="O55">
            <v>1664.080574737</v>
          </cell>
          <cell r="P55">
            <v>1159.5550912830001</v>
          </cell>
          <cell r="Q55">
            <v>8674.525903193</v>
          </cell>
        </row>
        <row r="56">
          <cell r="A56">
            <v>44501</v>
          </cell>
          <cell r="B56">
            <v>2.6003704659479632</v>
          </cell>
          <cell r="C56">
            <v>1.7604537988977678</v>
          </cell>
          <cell r="D56">
            <v>2.7178824449651393</v>
          </cell>
          <cell r="E56">
            <v>1.4456250163038911</v>
          </cell>
          <cell r="F56">
            <v>2.7716076212056557</v>
          </cell>
          <cell r="G56">
            <v>1.7832554575608601</v>
          </cell>
          <cell r="J56">
            <v>487.521710404001</v>
          </cell>
          <cell r="K56">
            <v>2915.7208580900001</v>
          </cell>
          <cell r="L56">
            <v>210.919107787001</v>
          </cell>
          <cell r="M56">
            <v>1172.198862812</v>
          </cell>
          <cell r="N56">
            <v>175.68095529200099</v>
          </cell>
          <cell r="O56">
            <v>1057.2482742089999</v>
          </cell>
          <cell r="P56">
            <v>973.85454006700104</v>
          </cell>
          <cell r="Q56">
            <v>6105.4774208400004</v>
          </cell>
        </row>
        <row r="57">
          <cell r="A57">
            <v>44470</v>
          </cell>
          <cell r="B57">
            <v>2.4598868887504461</v>
          </cell>
          <cell r="C57">
            <v>1.7603219853114416</v>
          </cell>
          <cell r="D57">
            <v>2.6841927258381979</v>
          </cell>
          <cell r="E57">
            <v>1.3698930811080972</v>
          </cell>
          <cell r="F57">
            <v>2.6007242085210263</v>
          </cell>
          <cell r="G57">
            <v>1.8417768164872703</v>
          </cell>
          <cell r="J57">
            <v>583.17218546000106</v>
          </cell>
          <cell r="K57">
            <v>2899.3915898210003</v>
          </cell>
          <cell r="L57">
            <v>181.38077510100101</v>
          </cell>
          <cell r="M57">
            <v>1171.9327318110002</v>
          </cell>
          <cell r="N57">
            <v>177.577505742</v>
          </cell>
          <cell r="O57">
            <v>872.28807610800106</v>
          </cell>
          <cell r="P57">
            <v>1020.8468664730001</v>
          </cell>
          <cell r="Q57">
            <v>5892.5636970490004</v>
          </cell>
        </row>
        <row r="58">
          <cell r="A58">
            <v>44440</v>
          </cell>
          <cell r="B58">
            <v>2.6748640755324051</v>
          </cell>
          <cell r="C58">
            <v>1.7557742094071429</v>
          </cell>
          <cell r="D58">
            <v>2.6825376641944096</v>
          </cell>
          <cell r="E58">
            <v>1.4708593787102657</v>
          </cell>
          <cell r="F58">
            <v>2.7006071021686284</v>
          </cell>
          <cell r="G58">
            <v>2.0021460604317229</v>
          </cell>
          <cell r="J58">
            <v>581.96474538099994</v>
          </cell>
          <cell r="K58">
            <v>3369.7974731710001</v>
          </cell>
          <cell r="L58">
            <v>205.26073379900001</v>
          </cell>
          <cell r="M58">
            <v>1232.622724971</v>
          </cell>
          <cell r="N58">
            <v>119.462360948</v>
          </cell>
          <cell r="O58">
            <v>469.97425286399999</v>
          </cell>
          <cell r="P58">
            <v>1010.2799595990001</v>
          </cell>
          <cell r="Q58">
            <v>6356.2506875750005</v>
          </cell>
        </row>
        <row r="59">
          <cell r="A59">
            <v>44409</v>
          </cell>
          <cell r="B59">
            <v>2.8332330102330516</v>
          </cell>
          <cell r="C59">
            <v>1.8674193586400463</v>
          </cell>
          <cell r="D59">
            <v>2.8723125952510249</v>
          </cell>
          <cell r="E59">
            <v>1.6782483228692651</v>
          </cell>
          <cell r="F59">
            <v>3.5058076275421435</v>
          </cell>
          <cell r="G59">
            <v>2.5169691938254188</v>
          </cell>
          <cell r="J59">
            <v>440.97112441600103</v>
          </cell>
          <cell r="K59">
            <v>3002.7778196149998</v>
          </cell>
          <cell r="L59">
            <v>134.197183878001</v>
          </cell>
          <cell r="M59">
            <v>810.88960836400111</v>
          </cell>
          <cell r="N59">
            <v>10.808200000000001</v>
          </cell>
          <cell r="O59">
            <v>76.098984388001</v>
          </cell>
          <cell r="P59">
            <v>706.09945441800096</v>
          </cell>
          <cell r="Q59">
            <v>5114.5898584189999</v>
          </cell>
        </row>
        <row r="60">
          <cell r="A60">
            <v>44378</v>
          </cell>
          <cell r="B60">
            <v>3.1104369691735498</v>
          </cell>
          <cell r="C60">
            <v>1.9097332707901089</v>
          </cell>
          <cell r="D60">
            <v>3.1495292419582581</v>
          </cell>
          <cell r="E60">
            <v>1.8977647419848795</v>
          </cell>
          <cell r="F60">
            <v>3.6236376141049611</v>
          </cell>
          <cell r="G60">
            <v>2.8510773369757505</v>
          </cell>
          <cell r="J60">
            <v>409.50057853300001</v>
          </cell>
          <cell r="K60">
            <v>2047.3733020200002</v>
          </cell>
          <cell r="L60">
            <v>76.812708000000001</v>
          </cell>
          <cell r="M60">
            <v>752.91646392300004</v>
          </cell>
          <cell r="N60">
            <v>7.9970000000010009</v>
          </cell>
          <cell r="O60">
            <v>62.942282663</v>
          </cell>
          <cell r="P60">
            <v>784.53813079600002</v>
          </cell>
          <cell r="Q60">
            <v>4824.5836291630003</v>
          </cell>
        </row>
        <row r="61">
          <cell r="A61">
            <v>44348</v>
          </cell>
          <cell r="B61">
            <v>3.14154331856742</v>
          </cell>
          <cell r="C61">
            <v>1.7246202184641777</v>
          </cell>
          <cell r="D61">
            <v>2.4740891213219314</v>
          </cell>
          <cell r="E61">
            <v>1.6223908881325431</v>
          </cell>
          <cell r="F61">
            <v>2.5999999973999999</v>
          </cell>
          <cell r="G61">
            <v>2.4734474499980594</v>
          </cell>
          <cell r="J61">
            <v>365.00968609400098</v>
          </cell>
          <cell r="K61">
            <v>2918.8299309999998</v>
          </cell>
          <cell r="L61">
            <v>40.080173000000002</v>
          </cell>
          <cell r="M61">
            <v>1098.8159770510001</v>
          </cell>
          <cell r="N61">
            <v>1.000000001E-3</v>
          </cell>
          <cell r="O61">
            <v>51.231694730001003</v>
          </cell>
          <cell r="P61">
            <v>938.57497739400003</v>
          </cell>
          <cell r="Q61">
            <v>6576.07186869</v>
          </cell>
        </row>
        <row r="62">
          <cell r="A62">
            <v>44317</v>
          </cell>
          <cell r="B62">
            <v>2.5951444593574622</v>
          </cell>
          <cell r="C62">
            <v>1.5144278245003704</v>
          </cell>
          <cell r="D62">
            <v>2.4323796556365416</v>
          </cell>
          <cell r="E62">
            <v>1.352335567718483</v>
          </cell>
          <cell r="F62">
            <v>2.7900475012371104</v>
          </cell>
          <cell r="G62">
            <v>2.297439372340635</v>
          </cell>
          <cell r="J62">
            <v>556.20593689200007</v>
          </cell>
          <cell r="K62">
            <v>3331.7708217039999</v>
          </cell>
          <cell r="L62">
            <v>81.963094586000011</v>
          </cell>
          <cell r="M62">
            <v>1165.477503546</v>
          </cell>
          <cell r="N62">
            <v>10.105</v>
          </cell>
          <cell r="O62">
            <v>104.743466868</v>
          </cell>
          <cell r="P62">
            <v>924.526324802001</v>
          </cell>
          <cell r="Q62">
            <v>6635.5034535539999</v>
          </cell>
        </row>
        <row r="63">
          <cell r="A63">
            <v>44287</v>
          </cell>
          <cell r="B63">
            <v>2.484914843600694</v>
          </cell>
          <cell r="C63">
            <v>1.5182495385715118</v>
          </cell>
          <cell r="D63">
            <v>2.497919274714846</v>
          </cell>
          <cell r="E63">
            <v>1.3513261840299704</v>
          </cell>
          <cell r="F63">
            <v>2.7148509880142533</v>
          </cell>
          <cell r="G63">
            <v>2.1516672274344031</v>
          </cell>
          <cell r="J63">
            <v>596.83016454599999</v>
          </cell>
          <cell r="K63">
            <v>3316.7210816490001</v>
          </cell>
          <cell r="L63">
            <v>205.61176410700102</v>
          </cell>
          <cell r="M63">
            <v>1030.7889265040001</v>
          </cell>
          <cell r="N63">
            <v>43.218000000000004</v>
          </cell>
          <cell r="O63">
            <v>179.88790120000101</v>
          </cell>
          <cell r="P63">
            <v>979.50182568500009</v>
          </cell>
          <cell r="Q63">
            <v>6452.5523691600001</v>
          </cell>
        </row>
        <row r="64">
          <cell r="A64">
            <v>44256</v>
          </cell>
          <cell r="B64">
            <v>2.3664231491679164</v>
          </cell>
          <cell r="C64">
            <v>1.6809025170371819</v>
          </cell>
          <cell r="D64">
            <v>2.5189032517804293</v>
          </cell>
          <cell r="E64">
            <v>1.3658731584973272</v>
          </cell>
          <cell r="F64">
            <v>2.5897824962750398</v>
          </cell>
          <cell r="G64">
            <v>2.1914174892411649</v>
          </cell>
          <cell r="J64">
            <v>804.02560789900008</v>
          </cell>
          <cell r="K64">
            <v>5248.6937416179999</v>
          </cell>
          <cell r="L64">
            <v>261.00170414100103</v>
          </cell>
          <cell r="M64">
            <v>1518.201269143</v>
          </cell>
          <cell r="N64">
            <v>148.01944200000099</v>
          </cell>
          <cell r="O64">
            <v>738.480125350001</v>
          </cell>
          <cell r="P64">
            <v>1297.0582430400002</v>
          </cell>
          <cell r="Q64">
            <v>9316.1160838830001</v>
          </cell>
        </row>
        <row r="65">
          <cell r="A65">
            <v>44228</v>
          </cell>
          <cell r="B65">
            <v>2.4321966468218417</v>
          </cell>
          <cell r="C65">
            <v>1.6862079572467439</v>
          </cell>
          <cell r="D65">
            <v>2.5057716105416565</v>
          </cell>
          <cell r="E65">
            <v>1.3767306417370069</v>
          </cell>
          <cell r="F65">
            <v>2.5860806900921069</v>
          </cell>
          <cell r="G65">
            <v>2.0262640486184704</v>
          </cell>
          <cell r="J65">
            <v>571.74955771200109</v>
          </cell>
          <cell r="K65">
            <v>4025.9551417350003</v>
          </cell>
          <cell r="L65">
            <v>212.17675857700098</v>
          </cell>
          <cell r="M65">
            <v>1265.1876547030001</v>
          </cell>
          <cell r="N65">
            <v>160.34846661</v>
          </cell>
          <cell r="O65">
            <v>877.100576748001</v>
          </cell>
          <cell r="P65">
            <v>1054.6073148990001</v>
          </cell>
          <cell r="Q65">
            <v>7239.1400382009997</v>
          </cell>
        </row>
        <row r="66">
          <cell r="A66">
            <v>44197</v>
          </cell>
          <cell r="B66">
            <v>2.342285849614115</v>
          </cell>
          <cell r="C66">
            <v>1.6159605683763032</v>
          </cell>
          <cell r="D66">
            <v>2.5157803704589079</v>
          </cell>
          <cell r="E66">
            <v>1.371435152945091</v>
          </cell>
          <cell r="F66">
            <v>2.6172240435327399</v>
          </cell>
          <cell r="G66">
            <v>2.0921819115815241</v>
          </cell>
          <cell r="J66">
            <v>627.24253437600009</v>
          </cell>
          <cell r="K66">
            <v>4440.216837379</v>
          </cell>
          <cell r="L66">
            <v>229.66895178000101</v>
          </cell>
          <cell r="M66">
            <v>1394.819146912</v>
          </cell>
          <cell r="N66">
            <v>176.67070999999999</v>
          </cell>
          <cell r="O66">
            <v>959.94584412300105</v>
          </cell>
          <cell r="P66">
            <v>1153.6583211560001</v>
          </cell>
          <cell r="Q66">
            <v>7774.5157768879999</v>
          </cell>
        </row>
        <row r="67">
          <cell r="A67">
            <v>44166</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45992</v>
          </cell>
          <cell r="B7">
            <v>93.3849658646389</v>
          </cell>
          <cell r="C7">
            <v>74.129737671912906</v>
          </cell>
          <cell r="E7">
            <v>22916.660653424999</v>
          </cell>
          <cell r="F7">
            <v>269710.33934657503</v>
          </cell>
          <cell r="Z7">
            <v>1.9339159058245017</v>
          </cell>
          <cell r="AA7">
            <v>1.8228018450800374</v>
          </cell>
          <cell r="AB7">
            <v>1.8940338290327077</v>
          </cell>
          <cell r="AC7">
            <v>1.4611514723079553</v>
          </cell>
          <cell r="AD7">
            <v>3408.394132979</v>
          </cell>
          <cell r="AE7">
            <v>4539.6448120430005</v>
          </cell>
          <cell r="AF7">
            <v>1594.5296658699999</v>
          </cell>
          <cell r="AG7">
            <v>16866.614052793997</v>
          </cell>
          <cell r="AH7">
            <v>21.154696422690332</v>
          </cell>
          <cell r="AI7">
            <v>16.336143678847215</v>
          </cell>
          <cell r="AJ7">
            <v>24.719187941263193</v>
          </cell>
          <cell r="AK7">
            <v>19.592478242695353</v>
          </cell>
          <cell r="AL7">
            <v>24.784419523090943</v>
          </cell>
          <cell r="AM7">
            <v>19.225063732152197</v>
          </cell>
          <cell r="AN7">
            <v>16.751520163933325</v>
          </cell>
          <cell r="AO7">
            <v>10.537792917377377</v>
          </cell>
          <cell r="AP7">
            <v>34.697283672971295</v>
          </cell>
          <cell r="AQ7">
            <v>22.671872054010173</v>
          </cell>
          <cell r="AR7">
            <v>9.7338546594943427</v>
          </cell>
          <cell r="AS7">
            <v>7.4865899485027425</v>
          </cell>
          <cell r="AT7">
            <v>20.905124965001001</v>
          </cell>
          <cell r="AU7">
            <v>264.95173279900001</v>
          </cell>
          <cell r="AV7">
            <v>87.877993259999997</v>
          </cell>
          <cell r="AW7">
            <v>1505.8688021490002</v>
          </cell>
          <cell r="AX7">
            <v>91.888636425000996</v>
          </cell>
          <cell r="AY7">
            <v>988.56854282300003</v>
          </cell>
          <cell r="AZ7">
            <v>79.763743298999998</v>
          </cell>
          <cell r="BA7">
            <v>1076.728411389</v>
          </cell>
          <cell r="BB7">
            <v>38.930751408999996</v>
          </cell>
          <cell r="BC7">
            <v>539.50396362000004</v>
          </cell>
          <cell r="BD7">
            <v>73.464247910000012</v>
          </cell>
          <cell r="BE7">
            <v>730.14843570899995</v>
          </cell>
          <cell r="BF7">
            <v>24.540352249806908</v>
          </cell>
          <cell r="BG7">
            <v>19.491745317346329</v>
          </cell>
          <cell r="BH7">
            <v>21.664065587079889</v>
          </cell>
          <cell r="BI7">
            <v>14.784209077631955</v>
          </cell>
          <cell r="BJ7">
            <v>113.49894170500001</v>
          </cell>
          <cell r="BK7">
            <v>409.82155571000095</v>
          </cell>
          <cell r="BL7">
            <v>28.544147096</v>
          </cell>
          <cell r="BM7">
            <v>1621.8156616249998</v>
          </cell>
          <cell r="BN7">
            <v>12.308809072408904</v>
          </cell>
          <cell r="BO7">
            <v>8.1906716280020788</v>
          </cell>
          <cell r="BP7">
            <v>12.088684387301292</v>
          </cell>
          <cell r="BQ7">
            <v>7.1462518151492223</v>
          </cell>
          <cell r="BR7">
            <v>6.4411177059049214</v>
          </cell>
          <cell r="BS7">
            <v>4.7396004783810017</v>
          </cell>
          <cell r="BT7">
            <v>77.311174046001</v>
          </cell>
          <cell r="BU7">
            <v>1667.2604359760001</v>
          </cell>
          <cell r="BV7">
            <v>13.888349398001001</v>
          </cell>
          <cell r="BW7">
            <v>1293.1472188979999</v>
          </cell>
          <cell r="BX7">
            <v>72.252279999999999</v>
          </cell>
          <cell r="BY7">
            <v>841.5178641980001</v>
          </cell>
          <cell r="BZ7">
            <v>4.8457372161384216</v>
          </cell>
          <cell r="CA7">
            <v>4.5962152653224377</v>
          </cell>
          <cell r="CB7">
            <v>5.5415237264255683</v>
          </cell>
          <cell r="CC7">
            <v>5.1474533058319913</v>
          </cell>
          <cell r="CD7">
            <v>3.7224504776136982</v>
          </cell>
          <cell r="CE7">
            <v>3.7424970389152268</v>
          </cell>
          <cell r="CF7">
            <v>4.7392137379981971</v>
          </cell>
          <cell r="CG7">
            <v>4.2154233401681553</v>
          </cell>
          <cell r="CH7">
            <v>161.17178731400099</v>
          </cell>
          <cell r="CI7">
            <v>1159.880434638</v>
          </cell>
          <cell r="CJ7">
            <v>150.65764721799999</v>
          </cell>
          <cell r="CK7">
            <v>625.75834908800095</v>
          </cell>
          <cell r="CL7">
            <v>1028.898052325</v>
          </cell>
          <cell r="CM7">
            <v>2533.9163048350001</v>
          </cell>
          <cell r="CN7">
            <v>366.21768624200001</v>
          </cell>
          <cell r="CO7">
            <v>2132.2059098909999</v>
          </cell>
          <cell r="CP7">
            <v>694.17566643800001</v>
          </cell>
          <cell r="CQ7">
            <v>11066.168393626001</v>
          </cell>
          <cell r="CR7">
            <v>1826.894849194</v>
          </cell>
          <cell r="CS7">
            <v>8015.0007893500006</v>
          </cell>
          <cell r="CT7">
            <v>157.52848879999999</v>
          </cell>
          <cell r="CU7">
            <v>2138.6684246330001</v>
          </cell>
          <cell r="CV7">
            <v>222.844018935001</v>
          </cell>
          <cell r="CW7">
            <v>4581.3684011790001</v>
          </cell>
          <cell r="CX7">
            <v>5060.3756906730005</v>
          </cell>
          <cell r="CY7">
            <v>23428.256889648001</v>
          </cell>
        </row>
        <row r="8">
          <cell r="A8">
            <v>45962</v>
          </cell>
          <cell r="B8">
            <v>94.374174425305995</v>
          </cell>
          <cell r="C8">
            <v>75.161188701733906</v>
          </cell>
          <cell r="E8">
            <v>20986.706530951</v>
          </cell>
          <cell r="F8">
            <v>250986.29346904901</v>
          </cell>
          <cell r="Z8">
            <v>1.9546221200556655</v>
          </cell>
          <cell r="AA8">
            <v>1.7933957781792609</v>
          </cell>
          <cell r="AB8">
            <v>1.887295673729247</v>
          </cell>
          <cell r="AC8">
            <v>1.4693046782310297</v>
          </cell>
          <cell r="AD8">
            <v>2729.6443231359999</v>
          </cell>
          <cell r="AE8">
            <v>3916.624516241</v>
          </cell>
          <cell r="AF8">
            <v>1296.0851381790001</v>
          </cell>
          <cell r="AG8">
            <v>14035.430811871</v>
          </cell>
          <cell r="AH8">
            <v>20.353037255920277</v>
          </cell>
          <cell r="AI8">
            <v>16.60317356685961</v>
          </cell>
          <cell r="AJ8">
            <v>24.714492943874681</v>
          </cell>
          <cell r="AK8">
            <v>19.095050874164087</v>
          </cell>
          <cell r="AL8">
            <v>24.842110493118533</v>
          </cell>
          <cell r="AM8">
            <v>19.179833545546384</v>
          </cell>
          <cell r="AN8">
            <v>16.135166780515419</v>
          </cell>
          <cell r="AO8">
            <v>10.777171300255644</v>
          </cell>
          <cell r="AP8">
            <v>33.515281734474698</v>
          </cell>
          <cell r="AQ8">
            <v>23.151446197777712</v>
          </cell>
          <cell r="AR8">
            <v>9.6920495349168583</v>
          </cell>
          <cell r="AS8">
            <v>7.6928048129407642</v>
          </cell>
          <cell r="AT8">
            <v>30.362008191001003</v>
          </cell>
          <cell r="AU8">
            <v>224.80702438100101</v>
          </cell>
          <cell r="AV8">
            <v>61.331594496001003</v>
          </cell>
          <cell r="AW8">
            <v>1034.377992382</v>
          </cell>
          <cell r="AX8">
            <v>85.970114645999999</v>
          </cell>
          <cell r="AY8">
            <v>730.11567283000011</v>
          </cell>
          <cell r="AZ8">
            <v>73.136158257999995</v>
          </cell>
          <cell r="BA8">
            <v>913.918739869001</v>
          </cell>
          <cell r="BB8">
            <v>35.43513342</v>
          </cell>
          <cell r="BC8">
            <v>402.60096108500102</v>
          </cell>
          <cell r="BD8">
            <v>65.990499766000994</v>
          </cell>
          <cell r="BE8">
            <v>668.92646190900098</v>
          </cell>
          <cell r="BF8">
            <v>24.011086299056064</v>
          </cell>
          <cell r="BG8">
            <v>19.474735889476946</v>
          </cell>
          <cell r="BH8">
            <v>21.607539111118616</v>
          </cell>
          <cell r="BI8">
            <v>14.987986743593673</v>
          </cell>
          <cell r="BJ8">
            <v>89.726036882999992</v>
          </cell>
          <cell r="BK8">
            <v>309.483467679</v>
          </cell>
          <cell r="BL8">
            <v>18.151566232</v>
          </cell>
          <cell r="BM8">
            <v>1007.039229399</v>
          </cell>
          <cell r="BN8">
            <v>12.554201919291454</v>
          </cell>
          <cell r="BO8">
            <v>8.3858762550699204</v>
          </cell>
          <cell r="BP8">
            <v>12.421111414512961</v>
          </cell>
          <cell r="BQ8">
            <v>7.1098253128929043</v>
          </cell>
          <cell r="BR8">
            <v>6.5292629331382415</v>
          </cell>
          <cell r="BS8">
            <v>4.7854576522248662</v>
          </cell>
          <cell r="BT8">
            <v>54.306649976000998</v>
          </cell>
          <cell r="BU8">
            <v>1095.3472816159999</v>
          </cell>
          <cell r="BV8">
            <v>9.3385499999999997</v>
          </cell>
          <cell r="BW8">
            <v>1021.4268919260001</v>
          </cell>
          <cell r="BX8">
            <v>55.602660823999997</v>
          </cell>
          <cell r="BY8">
            <v>649.26124031700101</v>
          </cell>
          <cell r="BZ8">
            <v>4.9392851216876359</v>
          </cell>
          <cell r="CA8">
            <v>4.6313668456894987</v>
          </cell>
          <cell r="CB8">
            <v>5.8295099569123554</v>
          </cell>
          <cell r="CC8">
            <v>5.171037420818358</v>
          </cell>
          <cell r="CD8">
            <v>3.7805329306438846</v>
          </cell>
          <cell r="CE8">
            <v>3.7748157400136289</v>
          </cell>
          <cell r="CF8">
            <v>4.7077037248589226</v>
          </cell>
          <cell r="CG8">
            <v>4.1639908267827694</v>
          </cell>
          <cell r="CH8">
            <v>133.770577357001</v>
          </cell>
          <cell r="CI8">
            <v>1021.229825367</v>
          </cell>
          <cell r="CJ8">
            <v>143.36777278800099</v>
          </cell>
          <cell r="CK8">
            <v>536.64517607800099</v>
          </cell>
          <cell r="CL8">
            <v>894.256914975001</v>
          </cell>
          <cell r="CM8">
            <v>2165.929598492</v>
          </cell>
          <cell r="CN8">
            <v>303.49850240199999</v>
          </cell>
          <cell r="CO8">
            <v>1848.3608745659999</v>
          </cell>
          <cell r="CP8">
            <v>612.83787044600001</v>
          </cell>
          <cell r="CQ8">
            <v>8585.3667997030007</v>
          </cell>
          <cell r="CR8">
            <v>1589.257551641</v>
          </cell>
          <cell r="CS8">
            <v>7131.8332356439996</v>
          </cell>
          <cell r="CT8">
            <v>119.901346054</v>
          </cell>
          <cell r="CU8">
            <v>1395.967748603</v>
          </cell>
          <cell r="CV8">
            <v>159.46333837200001</v>
          </cell>
          <cell r="CW8">
            <v>3304.5651142779998</v>
          </cell>
          <cell r="CX8">
            <v>4091.4420124510002</v>
          </cell>
          <cell r="CY8">
            <v>19723.992183528</v>
          </cell>
        </row>
        <row r="9">
          <cell r="A9">
            <v>45931</v>
          </cell>
          <cell r="B9">
            <v>99.053405232470496</v>
          </cell>
          <cell r="C9">
            <v>78.074170651381806</v>
          </cell>
          <cell r="E9">
            <v>21827.093455648999</v>
          </cell>
          <cell r="F9">
            <v>262430.90654435102</v>
          </cell>
          <cell r="Z9">
            <v>1.9558444725714825</v>
          </cell>
          <cell r="AA9">
            <v>1.7866775442593008</v>
          </cell>
          <cell r="AB9">
            <v>1.9258900410041482</v>
          </cell>
          <cell r="AC9">
            <v>1.4783168825039448</v>
          </cell>
          <cell r="AD9">
            <v>2469.2416008959999</v>
          </cell>
          <cell r="AE9">
            <v>3780.423980133</v>
          </cell>
          <cell r="AF9">
            <v>1150.0460606080001</v>
          </cell>
          <cell r="AG9">
            <v>13282.830615450001</v>
          </cell>
          <cell r="AH9">
            <v>24.02802519253185</v>
          </cell>
          <cell r="AI9">
            <v>18.306487963466118</v>
          </cell>
          <cell r="AJ9">
            <v>24.577550790174151</v>
          </cell>
          <cell r="AK9">
            <v>19.92409287766127</v>
          </cell>
          <cell r="AL9">
            <v>26.12656202009325</v>
          </cell>
          <cell r="AM9">
            <v>19.552511848299229</v>
          </cell>
          <cell r="AN9">
            <v>16.02725885262296</v>
          </cell>
          <cell r="AO9">
            <v>10.685232269847308</v>
          </cell>
          <cell r="AP9">
            <v>30.948637994479245</v>
          </cell>
          <cell r="AQ9">
            <v>23.473039827295803</v>
          </cell>
          <cell r="AR9">
            <v>9.9022420176826174</v>
          </cell>
          <cell r="AS9">
            <v>7.7947235389157958</v>
          </cell>
          <cell r="AT9">
            <v>16.255957259999999</v>
          </cell>
          <cell r="AU9">
            <v>181.61979246900199</v>
          </cell>
          <cell r="AV9">
            <v>60.515598035000998</v>
          </cell>
          <cell r="AW9">
            <v>977.83033490299999</v>
          </cell>
          <cell r="AX9">
            <v>72.74709010800099</v>
          </cell>
          <cell r="AY9">
            <v>735.41644947300097</v>
          </cell>
          <cell r="AZ9">
            <v>78.326712115001001</v>
          </cell>
          <cell r="BA9">
            <v>889.50013358800106</v>
          </cell>
          <cell r="BB9">
            <v>41.385428906999998</v>
          </cell>
          <cell r="BC9">
            <v>371.33367003400002</v>
          </cell>
          <cell r="BD9">
            <v>61.777216774000998</v>
          </cell>
          <cell r="BE9">
            <v>647.79134473900001</v>
          </cell>
          <cell r="BF9">
            <v>23.919798183057001</v>
          </cell>
          <cell r="BG9">
            <v>19.642874330425801</v>
          </cell>
          <cell r="BH9">
            <v>21.51075921073739</v>
          </cell>
          <cell r="BI9">
            <v>14.866832725459897</v>
          </cell>
          <cell r="BJ9">
            <v>85.579241302000995</v>
          </cell>
          <cell r="BK9">
            <v>293.80857478300101</v>
          </cell>
          <cell r="BL9">
            <v>16.106200000000999</v>
          </cell>
          <cell r="BM9">
            <v>910.49077042200099</v>
          </cell>
          <cell r="BN9">
            <v>12.353742843333585</v>
          </cell>
          <cell r="BO9">
            <v>8.5178131037759943</v>
          </cell>
          <cell r="BP9">
            <v>12.026211048546674</v>
          </cell>
          <cell r="BQ9">
            <v>7.4304069189841018</v>
          </cell>
          <cell r="BR9">
            <v>6.6355592023794676</v>
          </cell>
          <cell r="BS9">
            <v>4.8075540232895841</v>
          </cell>
          <cell r="BT9">
            <v>50.458899453001003</v>
          </cell>
          <cell r="BU9">
            <v>992.085545379</v>
          </cell>
          <cell r="BV9">
            <v>11.472963833</v>
          </cell>
          <cell r="BW9">
            <v>914.54199035200099</v>
          </cell>
          <cell r="BX9">
            <v>47.200890000000001</v>
          </cell>
          <cell r="BY9">
            <v>610.93071120900106</v>
          </cell>
          <cell r="BZ9">
            <v>4.9245844786943014</v>
          </cell>
          <cell r="CA9">
            <v>4.6095796826049105</v>
          </cell>
          <cell r="CB9">
            <v>5.540241487831624</v>
          </cell>
          <cell r="CC9">
            <v>5.0708851012159517</v>
          </cell>
          <cell r="CD9">
            <v>3.8023464815112162</v>
          </cell>
          <cell r="CE9">
            <v>3.8065362640181801</v>
          </cell>
          <cell r="CF9">
            <v>4.7418112367510696</v>
          </cell>
          <cell r="CG9">
            <v>4.2655301774944636</v>
          </cell>
          <cell r="CH9">
            <v>138.18581054100002</v>
          </cell>
          <cell r="CI9">
            <v>1027.938562782</v>
          </cell>
          <cell r="CJ9">
            <v>117.182966960001</v>
          </cell>
          <cell r="CK9">
            <v>525.42631082000003</v>
          </cell>
          <cell r="CL9">
            <v>822.57650775000104</v>
          </cell>
          <cell r="CM9">
            <v>2122.5523365659997</v>
          </cell>
          <cell r="CN9">
            <v>279.98585504400103</v>
          </cell>
          <cell r="CO9">
            <v>1773.742759754</v>
          </cell>
          <cell r="CP9">
            <v>562.73783345800098</v>
          </cell>
          <cell r="CQ9">
            <v>8216.3516834429993</v>
          </cell>
          <cell r="CR9">
            <v>1483.598867378</v>
          </cell>
          <cell r="CS9">
            <v>6848.5989952170003</v>
          </cell>
          <cell r="CT9">
            <v>112.516801302</v>
          </cell>
          <cell r="CU9">
            <v>1282.8264898560001</v>
          </cell>
          <cell r="CV9">
            <v>148.335881903</v>
          </cell>
          <cell r="CW9">
            <v>3034.4848401849999</v>
          </cell>
          <cell r="CX9">
            <v>3681.7798429180002</v>
          </cell>
          <cell r="CY9">
            <v>18766.315040559999</v>
          </cell>
        </row>
        <row r="10">
          <cell r="A10">
            <v>45901</v>
          </cell>
          <cell r="B10">
            <v>100.28291526583099</v>
          </cell>
          <cell r="C10">
            <v>78.468478424456293</v>
          </cell>
          <cell r="E10">
            <v>20330.158391383</v>
          </cell>
          <cell r="F10">
            <v>271254.84160861699</v>
          </cell>
          <cell r="Z10">
            <v>1.9595625986198373</v>
          </cell>
          <cell r="AA10">
            <v>1.8021033364734893</v>
          </cell>
          <cell r="AB10">
            <v>1.9592500600419038</v>
          </cell>
          <cell r="AC10">
            <v>1.4797125499343531</v>
          </cell>
          <cell r="AD10">
            <v>3143.5689916849997</v>
          </cell>
          <cell r="AE10">
            <v>4749.0370147149997</v>
          </cell>
          <cell r="AF10">
            <v>1454.3957597470001</v>
          </cell>
          <cell r="AG10">
            <v>16783.069341748</v>
          </cell>
          <cell r="AH10">
            <v>23.35014183208844</v>
          </cell>
          <cell r="AI10">
            <v>17.090759157359702</v>
          </cell>
          <cell r="AJ10">
            <v>24.490091522103128</v>
          </cell>
          <cell r="AK10">
            <v>20.514658855081869</v>
          </cell>
          <cell r="AL10">
            <v>26.720120977655373</v>
          </cell>
          <cell r="AM10">
            <v>19.456105382804626</v>
          </cell>
          <cell r="AN10">
            <v>15.909925715646455</v>
          </cell>
          <cell r="AO10">
            <v>11.023544820601069</v>
          </cell>
          <cell r="AP10">
            <v>33.785729061254514</v>
          </cell>
          <cell r="AQ10">
            <v>22.504427245155355</v>
          </cell>
          <cell r="AR10">
            <v>9.897455631469148</v>
          </cell>
          <cell r="AS10">
            <v>7.8630149997259595</v>
          </cell>
          <cell r="AT10">
            <v>20.602127909000998</v>
          </cell>
          <cell r="AU10">
            <v>247.28368669200199</v>
          </cell>
          <cell r="AV10">
            <v>36.199379786999998</v>
          </cell>
          <cell r="AW10">
            <v>750.50423082400107</v>
          </cell>
          <cell r="AX10">
            <v>86.646316801000992</v>
          </cell>
          <cell r="AY10">
            <v>899.67856422500199</v>
          </cell>
          <cell r="AZ10">
            <v>126.94739847299999</v>
          </cell>
          <cell r="BA10">
            <v>1398.876816904</v>
          </cell>
          <cell r="BB10">
            <v>39.890214315001003</v>
          </cell>
          <cell r="BC10">
            <v>515.777027892001</v>
          </cell>
          <cell r="BD10">
            <v>85.770243954000009</v>
          </cell>
          <cell r="BE10">
            <v>844.97888653100097</v>
          </cell>
          <cell r="BF10">
            <v>24.195945943323096</v>
          </cell>
          <cell r="BG10">
            <v>19.37072123744974</v>
          </cell>
          <cell r="BH10">
            <v>21.309992085079408</v>
          </cell>
          <cell r="BI10">
            <v>14.857716064809447</v>
          </cell>
          <cell r="BJ10">
            <v>108.03075258400101</v>
          </cell>
          <cell r="BK10">
            <v>365.22294633400105</v>
          </cell>
          <cell r="BL10">
            <v>24.889700000000001</v>
          </cell>
          <cell r="BM10">
            <v>1003.283970104</v>
          </cell>
          <cell r="BN10">
            <v>12.537774318244782</v>
          </cell>
          <cell r="BO10">
            <v>8.2960567326900261</v>
          </cell>
          <cell r="BP10">
            <v>12.318121704838232</v>
          </cell>
          <cell r="BQ10">
            <v>7.4125209833093253</v>
          </cell>
          <cell r="BR10">
            <v>6.6019667213321407</v>
          </cell>
          <cell r="BS10">
            <v>4.7188178396679792</v>
          </cell>
          <cell r="BT10">
            <v>58.939252022001</v>
          </cell>
          <cell r="BU10">
            <v>1250.3065345910002</v>
          </cell>
          <cell r="BV10">
            <v>12.983049999999999</v>
          </cell>
          <cell r="BW10">
            <v>1097.3692664030002</v>
          </cell>
          <cell r="BX10">
            <v>61.109286423</v>
          </cell>
          <cell r="BY10">
            <v>828.48411443999998</v>
          </cell>
          <cell r="BZ10">
            <v>5.1224935124624462</v>
          </cell>
          <cell r="CA10">
            <v>4.6609109618969526</v>
          </cell>
          <cell r="CB10">
            <v>5.6266604005376371</v>
          </cell>
          <cell r="CC10">
            <v>5.241806811931462</v>
          </cell>
          <cell r="CD10">
            <v>3.7811189135334478</v>
          </cell>
          <cell r="CE10">
            <v>3.7991710714248224</v>
          </cell>
          <cell r="CF10">
            <v>4.7660198200405555</v>
          </cell>
          <cell r="CG10">
            <v>4.1861913896602845</v>
          </cell>
          <cell r="CH10">
            <v>184.05855458600001</v>
          </cell>
          <cell r="CI10">
            <v>1298.726199787</v>
          </cell>
          <cell r="CJ10">
            <v>148.70552249200099</v>
          </cell>
          <cell r="CK10">
            <v>655.66640065100103</v>
          </cell>
          <cell r="CL10">
            <v>1100.395591557</v>
          </cell>
          <cell r="CM10">
            <v>2777.5819723760001</v>
          </cell>
          <cell r="CN10">
            <v>337.06823215400101</v>
          </cell>
          <cell r="CO10">
            <v>2290.5268097419998</v>
          </cell>
          <cell r="CP10">
            <v>670.39875461100098</v>
          </cell>
          <cell r="CQ10">
            <v>10015.536695124001</v>
          </cell>
          <cell r="CR10">
            <v>1921.762671361</v>
          </cell>
          <cell r="CS10">
            <v>8749.2744658860011</v>
          </cell>
          <cell r="CT10">
            <v>146.52913224400001</v>
          </cell>
          <cell r="CU10">
            <v>1466.8768617750002</v>
          </cell>
          <cell r="CV10">
            <v>185.865078684</v>
          </cell>
          <cell r="CW10">
            <v>3814.5372113890003</v>
          </cell>
          <cell r="CX10">
            <v>4793.754428188</v>
          </cell>
          <cell r="CY10">
            <v>23736.320721459</v>
          </cell>
        </row>
        <row r="11">
          <cell r="A11">
            <v>45870</v>
          </cell>
          <cell r="B11">
            <v>99.921965189985798</v>
          </cell>
          <cell r="C11">
            <v>78.045342638766499</v>
          </cell>
          <cell r="E11">
            <v>17708</v>
          </cell>
          <cell r="F11">
            <v>247715</v>
          </cell>
          <cell r="Z11">
            <v>1.9602104378359455</v>
          </cell>
          <cell r="AA11">
            <v>1.7986367857923302</v>
          </cell>
          <cell r="AB11">
            <v>1.9112580090047033</v>
          </cell>
          <cell r="AC11">
            <v>1.4769887689356305</v>
          </cell>
          <cell r="AD11">
            <v>2464.2811431229998</v>
          </cell>
          <cell r="AE11">
            <v>3920.5407211360002</v>
          </cell>
          <cell r="AF11">
            <v>1171.3071928429999</v>
          </cell>
          <cell r="AG11">
            <v>12575.728291807</v>
          </cell>
          <cell r="AH11">
            <v>24.150195781311862</v>
          </cell>
          <cell r="AI11">
            <v>16.999837988338697</v>
          </cell>
          <cell r="AJ11">
            <v>24.249831385042945</v>
          </cell>
          <cell r="AK11">
            <v>20.287849741074016</v>
          </cell>
          <cell r="AL11">
            <v>26.580807327545109</v>
          </cell>
          <cell r="AM11">
            <v>19.533511855543516</v>
          </cell>
          <cell r="AN11">
            <v>16.593820750576068</v>
          </cell>
          <cell r="AO11">
            <v>11.144540320497969</v>
          </cell>
          <cell r="AP11">
            <v>33.819485816588198</v>
          </cell>
          <cell r="AQ11">
            <v>21.84408095705599</v>
          </cell>
          <cell r="AR11">
            <v>9.6686081138874851</v>
          </cell>
          <cell r="AS11">
            <v>7.9854694275176872</v>
          </cell>
          <cell r="AT11">
            <v>14.741557416999999</v>
          </cell>
          <cell r="AU11">
            <v>218.60355441500101</v>
          </cell>
          <cell r="AV11">
            <v>12.645826546</v>
          </cell>
          <cell r="AW11">
            <v>298.08004692600105</v>
          </cell>
          <cell r="AX11">
            <v>63.316862071000003</v>
          </cell>
          <cell r="AY11">
            <v>726.98193265800091</v>
          </cell>
          <cell r="AZ11">
            <v>115.31488041899999</v>
          </cell>
          <cell r="BA11">
            <v>1455.9712502709999</v>
          </cell>
          <cell r="BB11">
            <v>31.999700333001002</v>
          </cell>
          <cell r="BC11">
            <v>417.77329539800098</v>
          </cell>
          <cell r="BD11">
            <v>71.286214659999999</v>
          </cell>
          <cell r="BE11">
            <v>663.20361291600102</v>
          </cell>
          <cell r="BF11">
            <v>24.334967471960795</v>
          </cell>
          <cell r="BG11">
            <v>19.31297782629747</v>
          </cell>
          <cell r="BH11">
            <v>21.450671655158505</v>
          </cell>
          <cell r="BI11">
            <v>15.114146027705349</v>
          </cell>
          <cell r="BJ11">
            <v>76.75061009800099</v>
          </cell>
          <cell r="BK11">
            <v>294.18263179600098</v>
          </cell>
          <cell r="BL11">
            <v>14.732254899999999</v>
          </cell>
          <cell r="BM11">
            <v>740.95388835000097</v>
          </cell>
          <cell r="BN11">
            <v>12.476185629112807</v>
          </cell>
          <cell r="BO11">
            <v>8.5870535576110179</v>
          </cell>
          <cell r="BP11">
            <v>12.302640715044424</v>
          </cell>
          <cell r="BQ11">
            <v>7.3798750599329681</v>
          </cell>
          <cell r="BR11">
            <v>6.5533783336818594</v>
          </cell>
          <cell r="BS11">
            <v>4.775190011910472</v>
          </cell>
          <cell r="BT11">
            <v>44.989791252000998</v>
          </cell>
          <cell r="BU11">
            <v>869.52182557800097</v>
          </cell>
          <cell r="BV11">
            <v>8.5980500000009989</v>
          </cell>
          <cell r="BW11">
            <v>810.97848700400107</v>
          </cell>
          <cell r="BX11">
            <v>49.078180505001001</v>
          </cell>
          <cell r="BY11">
            <v>613.39044331999992</v>
          </cell>
          <cell r="BZ11">
            <v>4.8670088380196512</v>
          </cell>
          <cell r="CA11">
            <v>4.5417682571651881</v>
          </cell>
          <cell r="CB11">
            <v>5.6205463365131463</v>
          </cell>
          <cell r="CC11">
            <v>5.1100841372391228</v>
          </cell>
          <cell r="CD11">
            <v>3.834852088778268</v>
          </cell>
          <cell r="CE11">
            <v>3.7960353111805274</v>
          </cell>
          <cell r="CF11">
            <v>4.7330025370422977</v>
          </cell>
          <cell r="CG11">
            <v>4.1202820738805617</v>
          </cell>
          <cell r="CH11">
            <v>143.205309777</v>
          </cell>
          <cell r="CI11">
            <v>1056.3822722479999</v>
          </cell>
          <cell r="CJ11">
            <v>119.135540228</v>
          </cell>
          <cell r="CK11">
            <v>541.225441015</v>
          </cell>
          <cell r="CL11">
            <v>909.04330303300105</v>
          </cell>
          <cell r="CM11">
            <v>2317.2355926339997</v>
          </cell>
          <cell r="CN11">
            <v>262.816445732001</v>
          </cell>
          <cell r="CO11">
            <v>1765.613385573</v>
          </cell>
          <cell r="CP11">
            <v>535.77458507599999</v>
          </cell>
          <cell r="CQ11">
            <v>7850.6753765840003</v>
          </cell>
          <cell r="CR11">
            <v>1575.9609044490001</v>
          </cell>
          <cell r="CS11">
            <v>7041.83416519</v>
          </cell>
          <cell r="CT11">
            <v>103.24750175400101</v>
          </cell>
          <cell r="CU11">
            <v>1119.5197050449999</v>
          </cell>
          <cell r="CV11">
            <v>144.10303379999999</v>
          </cell>
          <cell r="CW11">
            <v>2783.408515609</v>
          </cell>
          <cell r="CX11">
            <v>3704.254823618</v>
          </cell>
          <cell r="CY11">
            <v>18250.657151135001</v>
          </cell>
        </row>
        <row r="12">
          <cell r="A12">
            <v>45839</v>
          </cell>
          <cell r="B12">
            <v>98.797954816257601</v>
          </cell>
          <cell r="C12">
            <v>76.585764341873102</v>
          </cell>
          <cell r="E12">
            <v>17778.5814519249</v>
          </cell>
          <cell r="F12">
            <v>247644.4185480751</v>
          </cell>
          <cell r="Z12">
            <v>1.96301529237128</v>
          </cell>
          <cell r="AA12">
            <v>1.8073810041681126</v>
          </cell>
          <cell r="AB12">
            <v>1.9925267225718597</v>
          </cell>
          <cell r="AC12">
            <v>1.4724212460076209</v>
          </cell>
          <cell r="AD12">
            <v>2254.5046249940001</v>
          </cell>
          <cell r="AE12">
            <v>3407.483466661</v>
          </cell>
          <cell r="AF12">
            <v>1003.401171053</v>
          </cell>
          <cell r="AG12">
            <v>11487.067232552999</v>
          </cell>
          <cell r="AH12">
            <v>22.42446388039512</v>
          </cell>
          <cell r="AI12">
            <v>17.146624367132208</v>
          </cell>
          <cell r="AJ12">
            <v>25.040467218579959</v>
          </cell>
          <cell r="AK12">
            <v>21.787207669877098</v>
          </cell>
          <cell r="AL12">
            <v>27.201760226316644</v>
          </cell>
          <cell r="AM12">
            <v>19.674207458528119</v>
          </cell>
          <cell r="AN12">
            <v>16.786806474361416</v>
          </cell>
          <cell r="AO12">
            <v>11.482960328186469</v>
          </cell>
          <cell r="AP12">
            <v>33.545105075621926</v>
          </cell>
          <cell r="AQ12">
            <v>22.636240299882196</v>
          </cell>
          <cell r="AR12">
            <v>9.846086677013167</v>
          </cell>
          <cell r="AS12">
            <v>8.087994818172584</v>
          </cell>
          <cell r="AT12">
            <v>17.660024853000998</v>
          </cell>
          <cell r="AU12">
            <v>195.283612615002</v>
          </cell>
          <cell r="AV12">
            <v>7.9799428360000002</v>
          </cell>
          <cell r="AW12">
            <v>189.70632281099998</v>
          </cell>
          <cell r="AX12">
            <v>52.299440988000995</v>
          </cell>
          <cell r="AY12">
            <v>684.64175007300196</v>
          </cell>
          <cell r="AZ12">
            <v>110.914294199</v>
          </cell>
          <cell r="BA12">
            <v>1355.9707181480001</v>
          </cell>
          <cell r="BB12">
            <v>31.890459081001001</v>
          </cell>
          <cell r="BC12">
            <v>353.18965915800101</v>
          </cell>
          <cell r="BD12">
            <v>71.876744367000001</v>
          </cell>
          <cell r="BE12">
            <v>629.35987067300107</v>
          </cell>
          <cell r="BF12">
            <v>23.88100043544717</v>
          </cell>
          <cell r="BG12">
            <v>19.502433544531556</v>
          </cell>
          <cell r="BH12">
            <v>21.071794194387326</v>
          </cell>
          <cell r="BI12">
            <v>15.036972567221042</v>
          </cell>
          <cell r="BJ12">
            <v>76.591598005000009</v>
          </cell>
          <cell r="BK12">
            <v>258.63678159099999</v>
          </cell>
          <cell r="BL12">
            <v>14.266336000000999</v>
          </cell>
          <cell r="BM12">
            <v>681.98058193400004</v>
          </cell>
          <cell r="BN12">
            <v>12.289549149686003</v>
          </cell>
          <cell r="BO12">
            <v>8.4874222020768446</v>
          </cell>
          <cell r="BP12">
            <v>11.557709146845278</v>
          </cell>
          <cell r="BQ12">
            <v>7.6186310254226521</v>
          </cell>
          <cell r="BR12">
            <v>6.6248263868060704</v>
          </cell>
          <cell r="BS12">
            <v>4.8044249081188024</v>
          </cell>
          <cell r="BT12">
            <v>41.936502394000996</v>
          </cell>
          <cell r="BU12">
            <v>794.03273494500093</v>
          </cell>
          <cell r="BV12">
            <v>8.4510000000010006</v>
          </cell>
          <cell r="BW12">
            <v>700.10471139900096</v>
          </cell>
          <cell r="BX12">
            <v>43.822346300001001</v>
          </cell>
          <cell r="BY12">
            <v>577.659997535</v>
          </cell>
          <cell r="BZ12">
            <v>4.8601420831916471</v>
          </cell>
          <cell r="CA12">
            <v>4.596529172056341</v>
          </cell>
          <cell r="CB12">
            <v>5.6367034383359087</v>
          </cell>
          <cell r="CC12">
            <v>5.2266764592483499</v>
          </cell>
          <cell r="CD12">
            <v>3.8974867548044174</v>
          </cell>
          <cell r="CE12">
            <v>3.7849004120303245</v>
          </cell>
          <cell r="CF12">
            <v>4.8043337022188357</v>
          </cell>
          <cell r="CG12">
            <v>4.2169592990382281</v>
          </cell>
          <cell r="CH12">
            <v>135.45301943799998</v>
          </cell>
          <cell r="CI12">
            <v>1129.320377278</v>
          </cell>
          <cell r="CJ12">
            <v>116.83467606900099</v>
          </cell>
          <cell r="CK12">
            <v>507.80604433600098</v>
          </cell>
          <cell r="CL12">
            <v>848.67915595700003</v>
          </cell>
          <cell r="CM12">
            <v>2219.6678504809997</v>
          </cell>
          <cell r="CN12">
            <v>254.34884963000002</v>
          </cell>
          <cell r="CO12">
            <v>1607.4127809500001</v>
          </cell>
          <cell r="CP12">
            <v>498.16104146800001</v>
          </cell>
          <cell r="CQ12">
            <v>7223.8602043999999</v>
          </cell>
          <cell r="CR12">
            <v>1486.9500258790001</v>
          </cell>
          <cell r="CS12">
            <v>6703.8168094450002</v>
          </cell>
          <cell r="CT12">
            <v>101.92841370500101</v>
          </cell>
          <cell r="CU12">
            <v>1022.6420657780001</v>
          </cell>
          <cell r="CV12">
            <v>132.57057078</v>
          </cell>
          <cell r="CW12">
            <v>2519.4245027060001</v>
          </cell>
          <cell r="CX12">
            <v>3332.63328125</v>
          </cell>
          <cell r="CY12">
            <v>16490.901551428</v>
          </cell>
        </row>
        <row r="13">
          <cell r="A13">
            <v>45809</v>
          </cell>
          <cell r="B13">
            <v>93.680599486885399</v>
          </cell>
          <cell r="C13">
            <v>74.083171812972495</v>
          </cell>
          <cell r="E13">
            <v>19888.900890289708</v>
          </cell>
          <cell r="F13">
            <v>254268.09910971028</v>
          </cell>
          <cell r="Z13">
            <v>1.9562043019108759</v>
          </cell>
          <cell r="AA13">
            <v>1.7924273329790563</v>
          </cell>
          <cell r="AB13">
            <v>1.9514925892013562</v>
          </cell>
          <cell r="AC13">
            <v>1.4971126314662493</v>
          </cell>
          <cell r="AD13">
            <v>3053.9073787070001</v>
          </cell>
          <cell r="AE13">
            <v>4703.3765514439992</v>
          </cell>
          <cell r="AF13">
            <v>1431.7245316450001</v>
          </cell>
          <cell r="AG13">
            <v>15343.924890823999</v>
          </cell>
          <cell r="AH13">
            <v>22.627329498513298</v>
          </cell>
          <cell r="AI13">
            <v>18.380891797578954</v>
          </cell>
          <cell r="AJ13">
            <v>23.166631929507343</v>
          </cell>
          <cell r="AK13">
            <v>21.530372478701732</v>
          </cell>
          <cell r="AL13">
            <v>26.522057120030869</v>
          </cell>
          <cell r="AM13">
            <v>19.243720316422046</v>
          </cell>
          <cell r="AN13">
            <v>15.958243973150005</v>
          </cell>
          <cell r="AO13">
            <v>11.33413324608105</v>
          </cell>
          <cell r="AP13">
            <v>34.479557064923775</v>
          </cell>
          <cell r="AQ13">
            <v>21.98173464744761</v>
          </cell>
          <cell r="AR13">
            <v>9.8232314142699053</v>
          </cell>
          <cell r="AS13">
            <v>8.0201006233739207</v>
          </cell>
          <cell r="AT13">
            <v>31.745232689001</v>
          </cell>
          <cell r="AU13">
            <v>227.76551432300101</v>
          </cell>
          <cell r="AV13">
            <v>11.004550769</v>
          </cell>
          <cell r="AW13">
            <v>187.95423274600103</v>
          </cell>
          <cell r="AX13">
            <v>80.571522008000002</v>
          </cell>
          <cell r="AY13">
            <v>831.57748168600199</v>
          </cell>
          <cell r="AZ13">
            <v>194.67217549699998</v>
          </cell>
          <cell r="BA13">
            <v>1745.3559382819999</v>
          </cell>
          <cell r="BB13">
            <v>35.756604997000004</v>
          </cell>
          <cell r="BC13">
            <v>484.26170448400097</v>
          </cell>
          <cell r="BD13">
            <v>95.151687793000008</v>
          </cell>
          <cell r="BE13">
            <v>832.398765389</v>
          </cell>
          <cell r="BF13">
            <v>23.714949362399533</v>
          </cell>
          <cell r="BG13">
            <v>19.490778194971174</v>
          </cell>
          <cell r="BH13">
            <v>21.258343017153653</v>
          </cell>
          <cell r="BI13">
            <v>14.945221841975634</v>
          </cell>
          <cell r="BJ13">
            <v>100.810256272</v>
          </cell>
          <cell r="BK13">
            <v>334.03843476099996</v>
          </cell>
          <cell r="BL13">
            <v>21.035144363000001</v>
          </cell>
          <cell r="BM13">
            <v>933.62486221699999</v>
          </cell>
          <cell r="BN13">
            <v>12.37419281907736</v>
          </cell>
          <cell r="BO13">
            <v>8.4180211059137147</v>
          </cell>
          <cell r="BP13">
            <v>11.970562674784949</v>
          </cell>
          <cell r="BQ13">
            <v>7.7020267593765555</v>
          </cell>
          <cell r="BR13">
            <v>6.6238312599461366</v>
          </cell>
          <cell r="BS13">
            <v>4.7328398221145545</v>
          </cell>
          <cell r="BT13">
            <v>57.985522900999996</v>
          </cell>
          <cell r="BU13">
            <v>1145.676399021</v>
          </cell>
          <cell r="BV13">
            <v>11.2996</v>
          </cell>
          <cell r="BW13">
            <v>941.65168459400002</v>
          </cell>
          <cell r="BX13">
            <v>57.170540000000003</v>
          </cell>
          <cell r="BY13">
            <v>794.40975999800003</v>
          </cell>
          <cell r="BZ13">
            <v>5.1030230071000124</v>
          </cell>
          <cell r="CA13">
            <v>4.7392915151613622</v>
          </cell>
          <cell r="CB13">
            <v>5.7049671823344994</v>
          </cell>
          <cell r="CC13">
            <v>5.1991382097407541</v>
          </cell>
          <cell r="CD13">
            <v>3.9217869364696929</v>
          </cell>
          <cell r="CE13">
            <v>3.7579656704046012</v>
          </cell>
          <cell r="CF13">
            <v>4.976976844877929</v>
          </cell>
          <cell r="CG13">
            <v>4.2055378042523044</v>
          </cell>
          <cell r="CH13">
            <v>180.75687625699999</v>
          </cell>
          <cell r="CI13">
            <v>1396.6529645760002</v>
          </cell>
          <cell r="CJ13">
            <v>141.147462501001</v>
          </cell>
          <cell r="CK13">
            <v>657.35863631300106</v>
          </cell>
          <cell r="CL13">
            <v>1137.364150741</v>
          </cell>
          <cell r="CM13">
            <v>2934.3755955869997</v>
          </cell>
          <cell r="CN13">
            <v>325.14739775300103</v>
          </cell>
          <cell r="CO13">
            <v>2139.5871460910002</v>
          </cell>
          <cell r="CP13">
            <v>718.17502778500102</v>
          </cell>
          <cell r="CQ13">
            <v>9270.3303266929997</v>
          </cell>
          <cell r="CR13">
            <v>1909.6081895079999</v>
          </cell>
          <cell r="CS13">
            <v>8795.2372761540009</v>
          </cell>
          <cell r="CT13">
            <v>136.19619063499999</v>
          </cell>
          <cell r="CU13">
            <v>1372.230932105</v>
          </cell>
          <cell r="CV13">
            <v>178.67429285699998</v>
          </cell>
          <cell r="CW13">
            <v>3499.119750462</v>
          </cell>
          <cell r="CX13">
            <v>4587.3655542980005</v>
          </cell>
          <cell r="CY13">
            <v>22165.529993012999</v>
          </cell>
        </row>
        <row r="14">
          <cell r="A14">
            <v>45778</v>
          </cell>
          <cell r="B14">
            <v>88.19039590237</v>
          </cell>
          <cell r="C14">
            <v>71.458028626254205</v>
          </cell>
          <cell r="E14">
            <v>25090</v>
          </cell>
          <cell r="F14">
            <v>290668</v>
          </cell>
          <cell r="Z14">
            <v>1.9545550986306288</v>
          </cell>
          <cell r="AA14">
            <v>1.7923256282335327</v>
          </cell>
          <cell r="AB14">
            <v>1.9706716600400471</v>
          </cell>
          <cell r="AC14">
            <v>1.4483701905549327</v>
          </cell>
          <cell r="AD14">
            <v>2544.1331148959998</v>
          </cell>
          <cell r="AE14">
            <v>3822.9040720429998</v>
          </cell>
          <cell r="AF14">
            <v>1235.4614992009999</v>
          </cell>
          <cell r="AG14">
            <v>13120.448024686999</v>
          </cell>
          <cell r="AH14">
            <v>22.371653935722364</v>
          </cell>
          <cell r="AI14">
            <v>17.970843961257586</v>
          </cell>
          <cell r="AJ14">
            <v>25.901600113103655</v>
          </cell>
          <cell r="AK14">
            <v>20.9919205551993</v>
          </cell>
          <cell r="AL14">
            <v>27.051271730405038</v>
          </cell>
          <cell r="AM14">
            <v>19.695811327848311</v>
          </cell>
          <cell r="AN14">
            <v>16.056706043951696</v>
          </cell>
          <cell r="AO14">
            <v>11.440296099347867</v>
          </cell>
          <cell r="AP14">
            <v>33.400770492136232</v>
          </cell>
          <cell r="AQ14">
            <v>22.66734735257349</v>
          </cell>
          <cell r="AR14">
            <v>9.7337170001560978</v>
          </cell>
          <cell r="AS14">
            <v>7.8556835666134273</v>
          </cell>
          <cell r="AT14">
            <v>21.228320275001</v>
          </cell>
          <cell r="AU14">
            <v>193.10194731100199</v>
          </cell>
          <cell r="AV14">
            <v>12.128025485</v>
          </cell>
          <cell r="AW14">
            <v>201.66930329899998</v>
          </cell>
          <cell r="AX14">
            <v>57.784542234</v>
          </cell>
          <cell r="AY14">
            <v>756.02207082300094</v>
          </cell>
          <cell r="AZ14">
            <v>109.368738882001</v>
          </cell>
          <cell r="BA14">
            <v>1264.7467573930001</v>
          </cell>
          <cell r="BB14">
            <v>37.528806599001001</v>
          </cell>
          <cell r="BC14">
            <v>412.09138972900098</v>
          </cell>
          <cell r="BD14">
            <v>75.65138017000001</v>
          </cell>
          <cell r="BE14">
            <v>715.95114499700003</v>
          </cell>
          <cell r="BF14">
            <v>24.269158062067621</v>
          </cell>
          <cell r="BG14">
            <v>19.480302207375477</v>
          </cell>
          <cell r="BH14">
            <v>20.729617891320714</v>
          </cell>
          <cell r="BI14">
            <v>14.871886137336626</v>
          </cell>
          <cell r="BJ14">
            <v>80.379923230999992</v>
          </cell>
          <cell r="BK14">
            <v>276.57779492600002</v>
          </cell>
          <cell r="BL14">
            <v>18.685260000000998</v>
          </cell>
          <cell r="BM14">
            <v>805.854448931001</v>
          </cell>
          <cell r="BN14">
            <v>12.490896724481383</v>
          </cell>
          <cell r="BO14">
            <v>8.3254914871512788</v>
          </cell>
          <cell r="BP14">
            <v>12.081080407071084</v>
          </cell>
          <cell r="BQ14">
            <v>7.4925222423561442</v>
          </cell>
          <cell r="BR14">
            <v>6.7190391445113065</v>
          </cell>
          <cell r="BS14">
            <v>4.777825870504512</v>
          </cell>
          <cell r="BT14">
            <v>51.307628012000002</v>
          </cell>
          <cell r="BU14">
            <v>959.92909542600103</v>
          </cell>
          <cell r="BV14">
            <v>10.425700000000001</v>
          </cell>
          <cell r="BW14">
            <v>895.09154050999996</v>
          </cell>
          <cell r="BX14">
            <v>45.885360000001</v>
          </cell>
          <cell r="BY14">
            <v>660.52241938900102</v>
          </cell>
          <cell r="BZ14">
            <v>5.7425182036476876</v>
          </cell>
          <cell r="CA14">
            <v>4.6741035553334074</v>
          </cell>
          <cell r="CB14">
            <v>5.9762741652098716</v>
          </cell>
          <cell r="CC14">
            <v>5.1846944101478529</v>
          </cell>
          <cell r="CD14">
            <v>3.9576432936982897</v>
          </cell>
          <cell r="CE14">
            <v>3.7810615358997852</v>
          </cell>
          <cell r="CF14">
            <v>5.3616321747870552</v>
          </cell>
          <cell r="CG14">
            <v>4.1932379943539919</v>
          </cell>
          <cell r="CH14">
            <v>154.28413026000001</v>
          </cell>
          <cell r="CI14">
            <v>1141.6807128369999</v>
          </cell>
          <cell r="CJ14">
            <v>126.12136316700101</v>
          </cell>
          <cell r="CK14">
            <v>577.94450949299994</v>
          </cell>
          <cell r="CL14">
            <v>867.51377175699997</v>
          </cell>
          <cell r="CM14">
            <v>2307.3674578660002</v>
          </cell>
          <cell r="CN14">
            <v>251.10243427999998</v>
          </cell>
          <cell r="CO14">
            <v>1898.1367384359999</v>
          </cell>
          <cell r="CP14">
            <v>539.16358183400098</v>
          </cell>
          <cell r="CQ14">
            <v>7709.7667238720005</v>
          </cell>
          <cell r="CR14">
            <v>1521.1958581199999</v>
          </cell>
          <cell r="CS14">
            <v>7365.056326465</v>
          </cell>
          <cell r="CT14">
            <v>111.04209323100099</v>
          </cell>
          <cell r="CU14">
            <v>1167.1067313010001</v>
          </cell>
          <cell r="CV14">
            <v>152.75130371400101</v>
          </cell>
          <cell r="CW14">
            <v>3020.1142525260002</v>
          </cell>
          <cell r="CX14">
            <v>3841.6693748039997</v>
          </cell>
          <cell r="CY14">
            <v>18674.331480682999</v>
          </cell>
        </row>
        <row r="15">
          <cell r="A15">
            <v>45748</v>
          </cell>
          <cell r="B15">
            <v>88.287123428894802</v>
          </cell>
          <cell r="C15">
            <v>71.743335349577606</v>
          </cell>
          <cell r="E15">
            <v>24831</v>
          </cell>
          <cell r="F15">
            <v>290061</v>
          </cell>
          <cell r="Z15">
            <v>1.9534781804497614</v>
          </cell>
          <cell r="AA15">
            <v>1.7839266108818579</v>
          </cell>
          <cell r="AB15">
            <v>1.9127237898725837</v>
          </cell>
          <cell r="AC15">
            <v>1.4571264981774956</v>
          </cell>
          <cell r="AD15">
            <v>2483.6414319569999</v>
          </cell>
          <cell r="AE15">
            <v>3823.8077756500002</v>
          </cell>
          <cell r="AF15">
            <v>1252.7672312119998</v>
          </cell>
          <cell r="AG15">
            <v>13491.727778844001</v>
          </cell>
          <cell r="AH15">
            <v>23.612655491183435</v>
          </cell>
          <cell r="AI15">
            <v>18.047848924740176</v>
          </cell>
          <cell r="AJ15">
            <v>24.22306662660376</v>
          </cell>
          <cell r="AK15">
            <v>20.953498320754768</v>
          </cell>
          <cell r="AL15">
            <v>26.647424085896247</v>
          </cell>
          <cell r="AM15">
            <v>19.583612466925768</v>
          </cell>
          <cell r="AN15">
            <v>16.088141030039829</v>
          </cell>
          <cell r="AO15">
            <v>11.2769786889726</v>
          </cell>
          <cell r="AP15">
            <v>34.610736596914855</v>
          </cell>
          <cell r="AQ15">
            <v>22.405680396261264</v>
          </cell>
          <cell r="AR15">
            <v>9.7232883669770143</v>
          </cell>
          <cell r="AS15">
            <v>8.0375090684730903</v>
          </cell>
          <cell r="AT15">
            <v>14.703930879</v>
          </cell>
          <cell r="AU15">
            <v>201.893678018</v>
          </cell>
          <cell r="AV15">
            <v>12.429686252001</v>
          </cell>
          <cell r="AW15">
            <v>244.636086452</v>
          </cell>
          <cell r="AX15">
            <v>64.923551035000997</v>
          </cell>
          <cell r="AY15">
            <v>766.06584880900004</v>
          </cell>
          <cell r="AZ15">
            <v>95.595223203000003</v>
          </cell>
          <cell r="BA15">
            <v>1063.870328017</v>
          </cell>
          <cell r="BB15">
            <v>30.228092231999998</v>
          </cell>
          <cell r="BC15">
            <v>420.34366420599997</v>
          </cell>
          <cell r="BD15">
            <v>68.406733133000003</v>
          </cell>
          <cell r="BE15">
            <v>613.71245181700101</v>
          </cell>
          <cell r="BF15">
            <v>23.377619120437696</v>
          </cell>
          <cell r="BG15">
            <v>19.404531963611241</v>
          </cell>
          <cell r="BH15">
            <v>20.678208752340158</v>
          </cell>
          <cell r="BI15">
            <v>14.917374322024569</v>
          </cell>
          <cell r="BJ15">
            <v>89.002755760999989</v>
          </cell>
          <cell r="BK15">
            <v>297.284162004</v>
          </cell>
          <cell r="BL15">
            <v>19.039020000001003</v>
          </cell>
          <cell r="BM15">
            <v>908.85304110100003</v>
          </cell>
          <cell r="BN15">
            <v>12.049820114306772</v>
          </cell>
          <cell r="BO15">
            <v>8.1911817427683751</v>
          </cell>
          <cell r="BP15">
            <v>11.51518744835977</v>
          </cell>
          <cell r="BQ15">
            <v>7.6119862438517458</v>
          </cell>
          <cell r="BR15">
            <v>6.6219564089471623</v>
          </cell>
          <cell r="BS15">
            <v>4.7719010734224456</v>
          </cell>
          <cell r="BT15">
            <v>52.954754434000996</v>
          </cell>
          <cell r="BU15">
            <v>1058.4241322570001</v>
          </cell>
          <cell r="BV15">
            <v>11.0137</v>
          </cell>
          <cell r="BW15">
            <v>872.08187277700097</v>
          </cell>
          <cell r="BX15">
            <v>53.156780000001</v>
          </cell>
          <cell r="BY15">
            <v>698.86169749600106</v>
          </cell>
          <cell r="BZ15">
            <v>5.4303560641862445</v>
          </cell>
          <cell r="CA15">
            <v>4.7362330329221738</v>
          </cell>
          <cell r="CB15">
            <v>6.0923001002499424</v>
          </cell>
          <cell r="CC15">
            <v>5.2349683029013985</v>
          </cell>
          <cell r="CD15">
            <v>3.8901696541667619</v>
          </cell>
          <cell r="CE15">
            <v>3.7816336482354775</v>
          </cell>
          <cell r="CF15">
            <v>5.3409763328514233</v>
          </cell>
          <cell r="CG15">
            <v>4.0935262112980499</v>
          </cell>
          <cell r="CH15">
            <v>135.94205577100101</v>
          </cell>
          <cell r="CI15">
            <v>1078.9507292549999</v>
          </cell>
          <cell r="CJ15">
            <v>129.07775892699999</v>
          </cell>
          <cell r="CK15">
            <v>539.278309833001</v>
          </cell>
          <cell r="CL15">
            <v>834.55454486300096</v>
          </cell>
          <cell r="CM15">
            <v>2190.7573930890003</v>
          </cell>
          <cell r="CN15">
            <v>255.20705050199999</v>
          </cell>
          <cell r="CO15">
            <v>1840.527227821</v>
          </cell>
          <cell r="CP15">
            <v>514.46663228099999</v>
          </cell>
          <cell r="CQ15">
            <v>7558.8776244430001</v>
          </cell>
          <cell r="CR15">
            <v>1479.779589001</v>
          </cell>
          <cell r="CS15">
            <v>7075.8692639300007</v>
          </cell>
          <cell r="CT15">
            <v>120.43659038199999</v>
          </cell>
          <cell r="CU15">
            <v>1293.3422215339999</v>
          </cell>
          <cell r="CV15">
            <v>163.190401243</v>
          </cell>
          <cell r="CW15">
            <v>3165.9578244599998</v>
          </cell>
          <cell r="CX15">
            <v>3824.7292220279996</v>
          </cell>
          <cell r="CY15">
            <v>19091.682882734</v>
          </cell>
        </row>
        <row r="16">
          <cell r="A16">
            <v>45717</v>
          </cell>
          <cell r="B16">
            <v>88.678843908611896</v>
          </cell>
          <cell r="C16">
            <v>72.521190090049899</v>
          </cell>
          <cell r="E16">
            <v>23602</v>
          </cell>
          <cell r="F16">
            <v>280461</v>
          </cell>
          <cell r="Z16">
            <v>1.9608524957549649</v>
          </cell>
          <cell r="AA16">
            <v>1.7933450798723929</v>
          </cell>
          <cell r="AB16">
            <v>1.9668580610003781</v>
          </cell>
          <cell r="AC16">
            <v>1.4650524526022153</v>
          </cell>
          <cell r="AD16">
            <v>3342.0730234570001</v>
          </cell>
          <cell r="AE16">
            <v>5040.5348605529998</v>
          </cell>
          <cell r="AF16">
            <v>1610.7990817799998</v>
          </cell>
          <cell r="AG16">
            <v>17803.600270557003</v>
          </cell>
          <cell r="AH16">
            <v>23.407376891850674</v>
          </cell>
          <cell r="AI16">
            <v>17.863719443225698</v>
          </cell>
          <cell r="AJ16">
            <v>23.772419075357185</v>
          </cell>
          <cell r="AK16">
            <v>20.688648517074352</v>
          </cell>
          <cell r="AL16">
            <v>25.444051158254489</v>
          </cell>
          <cell r="AM16">
            <v>20.078765101300363</v>
          </cell>
          <cell r="AN16">
            <v>16.566282068520625</v>
          </cell>
          <cell r="AO16">
            <v>11.204163968907185</v>
          </cell>
          <cell r="AP16">
            <v>33.09515541716393</v>
          </cell>
          <cell r="AQ16">
            <v>22.251414207246281</v>
          </cell>
          <cell r="AR16">
            <v>9.6823153556616397</v>
          </cell>
          <cell r="AS16">
            <v>7.9386558874219348</v>
          </cell>
          <cell r="AT16">
            <v>22.529868536000002</v>
          </cell>
          <cell r="AU16">
            <v>260.95876278900101</v>
          </cell>
          <cell r="AV16">
            <v>31.101349694</v>
          </cell>
          <cell r="AW16">
            <v>519.37402411100095</v>
          </cell>
          <cell r="AX16">
            <v>100.121260025</v>
          </cell>
          <cell r="AY16">
            <v>901.24677914500091</v>
          </cell>
          <cell r="AZ16">
            <v>100.998738813</v>
          </cell>
          <cell r="BA16">
            <v>1314.2413210039999</v>
          </cell>
          <cell r="BB16">
            <v>47.390067601000005</v>
          </cell>
          <cell r="BC16">
            <v>534.64352996299999</v>
          </cell>
          <cell r="BD16">
            <v>90.895004460001005</v>
          </cell>
          <cell r="BE16">
            <v>803.13933071100098</v>
          </cell>
          <cell r="BF16">
            <v>23.767420037292904</v>
          </cell>
          <cell r="BG16">
            <v>19.351316860574823</v>
          </cell>
          <cell r="BH16">
            <v>20.824044497666005</v>
          </cell>
          <cell r="BI16">
            <v>14.887108704139752</v>
          </cell>
          <cell r="BJ16">
            <v>115.476928934</v>
          </cell>
          <cell r="BK16">
            <v>372.48205434799996</v>
          </cell>
          <cell r="BL16">
            <v>26.173086222999999</v>
          </cell>
          <cell r="BM16">
            <v>1121.3990055239999</v>
          </cell>
          <cell r="BN16">
            <v>12.177435498857092</v>
          </cell>
          <cell r="BO16">
            <v>8.2839729412398153</v>
          </cell>
          <cell r="BP16">
            <v>11.927883742674904</v>
          </cell>
          <cell r="BQ16">
            <v>7.2097259298013707</v>
          </cell>
          <cell r="BR16">
            <v>6.7997000463076462</v>
          </cell>
          <cell r="BS16">
            <v>4.7275572957641696</v>
          </cell>
          <cell r="BT16">
            <v>70.710726105001001</v>
          </cell>
          <cell r="BU16">
            <v>1251.932364062</v>
          </cell>
          <cell r="BV16">
            <v>14.598649999999999</v>
          </cell>
          <cell r="BW16">
            <v>1167.1099199790001</v>
          </cell>
          <cell r="BX16">
            <v>51.098890230999999</v>
          </cell>
          <cell r="BY16">
            <v>855.02230234199999</v>
          </cell>
          <cell r="BZ16">
            <v>5.4632868769265253</v>
          </cell>
          <cell r="CA16">
            <v>4.647639885761464</v>
          </cell>
          <cell r="CB16">
            <v>5.9517633489897248</v>
          </cell>
          <cell r="CC16">
            <v>5.2224394186673164</v>
          </cell>
          <cell r="CD16">
            <v>3.900567335045666</v>
          </cell>
          <cell r="CE16">
            <v>3.7115986058974415</v>
          </cell>
          <cell r="CF16">
            <v>5.4471183297443151</v>
          </cell>
          <cell r="CG16">
            <v>4.1986306816187504</v>
          </cell>
          <cell r="CH16">
            <v>177.72657069900001</v>
          </cell>
          <cell r="CI16">
            <v>1519.422931991</v>
          </cell>
          <cell r="CJ16">
            <v>179.06065823599999</v>
          </cell>
          <cell r="CK16">
            <v>715.73788337899998</v>
          </cell>
          <cell r="CL16">
            <v>1081.128679226</v>
          </cell>
          <cell r="CM16">
            <v>2919.1900859799998</v>
          </cell>
          <cell r="CN16">
            <v>367.41402123</v>
          </cell>
          <cell r="CO16">
            <v>2493.7304993180001</v>
          </cell>
          <cell r="CP16">
            <v>736.80867515400007</v>
          </cell>
          <cell r="CQ16">
            <v>9722.2898118810008</v>
          </cell>
          <cell r="CR16">
            <v>1945.544920194</v>
          </cell>
          <cell r="CS16">
            <v>9407.5756410579997</v>
          </cell>
          <cell r="CT16">
            <v>158.63340188700002</v>
          </cell>
          <cell r="CU16">
            <v>1594.629487808</v>
          </cell>
          <cell r="CV16">
            <v>192.51155834300002</v>
          </cell>
          <cell r="CW16">
            <v>3948.6629248879999</v>
          </cell>
          <cell r="CX16">
            <v>5095.784784165</v>
          </cell>
          <cell r="CY16">
            <v>25161.866319092002</v>
          </cell>
        </row>
        <row r="17">
          <cell r="A17">
            <v>45689</v>
          </cell>
          <cell r="B17">
            <v>91.423111366147893</v>
          </cell>
          <cell r="C17">
            <v>73.655606281003699</v>
          </cell>
          <cell r="E17">
            <v>19523</v>
          </cell>
          <cell r="F17">
            <v>244163</v>
          </cell>
          <cell r="Z17">
            <v>1.9522682534474141</v>
          </cell>
          <cell r="AA17">
            <v>1.807374048249262</v>
          </cell>
          <cell r="AB17">
            <v>1.9455498161183966</v>
          </cell>
          <cell r="AC17">
            <v>1.4945028854819495</v>
          </cell>
          <cell r="AD17">
            <v>2721.0133345929999</v>
          </cell>
          <cell r="AE17">
            <v>3996.9715883469999</v>
          </cell>
          <cell r="AF17">
            <v>1377.2389651440001</v>
          </cell>
          <cell r="AG17">
            <v>13873.503513630001</v>
          </cell>
          <cell r="AH17">
            <v>22.999257299790806</v>
          </cell>
          <cell r="AI17">
            <v>17.950896772862997</v>
          </cell>
          <cell r="AJ17">
            <v>24.593077155710382</v>
          </cell>
          <cell r="AK17">
            <v>19.980531604975347</v>
          </cell>
          <cell r="AL17">
            <v>25.43965446993705</v>
          </cell>
          <cell r="AM17">
            <v>19.550464592309996</v>
          </cell>
          <cell r="AN17">
            <v>15.42723903301364</v>
          </cell>
          <cell r="AO17">
            <v>11.348456067101573</v>
          </cell>
          <cell r="AP17">
            <v>33.112181424754752</v>
          </cell>
          <cell r="AQ17">
            <v>22.534314547475557</v>
          </cell>
          <cell r="AR17">
            <v>9.5530413587079899</v>
          </cell>
          <cell r="AS17">
            <v>7.8582034415121438</v>
          </cell>
          <cell r="AT17">
            <v>20.686826002999997</v>
          </cell>
          <cell r="AU17">
            <v>193.57737281700102</v>
          </cell>
          <cell r="AV17">
            <v>51.452351100000001</v>
          </cell>
          <cell r="AW17">
            <v>637.16787646400098</v>
          </cell>
          <cell r="AX17">
            <v>86.241423774000992</v>
          </cell>
          <cell r="AY17">
            <v>747.26680965400101</v>
          </cell>
          <cell r="AZ17">
            <v>83.411847133001004</v>
          </cell>
          <cell r="BA17">
            <v>876.48604087000092</v>
          </cell>
          <cell r="BB17">
            <v>39.923605496999997</v>
          </cell>
          <cell r="BC17">
            <v>399.36929393400101</v>
          </cell>
          <cell r="BD17">
            <v>66.237724232001</v>
          </cell>
          <cell r="BE17">
            <v>628.9502658319999</v>
          </cell>
          <cell r="BF17">
            <v>24.11728659924777</v>
          </cell>
          <cell r="BG17">
            <v>19.56545355906972</v>
          </cell>
          <cell r="BH17">
            <v>21.381359673871412</v>
          </cell>
          <cell r="BI17">
            <v>15.115285223001408</v>
          </cell>
          <cell r="BJ17">
            <v>88.811238826999997</v>
          </cell>
          <cell r="BK17">
            <v>290.606449975001</v>
          </cell>
          <cell r="BL17">
            <v>16.126220000000998</v>
          </cell>
          <cell r="BM17">
            <v>886.77939319900008</v>
          </cell>
          <cell r="BN17">
            <v>12.453868999002433</v>
          </cell>
          <cell r="BO17">
            <v>8.1022652882155661</v>
          </cell>
          <cell r="BP17">
            <v>12.042922108990084</v>
          </cell>
          <cell r="BQ17">
            <v>7.2598241358430595</v>
          </cell>
          <cell r="BR17">
            <v>6.5364023577437766</v>
          </cell>
          <cell r="BS17">
            <v>4.7765693158538172</v>
          </cell>
          <cell r="BT17">
            <v>50.410128453999995</v>
          </cell>
          <cell r="BU17">
            <v>1040.256032856</v>
          </cell>
          <cell r="BV17">
            <v>11.181650000001</v>
          </cell>
          <cell r="BW17">
            <v>896.69601362100104</v>
          </cell>
          <cell r="BX17">
            <v>49.157462466999995</v>
          </cell>
          <cell r="BY17">
            <v>658.99813049699992</v>
          </cell>
          <cell r="BZ17">
            <v>5.4113633777147037</v>
          </cell>
          <cell r="CA17">
            <v>4.5434541094059595</v>
          </cell>
          <cell r="CB17">
            <v>6.0756327041003093</v>
          </cell>
          <cell r="CC17">
            <v>5.1904060809663104</v>
          </cell>
          <cell r="CD17">
            <v>3.8629884195481421</v>
          </cell>
          <cell r="CE17">
            <v>3.7009076233771481</v>
          </cell>
          <cell r="CF17">
            <v>5.2286742882695227</v>
          </cell>
          <cell r="CG17">
            <v>4.1838250781891189</v>
          </cell>
          <cell r="CH17">
            <v>138.995964127001</v>
          </cell>
          <cell r="CI17">
            <v>1070.1810290379999</v>
          </cell>
          <cell r="CJ17">
            <v>141.70835657000001</v>
          </cell>
          <cell r="CK17">
            <v>600.32792142400103</v>
          </cell>
          <cell r="CL17">
            <v>844.39940279099994</v>
          </cell>
          <cell r="CM17">
            <v>2259.5520879429996</v>
          </cell>
          <cell r="CN17">
            <v>309.71711443800001</v>
          </cell>
          <cell r="CO17">
            <v>1903.9238522119999</v>
          </cell>
          <cell r="CP17">
            <v>573.93106426100098</v>
          </cell>
          <cell r="CQ17">
            <v>7806.5756589400007</v>
          </cell>
          <cell r="CR17">
            <v>1553.277072436</v>
          </cell>
          <cell r="CS17">
            <v>7322.8579783039995</v>
          </cell>
          <cell r="CT17">
            <v>118.68232322799999</v>
          </cell>
          <cell r="CU17">
            <v>1257.3513788600001</v>
          </cell>
          <cell r="CV17">
            <v>150.026608829</v>
          </cell>
          <cell r="CW17">
            <v>3128.922891278</v>
          </cell>
          <cell r="CX17">
            <v>4177.2326162640002</v>
          </cell>
          <cell r="CY17">
            <v>19694.229523092003</v>
          </cell>
        </row>
        <row r="18">
          <cell r="A18">
            <v>45658</v>
          </cell>
          <cell r="B18">
            <v>94.958532315274894</v>
          </cell>
          <cell r="C18">
            <v>75.941826881965795</v>
          </cell>
          <cell r="E18">
            <v>22339</v>
          </cell>
          <cell r="F18">
            <v>257644</v>
          </cell>
          <cell r="Z18">
            <v>1.9634843790157654</v>
          </cell>
          <cell r="AA18">
            <v>1.7990364278887558</v>
          </cell>
          <cell r="AB18">
            <v>1.9935539802098741</v>
          </cell>
          <cell r="AC18">
            <v>1.4985185478114087</v>
          </cell>
          <cell r="AD18">
            <v>2693.768311717</v>
          </cell>
          <cell r="AE18">
            <v>4164.2356583150004</v>
          </cell>
          <cell r="AF18">
            <v>1250.4303794330001</v>
          </cell>
          <cell r="AG18">
            <v>14524.128506948</v>
          </cell>
          <cell r="AH18">
            <v>22.440601347629887</v>
          </cell>
          <cell r="AI18">
            <v>18.636778684480177</v>
          </cell>
          <cell r="AJ18">
            <v>24.907930524999252</v>
          </cell>
          <cell r="AK18">
            <v>20.077409904203709</v>
          </cell>
          <cell r="AL18">
            <v>27.190784433593763</v>
          </cell>
          <cell r="AM18">
            <v>19.284773874359946</v>
          </cell>
          <cell r="AN18">
            <v>16.4722802911419</v>
          </cell>
          <cell r="AO18">
            <v>10.842939025912941</v>
          </cell>
          <cell r="AP18">
            <v>35.402719283379369</v>
          </cell>
          <cell r="AQ18">
            <v>22.013933973950131</v>
          </cell>
          <cell r="AR18">
            <v>9.6408914378526678</v>
          </cell>
          <cell r="AS18">
            <v>7.6918800754028531</v>
          </cell>
          <cell r="AT18">
            <v>18.592323478000999</v>
          </cell>
          <cell r="AU18">
            <v>183.260127605001</v>
          </cell>
          <cell r="AV18">
            <v>50.095472609001</v>
          </cell>
          <cell r="AW18">
            <v>813.98798774099998</v>
          </cell>
          <cell r="AX18">
            <v>67.305832033000996</v>
          </cell>
          <cell r="AY18">
            <v>780.78842083300003</v>
          </cell>
          <cell r="AZ18">
            <v>67.488875372999999</v>
          </cell>
          <cell r="BA18">
            <v>923.72055935800097</v>
          </cell>
          <cell r="BB18">
            <v>31.907251235000999</v>
          </cell>
          <cell r="BC18">
            <v>425.23437765900002</v>
          </cell>
          <cell r="BD18">
            <v>58.149131277000002</v>
          </cell>
          <cell r="BE18">
            <v>619.79890431200101</v>
          </cell>
          <cell r="BF18">
            <v>24.626284363708081</v>
          </cell>
          <cell r="BG18">
            <v>19.630725002668157</v>
          </cell>
          <cell r="BH18">
            <v>21.40487973657752</v>
          </cell>
          <cell r="BI18">
            <v>14.821813395686732</v>
          </cell>
          <cell r="BJ18">
            <v>82.115302959999994</v>
          </cell>
          <cell r="BK18">
            <v>293.01061673500095</v>
          </cell>
          <cell r="BL18">
            <v>16.387360000000001</v>
          </cell>
          <cell r="BM18">
            <v>856.61831113100004</v>
          </cell>
          <cell r="BN18">
            <v>12.523263212487558</v>
          </cell>
          <cell r="BO18">
            <v>8.2960789306609612</v>
          </cell>
          <cell r="BP18">
            <v>11.934635044995041</v>
          </cell>
          <cell r="BQ18">
            <v>7.1277024863133951</v>
          </cell>
          <cell r="BR18">
            <v>6.680644959807359</v>
          </cell>
          <cell r="BS18">
            <v>4.7145525260852885</v>
          </cell>
          <cell r="BT18">
            <v>51.090344191999996</v>
          </cell>
          <cell r="BU18">
            <v>1005.175565109</v>
          </cell>
          <cell r="BV18">
            <v>12.074842367001001</v>
          </cell>
          <cell r="BW18">
            <v>937.8339092089999</v>
          </cell>
          <cell r="BX18">
            <v>42.935111745</v>
          </cell>
          <cell r="BY18">
            <v>668.78265610799997</v>
          </cell>
          <cell r="BZ18">
            <v>5.4151197771739596</v>
          </cell>
          <cell r="CA18">
            <v>4.5868106982758681</v>
          </cell>
          <cell r="CB18">
            <v>5.85928502993512</v>
          </cell>
          <cell r="CC18">
            <v>5.2013372903018658</v>
          </cell>
          <cell r="CD18">
            <v>3.8860819342782844</v>
          </cell>
          <cell r="CE18">
            <v>3.7320989897679522</v>
          </cell>
          <cell r="CF18">
            <v>5.3255520211800826</v>
          </cell>
          <cell r="CG18">
            <v>4.0785603639758179</v>
          </cell>
          <cell r="CH18">
            <v>138.81021776</v>
          </cell>
          <cell r="CI18">
            <v>998.95764731000008</v>
          </cell>
          <cell r="CJ18">
            <v>122.006891492001</v>
          </cell>
          <cell r="CK18">
            <v>521.75759999300101</v>
          </cell>
          <cell r="CL18">
            <v>789.99678360799999</v>
          </cell>
          <cell r="CM18">
            <v>2080.254349882</v>
          </cell>
          <cell r="CN18">
            <v>287.71227301699997</v>
          </cell>
          <cell r="CO18">
            <v>1840.4224043119998</v>
          </cell>
          <cell r="CP18">
            <v>506.39900795099999</v>
          </cell>
          <cell r="CQ18">
            <v>8188.7199243599998</v>
          </cell>
          <cell r="CR18">
            <v>1431.2218871500002</v>
          </cell>
          <cell r="CS18">
            <v>6943.9276469259994</v>
          </cell>
          <cell r="CT18">
            <v>111.92870031600101</v>
          </cell>
          <cell r="CU18">
            <v>1229.905532814</v>
          </cell>
          <cell r="CV18">
            <v>147.778923781001</v>
          </cell>
          <cell r="CW18">
            <v>3161.1703351300002</v>
          </cell>
          <cell r="CX18">
            <v>4032.2359543840003</v>
          </cell>
          <cell r="CY18">
            <v>20517.504658566999</v>
          </cell>
        </row>
        <row r="19">
          <cell r="A19">
            <v>45627</v>
          </cell>
          <cell r="B19">
            <v>95.069846918558895</v>
          </cell>
          <cell r="C19">
            <v>75.609794238626904</v>
          </cell>
          <cell r="E19">
            <v>19915.349041081965</v>
          </cell>
          <cell r="F19">
            <v>248771.65095891804</v>
          </cell>
          <cell r="Z19">
            <v>1.9662756569096806</v>
          </cell>
          <cell r="AA19">
            <v>1.7926456892302443</v>
          </cell>
          <cell r="AB19">
            <v>1.9896969169676981</v>
          </cell>
          <cell r="AC19">
            <v>1.4974719848523126</v>
          </cell>
          <cell r="AD19">
            <v>3181.2719026629998</v>
          </cell>
          <cell r="AE19">
            <v>5183.6960896969995</v>
          </cell>
          <cell r="AF19">
            <v>1489.657044972</v>
          </cell>
          <cell r="AG19">
            <v>16982.407412303</v>
          </cell>
          <cell r="AH19">
            <v>22.194243841799221</v>
          </cell>
          <cell r="AI19">
            <v>17.877006751851592</v>
          </cell>
          <cell r="AJ19">
            <v>25.033216575747659</v>
          </cell>
          <cell r="AK19">
            <v>19.979053430467502</v>
          </cell>
          <cell r="AL19">
            <v>26.630994835764717</v>
          </cell>
          <cell r="AM19">
            <v>19.431454822425192</v>
          </cell>
          <cell r="AN19">
            <v>16.337686276032656</v>
          </cell>
          <cell r="AO19">
            <v>11.064478131277657</v>
          </cell>
          <cell r="AP19">
            <v>35.850869520770729</v>
          </cell>
          <cell r="AQ19">
            <v>22.172373108456277</v>
          </cell>
          <cell r="AR19">
            <v>9.7488102968371031</v>
          </cell>
          <cell r="AS19">
            <v>7.8997479265773309</v>
          </cell>
          <cell r="AT19">
            <v>27.757737023000001</v>
          </cell>
          <cell r="AU19">
            <v>230.83529709500101</v>
          </cell>
          <cell r="AV19">
            <v>98.953953471000005</v>
          </cell>
          <cell r="AW19">
            <v>1543.898187282</v>
          </cell>
          <cell r="AX19">
            <v>86.702583340000004</v>
          </cell>
          <cell r="AY19">
            <v>939.69756969000093</v>
          </cell>
          <cell r="AZ19">
            <v>77.058198209001006</v>
          </cell>
          <cell r="BA19">
            <v>1008.439573675</v>
          </cell>
          <cell r="BB19">
            <v>39.778462877999999</v>
          </cell>
          <cell r="BC19">
            <v>527.95585683299998</v>
          </cell>
          <cell r="BD19">
            <v>57.105232951001</v>
          </cell>
          <cell r="BE19">
            <v>582.272398436</v>
          </cell>
          <cell r="BF19">
            <v>24.447411140007958</v>
          </cell>
          <cell r="BG19">
            <v>19.481713531096808</v>
          </cell>
          <cell r="BH19">
            <v>20.719146409842043</v>
          </cell>
          <cell r="BI19">
            <v>15.015063360815171</v>
          </cell>
          <cell r="BJ19">
            <v>116.50600359900001</v>
          </cell>
          <cell r="BK19">
            <v>406.13003649400002</v>
          </cell>
          <cell r="BL19">
            <v>33.350900000000003</v>
          </cell>
          <cell r="BM19">
            <v>1590.272692391</v>
          </cell>
          <cell r="BN19">
            <v>12.281132063784121</v>
          </cell>
          <cell r="BO19">
            <v>8.3066285893947089</v>
          </cell>
          <cell r="BP19">
            <v>11.7391435399076</v>
          </cell>
          <cell r="BQ19">
            <v>7.3703117207960611</v>
          </cell>
          <cell r="BR19">
            <v>6.4959894736111119</v>
          </cell>
          <cell r="BS19">
            <v>4.7270566035530512</v>
          </cell>
          <cell r="BT19">
            <v>72.201635373000002</v>
          </cell>
          <cell r="BU19">
            <v>1635.8403302450001</v>
          </cell>
          <cell r="BV19">
            <v>15.692500000000001</v>
          </cell>
          <cell r="BW19">
            <v>1312.56088163</v>
          </cell>
          <cell r="BX19">
            <v>63.360759999999999</v>
          </cell>
          <cell r="BY19">
            <v>901.60325602099999</v>
          </cell>
          <cell r="BZ19">
            <v>5.3167271129927727</v>
          </cell>
          <cell r="CA19">
            <v>4.6839059261432912</v>
          </cell>
          <cell r="CB19">
            <v>5.8545281114301435</v>
          </cell>
          <cell r="CC19">
            <v>5.0997672908279821</v>
          </cell>
          <cell r="CD19">
            <v>3.8643407670341237</v>
          </cell>
          <cell r="CE19">
            <v>3.7528332342076185</v>
          </cell>
          <cell r="CF19">
            <v>5.2079972934209948</v>
          </cell>
          <cell r="CG19">
            <v>4.1030666869964882</v>
          </cell>
          <cell r="CH19">
            <v>154.13836366800101</v>
          </cell>
          <cell r="CI19">
            <v>1125.283698021</v>
          </cell>
          <cell r="CJ19">
            <v>140.47514418700098</v>
          </cell>
          <cell r="CK19">
            <v>654.02131501700001</v>
          </cell>
          <cell r="CL19">
            <v>882.584981032001</v>
          </cell>
          <cell r="CM19">
            <v>2344.347596605</v>
          </cell>
          <cell r="CN19">
            <v>341.59298740100002</v>
          </cell>
          <cell r="CO19">
            <v>2190.078346369</v>
          </cell>
          <cell r="CP19">
            <v>685.743066473</v>
          </cell>
          <cell r="CQ19">
            <v>10755.718988392</v>
          </cell>
          <cell r="CR19">
            <v>1620.3409424829999</v>
          </cell>
          <cell r="CS19">
            <v>8023.355586396</v>
          </cell>
          <cell r="CT19">
            <v>167.24239770299999</v>
          </cell>
          <cell r="CU19">
            <v>2104.7118139429999</v>
          </cell>
          <cell r="CV19">
            <v>208.004294281</v>
          </cell>
          <cell r="CW19">
            <v>4632.3304194310003</v>
          </cell>
          <cell r="CX19">
            <v>4761.225093086</v>
          </cell>
          <cell r="CY19">
            <v>24390.401795256999</v>
          </cell>
        </row>
        <row r="20">
          <cell r="A20">
            <v>45597</v>
          </cell>
          <cell r="B20">
            <v>95.481380743616398</v>
          </cell>
          <cell r="C20">
            <v>75.347338614542807</v>
          </cell>
          <cell r="E20">
            <v>19802.576876697854</v>
          </cell>
          <cell r="F20">
            <v>234693.42312330214</v>
          </cell>
          <cell r="Z20">
            <v>1.9841042765761412</v>
          </cell>
          <cell r="AA20">
            <v>1.8049413503805403</v>
          </cell>
          <cell r="AB20">
            <v>1.9925480653575891</v>
          </cell>
          <cell r="AC20">
            <v>1.4811634232895516</v>
          </cell>
          <cell r="AD20">
            <v>2529.1121477780002</v>
          </cell>
          <cell r="AE20">
            <v>4114.7036591599999</v>
          </cell>
          <cell r="AF20">
            <v>1153.6247203609998</v>
          </cell>
          <cell r="AG20">
            <v>14583.352027978999</v>
          </cell>
          <cell r="AH20">
            <v>22.822018844937499</v>
          </cell>
          <cell r="AI20">
            <v>18.693923412120299</v>
          </cell>
          <cell r="AJ20">
            <v>24.303438094873457</v>
          </cell>
          <cell r="AK20">
            <v>20.499820686649922</v>
          </cell>
          <cell r="AL20">
            <v>26.302968736719013</v>
          </cell>
          <cell r="AM20">
            <v>20.058023806697364</v>
          </cell>
          <cell r="AN20">
            <v>15.865474893445226</v>
          </cell>
          <cell r="AO20">
            <v>11.182723087803724</v>
          </cell>
          <cell r="AP20">
            <v>35.177249771386826</v>
          </cell>
          <cell r="AQ20">
            <v>21.934376811301213</v>
          </cell>
          <cell r="AR20">
            <v>9.8837404600875303</v>
          </cell>
          <cell r="AS20">
            <v>7.8944694664968136</v>
          </cell>
          <cell r="AT20">
            <v>21.867681186000997</v>
          </cell>
          <cell r="AU20">
            <v>178.574810993</v>
          </cell>
          <cell r="AV20">
            <v>74.015516919001001</v>
          </cell>
          <cell r="AW20">
            <v>985.09922124500099</v>
          </cell>
          <cell r="AX20">
            <v>78.508061015001005</v>
          </cell>
          <cell r="AY20">
            <v>703.68303158600202</v>
          </cell>
          <cell r="AZ20">
            <v>79.309822525000996</v>
          </cell>
          <cell r="BA20">
            <v>837.381694509</v>
          </cell>
          <cell r="BB20">
            <v>32.905169768999997</v>
          </cell>
          <cell r="BC20">
            <v>418.05469154999997</v>
          </cell>
          <cell r="BD20">
            <v>50.663569402</v>
          </cell>
          <cell r="BE20">
            <v>528.044188418001</v>
          </cell>
          <cell r="BF20">
            <v>24.072042708428498</v>
          </cell>
          <cell r="BG20">
            <v>19.425719565144224</v>
          </cell>
          <cell r="BH20">
            <v>21.471619173809309</v>
          </cell>
          <cell r="BI20">
            <v>14.659338815538167</v>
          </cell>
          <cell r="BJ20">
            <v>85.108846943000003</v>
          </cell>
          <cell r="BK20">
            <v>306.57126067199999</v>
          </cell>
          <cell r="BL20">
            <v>18.031616137001002</v>
          </cell>
          <cell r="BM20">
            <v>1042.7974624030001</v>
          </cell>
          <cell r="BN20">
            <v>12.499986375148076</v>
          </cell>
          <cell r="BO20">
            <v>8.1006073922801392</v>
          </cell>
          <cell r="BP20">
            <v>12.164832201522602</v>
          </cell>
          <cell r="BQ20">
            <v>7.3017881470667518</v>
          </cell>
          <cell r="BR20">
            <v>6.6401961497779451</v>
          </cell>
          <cell r="BS20">
            <v>4.8216713590864453</v>
          </cell>
          <cell r="BT20">
            <v>50.007259921001001</v>
          </cell>
          <cell r="BU20">
            <v>1137.8632455480001</v>
          </cell>
          <cell r="BV20">
            <v>12.163399999999999</v>
          </cell>
          <cell r="BW20">
            <v>967.97229527500099</v>
          </cell>
          <cell r="BX20">
            <v>48.369160000001003</v>
          </cell>
          <cell r="BY20">
            <v>693.90738130500097</v>
          </cell>
          <cell r="BZ20">
            <v>5.4350603103156621</v>
          </cell>
          <cell r="CA20">
            <v>4.6358366964060371</v>
          </cell>
          <cell r="CB20">
            <v>6.070237640757985</v>
          </cell>
          <cell r="CC20">
            <v>5.2376802296849112</v>
          </cell>
          <cell r="CD20">
            <v>3.924965802887157</v>
          </cell>
          <cell r="CE20">
            <v>3.7710378750447386</v>
          </cell>
          <cell r="CF20">
            <v>5.315709900804408</v>
          </cell>
          <cell r="CG20">
            <v>4.1628602122753806</v>
          </cell>
          <cell r="CH20">
            <v>130.45598177599999</v>
          </cell>
          <cell r="CI20">
            <v>1040.2538036380001</v>
          </cell>
          <cell r="CJ20">
            <v>130.54236284200101</v>
          </cell>
          <cell r="CK20">
            <v>562.60312976500097</v>
          </cell>
          <cell r="CL20">
            <v>739.39259553299996</v>
          </cell>
          <cell r="CM20">
            <v>2023.001370207</v>
          </cell>
          <cell r="CN20">
            <v>276.15511983900001</v>
          </cell>
          <cell r="CO20">
            <v>1885.3013240080002</v>
          </cell>
          <cell r="CP20">
            <v>576.28471443100102</v>
          </cell>
          <cell r="CQ20">
            <v>8248.1578774270001</v>
          </cell>
          <cell r="CR20">
            <v>1375.9083191720001</v>
          </cell>
          <cell r="CS20">
            <v>7079.0465470439995</v>
          </cell>
          <cell r="CT20">
            <v>116.60428495100099</v>
          </cell>
          <cell r="CU20">
            <v>1428.2482244400001</v>
          </cell>
          <cell r="CV20">
            <v>151.59453815999998</v>
          </cell>
          <cell r="CW20">
            <v>3338.0695906299998</v>
          </cell>
          <cell r="CX20">
            <v>3725.2951560219999</v>
          </cell>
          <cell r="CY20">
            <v>20481.962164205997</v>
          </cell>
        </row>
        <row r="21">
          <cell r="A21">
            <v>45566</v>
          </cell>
          <cell r="B21">
            <v>99.347396154944803</v>
          </cell>
          <cell r="C21">
            <v>77.228862918099097</v>
          </cell>
          <cell r="E21">
            <v>21582.011369848005</v>
          </cell>
          <cell r="F21">
            <v>248317.98863015199</v>
          </cell>
          <cell r="Z21">
            <v>1.9931867264754304</v>
          </cell>
          <cell r="AA21">
            <v>1.8017467886942962</v>
          </cell>
          <cell r="AB21">
            <v>1.9223775199854662</v>
          </cell>
          <cell r="AC21">
            <v>1.5281600730918081</v>
          </cell>
          <cell r="AD21">
            <v>2316.2044518090001</v>
          </cell>
          <cell r="AE21">
            <v>3942.028612439</v>
          </cell>
          <cell r="AF21">
            <v>1225.6310217760001</v>
          </cell>
          <cell r="AG21">
            <v>13057.002019411</v>
          </cell>
          <cell r="AH21">
            <v>23.411352102863031</v>
          </cell>
          <cell r="AI21">
            <v>17.406389918095236</v>
          </cell>
          <cell r="AJ21">
            <v>25.013596083717008</v>
          </cell>
          <cell r="AK21">
            <v>19.886333533861475</v>
          </cell>
          <cell r="AL21">
            <v>25.431186175856499</v>
          </cell>
          <cell r="AM21">
            <v>20.306719494557445</v>
          </cell>
          <cell r="AN21">
            <v>15.551889253237396</v>
          </cell>
          <cell r="AO21">
            <v>11.002909812960239</v>
          </cell>
          <cell r="AP21">
            <v>33.141440191623182</v>
          </cell>
          <cell r="AQ21">
            <v>22.266865273539054</v>
          </cell>
          <cell r="AR21">
            <v>9.8322992193438488</v>
          </cell>
          <cell r="AS21">
            <v>7.8591808322129832</v>
          </cell>
          <cell r="AT21">
            <v>16.225155710999999</v>
          </cell>
          <cell r="AU21">
            <v>193.72442834700101</v>
          </cell>
          <cell r="AV21">
            <v>71.852197318999998</v>
          </cell>
          <cell r="AW21">
            <v>976.730096559</v>
          </cell>
          <cell r="AX21">
            <v>78.060462732000005</v>
          </cell>
          <cell r="AY21">
            <v>648.32701554200105</v>
          </cell>
          <cell r="AZ21">
            <v>77.988495305000995</v>
          </cell>
          <cell r="BA21">
            <v>886.622626696</v>
          </cell>
          <cell r="BB21">
            <v>40.801073816001001</v>
          </cell>
          <cell r="BC21">
            <v>417.14495130700101</v>
          </cell>
          <cell r="BD21">
            <v>46.611840657000002</v>
          </cell>
          <cell r="BE21">
            <v>503.26782187200001</v>
          </cell>
          <cell r="BF21">
            <v>23.75136190991228</v>
          </cell>
          <cell r="BG21">
            <v>19.623485344124774</v>
          </cell>
          <cell r="BH21">
            <v>21.195072204832286</v>
          </cell>
          <cell r="BI21">
            <v>14.848747695466065</v>
          </cell>
          <cell r="BJ21">
            <v>85.270593489999996</v>
          </cell>
          <cell r="BK21">
            <v>292.66078356200103</v>
          </cell>
          <cell r="BL21">
            <v>17.224633596</v>
          </cell>
          <cell r="BM21">
            <v>917.09322544500105</v>
          </cell>
          <cell r="BN21">
            <v>12.339108127537472</v>
          </cell>
          <cell r="BO21">
            <v>8.5788046698404798</v>
          </cell>
          <cell r="BP21">
            <v>11.670893471692745</v>
          </cell>
          <cell r="BQ21">
            <v>7.4969746362763674</v>
          </cell>
          <cell r="BR21">
            <v>6.5816404664667241</v>
          </cell>
          <cell r="BS21">
            <v>4.7747500933758831</v>
          </cell>
          <cell r="BT21">
            <v>50.938996887000997</v>
          </cell>
          <cell r="BU21">
            <v>927.12256993000108</v>
          </cell>
          <cell r="BV21">
            <v>12.757594999999998</v>
          </cell>
          <cell r="BW21">
            <v>877.38577489800105</v>
          </cell>
          <cell r="BX21">
            <v>49.538095200000001</v>
          </cell>
          <cell r="BY21">
            <v>678.86131579699997</v>
          </cell>
          <cell r="BZ21">
            <v>5.2592767783584575</v>
          </cell>
          <cell r="CA21">
            <v>4.6007729062521472</v>
          </cell>
          <cell r="CB21">
            <v>5.83481299144748</v>
          </cell>
          <cell r="CC21">
            <v>5.1567904864084184</v>
          </cell>
          <cell r="CD21">
            <v>3.9123864912659263</v>
          </cell>
          <cell r="CE21">
            <v>3.7775469807857704</v>
          </cell>
          <cell r="CF21">
            <v>5.1533581305181411</v>
          </cell>
          <cell r="CG21">
            <v>4.2107066910025246</v>
          </cell>
          <cell r="CH21">
            <v>137.281584893</v>
          </cell>
          <cell r="CI21">
            <v>1001.9508056100001</v>
          </cell>
          <cell r="CJ21">
            <v>110.33346629200101</v>
          </cell>
          <cell r="CK21">
            <v>545.95252049300007</v>
          </cell>
          <cell r="CL21">
            <v>686.24099834300102</v>
          </cell>
          <cell r="CM21">
            <v>1924.534313916</v>
          </cell>
          <cell r="CN21">
            <v>277.95978165600098</v>
          </cell>
          <cell r="CO21">
            <v>1869.061958086</v>
          </cell>
          <cell r="CP21">
            <v>571.54911138300008</v>
          </cell>
          <cell r="CQ21">
            <v>7941.3714476690002</v>
          </cell>
          <cell r="CR21">
            <v>1335.7501923760001</v>
          </cell>
          <cell r="CS21">
            <v>6832.591479957</v>
          </cell>
          <cell r="CT21">
            <v>114.64463193600001</v>
          </cell>
          <cell r="CU21">
            <v>1287.2090975009999</v>
          </cell>
          <cell r="CV21">
            <v>150.61964398500101</v>
          </cell>
          <cell r="CW21">
            <v>3000.7286919479998</v>
          </cell>
          <cell r="CX21">
            <v>3596.1392099560003</v>
          </cell>
          <cell r="CY21">
            <v>18735.534662746002</v>
          </cell>
        </row>
        <row r="22">
          <cell r="A22">
            <v>45536</v>
          </cell>
          <cell r="B22">
            <v>99.933775712541902</v>
          </cell>
          <cell r="C22">
            <v>77.317475614455603</v>
          </cell>
          <cell r="E22">
            <v>18748.134301357077</v>
          </cell>
          <cell r="F22">
            <v>257590.86569864291</v>
          </cell>
          <cell r="Z22">
            <v>1.9890618984806057</v>
          </cell>
          <cell r="AA22">
            <v>1.793207236891589</v>
          </cell>
          <cell r="AB22">
            <v>1.9501850683257678</v>
          </cell>
          <cell r="AC22">
            <v>1.4970830371116119</v>
          </cell>
          <cell r="AD22">
            <v>2983.9684884190001</v>
          </cell>
          <cell r="AE22">
            <v>5039.6459598909996</v>
          </cell>
          <cell r="AF22">
            <v>1490.6490462659999</v>
          </cell>
          <cell r="AG22">
            <v>17211.208902022998</v>
          </cell>
          <cell r="AH22">
            <v>23.11641687792666</v>
          </cell>
          <cell r="AI22">
            <v>17.976604133552275</v>
          </cell>
          <cell r="AJ22">
            <v>25.564354208008726</v>
          </cell>
          <cell r="AK22">
            <v>20.172461510283142</v>
          </cell>
          <cell r="AL22">
            <v>25.360431512889708</v>
          </cell>
          <cell r="AM22">
            <v>19.343836871603909</v>
          </cell>
          <cell r="AN22">
            <v>15.659269227800593</v>
          </cell>
          <cell r="AO22">
            <v>11.179106110689746</v>
          </cell>
          <cell r="AP22">
            <v>35.225773552046633</v>
          </cell>
          <cell r="AQ22">
            <v>22.830627114702555</v>
          </cell>
          <cell r="AR22">
            <v>9.9232607745734605</v>
          </cell>
          <cell r="AS22">
            <v>7.6963658691355974</v>
          </cell>
          <cell r="AT22">
            <v>26.528351447000002</v>
          </cell>
          <cell r="AU22">
            <v>231.63034210100199</v>
          </cell>
          <cell r="AV22">
            <v>44.786247779</v>
          </cell>
          <cell r="AW22">
            <v>836.632388816</v>
          </cell>
          <cell r="AX22">
            <v>92.318777839999996</v>
          </cell>
          <cell r="AY22">
            <v>875.35013530400101</v>
          </cell>
          <cell r="AZ22">
            <v>125.492409802</v>
          </cell>
          <cell r="BA22">
            <v>1279.7202829</v>
          </cell>
          <cell r="BB22">
            <v>42.836741896001001</v>
          </cell>
          <cell r="BC22">
            <v>469.01827870199998</v>
          </cell>
          <cell r="BD22">
            <v>61.34218723</v>
          </cell>
          <cell r="BE22">
            <v>729.33134441300092</v>
          </cell>
          <cell r="BF22">
            <v>23.812666174921347</v>
          </cell>
          <cell r="BG22">
            <v>19.76530841011164</v>
          </cell>
          <cell r="BH22">
            <v>21.135832533463351</v>
          </cell>
          <cell r="BI22">
            <v>15.025635758995332</v>
          </cell>
          <cell r="BJ22">
            <v>107.87660589599999</v>
          </cell>
          <cell r="BK22">
            <v>367.533883285</v>
          </cell>
          <cell r="BL22">
            <v>21.663547200001002</v>
          </cell>
          <cell r="BM22">
            <v>1017.553857397</v>
          </cell>
          <cell r="BN22">
            <v>12.528751474777875</v>
          </cell>
          <cell r="BO22">
            <v>8.389424382184929</v>
          </cell>
          <cell r="BP22">
            <v>11.940021706992328</v>
          </cell>
          <cell r="BQ22">
            <v>7.0982700987431819</v>
          </cell>
          <cell r="BR22">
            <v>6.5255561291823474</v>
          </cell>
          <cell r="BS22">
            <v>4.8088809673106665</v>
          </cell>
          <cell r="BT22">
            <v>56.254136735000998</v>
          </cell>
          <cell r="BU22">
            <v>1184.032214719</v>
          </cell>
          <cell r="BV22">
            <v>13.332201699999999</v>
          </cell>
          <cell r="BW22">
            <v>1184.4408587620001</v>
          </cell>
          <cell r="BX22">
            <v>68.14128321500101</v>
          </cell>
          <cell r="BY22">
            <v>836.71842943000001</v>
          </cell>
          <cell r="BZ22">
            <v>5.4367738971505792</v>
          </cell>
          <cell r="CA22">
            <v>4.6403431369838311</v>
          </cell>
          <cell r="CB22">
            <v>5.8208614504645402</v>
          </cell>
          <cell r="CC22">
            <v>5.0856857788268304</v>
          </cell>
          <cell r="CD22">
            <v>3.8896080293615771</v>
          </cell>
          <cell r="CE22">
            <v>3.7953894289376149</v>
          </cell>
          <cell r="CF22">
            <v>5.2561348119102762</v>
          </cell>
          <cell r="CG22">
            <v>4.153469093786641</v>
          </cell>
          <cell r="CH22">
            <v>174.545785129</v>
          </cell>
          <cell r="CI22">
            <v>1311.4373702769999</v>
          </cell>
          <cell r="CJ22">
            <v>154.91860334900002</v>
          </cell>
          <cell r="CK22">
            <v>659.92462250099993</v>
          </cell>
          <cell r="CL22">
            <v>941.47189926900103</v>
          </cell>
          <cell r="CM22">
            <v>2587.3159269839998</v>
          </cell>
          <cell r="CN22">
            <v>313.71396697200004</v>
          </cell>
          <cell r="CO22">
            <v>2270.9164293530002</v>
          </cell>
          <cell r="CP22">
            <v>684.57712796999999</v>
          </cell>
          <cell r="CQ22">
            <v>9535.4942593010001</v>
          </cell>
          <cell r="CR22">
            <v>1734.48808863</v>
          </cell>
          <cell r="CS22">
            <v>8713.9786613399992</v>
          </cell>
          <cell r="CT22">
            <v>144.65325151900001</v>
          </cell>
          <cell r="CU22">
            <v>1476.52932201</v>
          </cell>
          <cell r="CV22">
            <v>179.93822546800101</v>
          </cell>
          <cell r="CW22">
            <v>3820.076806389</v>
          </cell>
          <cell r="CX22">
            <v>4507.8598905019999</v>
          </cell>
          <cell r="CY22">
            <v>24455.043331174002</v>
          </cell>
        </row>
        <row r="23">
          <cell r="A23">
            <v>45505</v>
          </cell>
          <cell r="B23">
            <v>99.019426438741206</v>
          </cell>
          <cell r="C23">
            <v>75.991016390485697</v>
          </cell>
          <cell r="E23">
            <v>17037.443684918861</v>
          </cell>
          <cell r="F23">
            <v>234940.55631508114</v>
          </cell>
          <cell r="Z23">
            <v>1.994575273292694</v>
          </cell>
          <cell r="AA23">
            <v>1.8008609459972271</v>
          </cell>
          <cell r="AB23">
            <v>1.9920037833568816</v>
          </cell>
          <cell r="AC23">
            <v>1.5044468801192374</v>
          </cell>
          <cell r="AD23">
            <v>2259.118579466</v>
          </cell>
          <cell r="AE23">
            <v>4035.6902709240003</v>
          </cell>
          <cell r="AF23">
            <v>1011.718018666</v>
          </cell>
          <cell r="AG23">
            <v>12476.471126910999</v>
          </cell>
          <cell r="AH23">
            <v>23.918199009238243</v>
          </cell>
          <cell r="AI23">
            <v>17.539134133668945</v>
          </cell>
          <cell r="AJ23">
            <v>21.435139568133639</v>
          </cell>
          <cell r="AK23">
            <v>21.027996514123185</v>
          </cell>
          <cell r="AL23">
            <v>26.443025719642513</v>
          </cell>
          <cell r="AM23">
            <v>19.98352155320622</v>
          </cell>
          <cell r="AN23">
            <v>15.777752157014715</v>
          </cell>
          <cell r="AO23">
            <v>11.417102668283347</v>
          </cell>
          <cell r="AP23">
            <v>35.665575198709021</v>
          </cell>
          <cell r="AQ23">
            <v>22.218866576344894</v>
          </cell>
          <cell r="AR23">
            <v>10.622251874824009</v>
          </cell>
          <cell r="AS23">
            <v>7.941586270892139</v>
          </cell>
          <cell r="AT23">
            <v>16.088046401001002</v>
          </cell>
          <cell r="AU23">
            <v>188.13292966399999</v>
          </cell>
          <cell r="AV23">
            <v>10.967491397</v>
          </cell>
          <cell r="AW23">
            <v>219.28652567199998</v>
          </cell>
          <cell r="AX23">
            <v>63.681367544000004</v>
          </cell>
          <cell r="AY23">
            <v>643.30867506400102</v>
          </cell>
          <cell r="AZ23">
            <v>158.70686622300101</v>
          </cell>
          <cell r="BA23">
            <v>1413.6894000770001</v>
          </cell>
          <cell r="BB23">
            <v>30.668605036001001</v>
          </cell>
          <cell r="BC23">
            <v>380.45770892300004</v>
          </cell>
          <cell r="BD23">
            <v>47.086828237001001</v>
          </cell>
          <cell r="BE23">
            <v>532.64541816099995</v>
          </cell>
          <cell r="BF23">
            <v>24.335979995246344</v>
          </cell>
          <cell r="BG23">
            <v>19.524298212916186</v>
          </cell>
          <cell r="BH23">
            <v>21.276242844559931</v>
          </cell>
          <cell r="BI23">
            <v>15.089707345234663</v>
          </cell>
          <cell r="BJ23">
            <v>71.583219502000006</v>
          </cell>
          <cell r="BK23">
            <v>304.54096317800003</v>
          </cell>
          <cell r="BL23">
            <v>13.0830701</v>
          </cell>
          <cell r="BM23">
            <v>699.29947718200094</v>
          </cell>
          <cell r="BN23">
            <v>12.617510256014677</v>
          </cell>
          <cell r="BO23">
            <v>8.3648672782941631</v>
          </cell>
          <cell r="BP23">
            <v>11.771725356233427</v>
          </cell>
          <cell r="BQ23">
            <v>7.5049834354585556</v>
          </cell>
          <cell r="BR23">
            <v>6.511791708538067</v>
          </cell>
          <cell r="BS23">
            <v>4.8122322752506665</v>
          </cell>
          <cell r="BT23">
            <v>42.554241707000003</v>
          </cell>
          <cell r="BU23">
            <v>838.81594286799998</v>
          </cell>
          <cell r="BV23">
            <v>8.9723500000000005</v>
          </cell>
          <cell r="BW23">
            <v>726.33246082999995</v>
          </cell>
          <cell r="BX23">
            <v>47.434593400000999</v>
          </cell>
          <cell r="BY23">
            <v>606.98377590800101</v>
          </cell>
          <cell r="BZ23">
            <v>5.6111681533222919</v>
          </cell>
          <cell r="CA23">
            <v>4.5695003657851041</v>
          </cell>
          <cell r="CB23">
            <v>5.857987064725946</v>
          </cell>
          <cell r="CC23">
            <v>5.0299338833354588</v>
          </cell>
          <cell r="CD23">
            <v>3.9079351416427155</v>
          </cell>
          <cell r="CE23">
            <v>3.7078643912403999</v>
          </cell>
          <cell r="CF23">
            <v>5.241046870228911</v>
          </cell>
          <cell r="CG23">
            <v>4.1614181455782848</v>
          </cell>
          <cell r="CH23">
            <v>146.07644925</v>
          </cell>
          <cell r="CI23">
            <v>1133.4496758560001</v>
          </cell>
          <cell r="CJ23">
            <v>114.405511925</v>
          </cell>
          <cell r="CK23">
            <v>571.22562847500092</v>
          </cell>
          <cell r="CL23">
            <v>819.98017659499999</v>
          </cell>
          <cell r="CM23">
            <v>2279.231448433</v>
          </cell>
          <cell r="CN23">
            <v>246.53639176299998</v>
          </cell>
          <cell r="CO23">
            <v>1766.068942421</v>
          </cell>
          <cell r="CP23">
            <v>556.08478861499998</v>
          </cell>
          <cell r="CQ23">
            <v>7324.0930619379997</v>
          </cell>
          <cell r="CR23">
            <v>1477.2889739560001</v>
          </cell>
          <cell r="CS23">
            <v>7146.0804601620002</v>
          </cell>
          <cell r="CT23">
            <v>96.725542501999996</v>
          </cell>
          <cell r="CU23">
            <v>1072.8167531500001</v>
          </cell>
          <cell r="CV23">
            <v>136.64586340100101</v>
          </cell>
          <cell r="CW23">
            <v>2668.944705635</v>
          </cell>
          <cell r="CX23">
            <v>3342.6843427220001</v>
          </cell>
          <cell r="CY23">
            <v>18158.060701554001</v>
          </cell>
        </row>
        <row r="24">
          <cell r="A24">
            <v>45474</v>
          </cell>
          <cell r="B24">
            <v>98.216877345920395</v>
          </cell>
          <cell r="C24">
            <v>75.919099092248999</v>
          </cell>
          <cell r="E24">
            <v>17482.087589027651</v>
          </cell>
          <cell r="F24">
            <v>237688.91241097235</v>
          </cell>
          <cell r="Z24">
            <v>1.9905923288771872</v>
          </cell>
          <cell r="AA24">
            <v>1.8212454400031346</v>
          </cell>
          <cell r="AB24">
            <v>1.9578694423372986</v>
          </cell>
          <cell r="AC24">
            <v>1.5157417327736424</v>
          </cell>
          <cell r="AD24">
            <v>2042.816760186</v>
          </cell>
          <cell r="AE24">
            <v>3468.6410008890002</v>
          </cell>
          <cell r="AF24">
            <v>1045.376045188</v>
          </cell>
          <cell r="AG24">
            <v>10805.857203809001</v>
          </cell>
          <cell r="AH24">
            <v>22.273648947400627</v>
          </cell>
          <cell r="AI24">
            <v>17.933189748675002</v>
          </cell>
          <cell r="AJ24">
            <v>27.092818302834669</v>
          </cell>
          <cell r="AK24">
            <v>20.305394931093009</v>
          </cell>
          <cell r="AL24">
            <v>26.803237443427268</v>
          </cell>
          <cell r="AM24">
            <v>19.481369305172667</v>
          </cell>
          <cell r="AN24">
            <v>16.823143330957357</v>
          </cell>
          <cell r="AO24">
            <v>11.445251401081343</v>
          </cell>
          <cell r="AP24">
            <v>35.399940363222029</v>
          </cell>
          <cell r="AQ24">
            <v>22.613957363159546</v>
          </cell>
          <cell r="AR24">
            <v>10.517718581536739</v>
          </cell>
          <cell r="AS24">
            <v>7.8392892934831071</v>
          </cell>
          <cell r="AT24">
            <v>23.583450165999999</v>
          </cell>
          <cell r="AU24">
            <v>189.559623334001</v>
          </cell>
          <cell r="AV24">
            <v>6.1942740000010001</v>
          </cell>
          <cell r="AW24">
            <v>220.29977353000001</v>
          </cell>
          <cell r="AX24">
            <v>54.510510520000004</v>
          </cell>
          <cell r="AY24">
            <v>680.77760794999995</v>
          </cell>
          <cell r="AZ24">
            <v>110.385889278001</v>
          </cell>
          <cell r="BA24">
            <v>1252.1883934939999</v>
          </cell>
          <cell r="BB24">
            <v>31.251880111001</v>
          </cell>
          <cell r="BC24">
            <v>329.60022578700102</v>
          </cell>
          <cell r="BD24">
            <v>41.794700352000994</v>
          </cell>
          <cell r="BE24">
            <v>501.45709321200104</v>
          </cell>
          <cell r="BF24">
            <v>24.174351160861033</v>
          </cell>
          <cell r="BG24">
            <v>19.896664306403334</v>
          </cell>
          <cell r="BH24">
            <v>21.096203129213343</v>
          </cell>
          <cell r="BI24">
            <v>15.103807709321879</v>
          </cell>
          <cell r="BJ24">
            <v>60.392537566001003</v>
          </cell>
          <cell r="BK24">
            <v>270.33470724100005</v>
          </cell>
          <cell r="BL24">
            <v>12.752080000001</v>
          </cell>
          <cell r="BM24">
            <v>679.21322616199996</v>
          </cell>
          <cell r="BN24">
            <v>12.579460753472533</v>
          </cell>
          <cell r="BO24">
            <v>8.2218020184962448</v>
          </cell>
          <cell r="BP24">
            <v>11.569589182823981</v>
          </cell>
          <cell r="BQ24">
            <v>7.6928062039318519</v>
          </cell>
          <cell r="BR24">
            <v>6.4233429521099845</v>
          </cell>
          <cell r="BS24">
            <v>4.8345841151446516</v>
          </cell>
          <cell r="BT24">
            <v>38.396240454001003</v>
          </cell>
          <cell r="BU24">
            <v>838.50057879500002</v>
          </cell>
          <cell r="BV24">
            <v>8.4088500000010011</v>
          </cell>
          <cell r="BW24">
            <v>654.49431891000006</v>
          </cell>
          <cell r="BX24">
            <v>51.736031437001003</v>
          </cell>
          <cell r="BY24">
            <v>628.72930052000004</v>
          </cell>
          <cell r="BZ24">
            <v>5.3893040619578185</v>
          </cell>
          <cell r="CA24">
            <v>4.6181218615275723</v>
          </cell>
          <cell r="CB24">
            <v>5.8083233687488409</v>
          </cell>
          <cell r="CC24">
            <v>5.0899832293324359</v>
          </cell>
          <cell r="CD24">
            <v>3.915124206986818</v>
          </cell>
          <cell r="CE24">
            <v>3.7955209367522671</v>
          </cell>
          <cell r="CF24">
            <v>5.1986080818418463</v>
          </cell>
          <cell r="CG24">
            <v>4.1320557350864808</v>
          </cell>
          <cell r="CH24">
            <v>130.49300238100099</v>
          </cell>
          <cell r="CI24">
            <v>982.69353935300103</v>
          </cell>
          <cell r="CJ24">
            <v>117.144831044</v>
          </cell>
          <cell r="CK24">
            <v>513.52394185900096</v>
          </cell>
          <cell r="CL24">
            <v>738.00565526699995</v>
          </cell>
          <cell r="CM24">
            <v>2037.4644847490001</v>
          </cell>
          <cell r="CN24">
            <v>224.53489019400001</v>
          </cell>
          <cell r="CO24">
            <v>1560.3979312829999</v>
          </cell>
          <cell r="CP24">
            <v>489.95369735500003</v>
          </cell>
          <cell r="CQ24">
            <v>6864.489903832</v>
          </cell>
          <cell r="CR24">
            <v>1368.7784761979999</v>
          </cell>
          <cell r="CS24">
            <v>6429.7839449619996</v>
          </cell>
          <cell r="CT24">
            <v>85.769967566000005</v>
          </cell>
          <cell r="CU24">
            <v>1020.105095719</v>
          </cell>
          <cell r="CV24">
            <v>131.07126054099999</v>
          </cell>
          <cell r="CW24">
            <v>2573.722549008</v>
          </cell>
          <cell r="CX24">
            <v>3149.8360828989998</v>
          </cell>
          <cell r="CY24">
            <v>15731.736499701999</v>
          </cell>
        </row>
        <row r="25">
          <cell r="A25">
            <v>45444</v>
          </cell>
          <cell r="B25">
            <v>90.502628462903502</v>
          </cell>
          <cell r="C25">
            <v>72.497379710576098</v>
          </cell>
          <cell r="E25">
            <v>18976.208082159366</v>
          </cell>
          <cell r="F25">
            <v>249157.79191784063</v>
          </cell>
          <cell r="Z25">
            <v>1.956268869740529</v>
          </cell>
          <cell r="AA25">
            <v>1.7616483132580549</v>
          </cell>
          <cell r="AB25">
            <v>1.9258307255320859</v>
          </cell>
          <cell r="AC25">
            <v>1.4526449541053426</v>
          </cell>
          <cell r="AD25">
            <v>2953.1272880839997</v>
          </cell>
          <cell r="AE25">
            <v>4923.2775770640001</v>
          </cell>
          <cell r="AF25">
            <v>1404.6625218920001</v>
          </cell>
          <cell r="AG25">
            <v>15981.135571528999</v>
          </cell>
          <cell r="AH25">
            <v>22.631402753050825</v>
          </cell>
          <cell r="AI25">
            <v>17.712745494004754</v>
          </cell>
          <cell r="AJ25">
            <v>23.862149761383421</v>
          </cell>
          <cell r="AK25">
            <v>21.850964486915178</v>
          </cell>
          <cell r="AL25">
            <v>26.44780606060748</v>
          </cell>
          <cell r="AM25">
            <v>19.942843365867894</v>
          </cell>
          <cell r="AN25">
            <v>15.617655936500146</v>
          </cell>
          <cell r="AO25">
            <v>11.295445108853009</v>
          </cell>
          <cell r="AP25">
            <v>34.425349297583381</v>
          </cell>
          <cell r="AQ25">
            <v>23.702075423807511</v>
          </cell>
          <cell r="AR25">
            <v>10.179447177245137</v>
          </cell>
          <cell r="AS25">
            <v>7.791732011253405</v>
          </cell>
          <cell r="AT25">
            <v>25.626537358</v>
          </cell>
          <cell r="AU25">
            <v>251.07621798</v>
          </cell>
          <cell r="AV25">
            <v>17.636146527001003</v>
          </cell>
          <cell r="AW25">
            <v>272.11586727599996</v>
          </cell>
          <cell r="AX25">
            <v>87.381701200999998</v>
          </cell>
          <cell r="AY25">
            <v>889.54953362900096</v>
          </cell>
          <cell r="AZ25">
            <v>175.98897143599999</v>
          </cell>
          <cell r="BA25">
            <v>1527.6533434389999</v>
          </cell>
          <cell r="BB25">
            <v>50.754427438</v>
          </cell>
          <cell r="BC25">
            <v>414.41544800999998</v>
          </cell>
          <cell r="BD25">
            <v>65.913548653001001</v>
          </cell>
          <cell r="BE25">
            <v>698.822779698001</v>
          </cell>
          <cell r="BF25">
            <v>23.484147790632754</v>
          </cell>
          <cell r="BG25">
            <v>19.21775377383014</v>
          </cell>
          <cell r="BH25">
            <v>20.591094958104602</v>
          </cell>
          <cell r="BI25">
            <v>14.352878135110121</v>
          </cell>
          <cell r="BJ25">
            <v>106.74575838600001</v>
          </cell>
          <cell r="BK25">
            <v>363.63210576900002</v>
          </cell>
          <cell r="BL25">
            <v>23.758782643000998</v>
          </cell>
          <cell r="BM25">
            <v>997.90022101000102</v>
          </cell>
          <cell r="BN25">
            <v>12.19923339776131</v>
          </cell>
          <cell r="BO25">
            <v>8.4103587167752067</v>
          </cell>
          <cell r="BP25">
            <v>11.362181522374465</v>
          </cell>
          <cell r="BQ25">
            <v>7.1702532361702129</v>
          </cell>
          <cell r="BR25">
            <v>6.3528790711138603</v>
          </cell>
          <cell r="BS25">
            <v>4.676946365683806</v>
          </cell>
          <cell r="BT25">
            <v>59.004441048000004</v>
          </cell>
          <cell r="BU25">
            <v>1083.531363389</v>
          </cell>
          <cell r="BV25">
            <v>12.661799999999999</v>
          </cell>
          <cell r="BW25">
            <v>1075.6044703309999</v>
          </cell>
          <cell r="BX25">
            <v>69.644593958000002</v>
          </cell>
          <cell r="BY25">
            <v>850.48489267600007</v>
          </cell>
          <cell r="BZ25">
            <v>5.3635583831669544</v>
          </cell>
          <cell r="CA25">
            <v>4.5997989999137738</v>
          </cell>
          <cell r="CB25">
            <v>5.878035268768695</v>
          </cell>
          <cell r="CC25">
            <v>5.0691435053978777</v>
          </cell>
          <cell r="CD25">
            <v>3.8958102318824865</v>
          </cell>
          <cell r="CE25">
            <v>3.7193580173429401</v>
          </cell>
          <cell r="CF25">
            <v>5.2994973616604693</v>
          </cell>
          <cell r="CG25">
            <v>4.1174201022628836</v>
          </cell>
          <cell r="CH25">
            <v>186.81217498100102</v>
          </cell>
          <cell r="CI25">
            <v>1386.0278511860001</v>
          </cell>
          <cell r="CJ25">
            <v>145.61481784700098</v>
          </cell>
          <cell r="CK25">
            <v>697.90230135600007</v>
          </cell>
          <cell r="CL25">
            <v>997.45425113900001</v>
          </cell>
          <cell r="CM25">
            <v>2737.240637509</v>
          </cell>
          <cell r="CN25">
            <v>338.92072392300099</v>
          </cell>
          <cell r="CO25">
            <v>2329.4032910450001</v>
          </cell>
          <cell r="CP25">
            <v>766.08652073700102</v>
          </cell>
          <cell r="CQ25">
            <v>9010.4196065699998</v>
          </cell>
          <cell r="CR25">
            <v>1818.572110006</v>
          </cell>
          <cell r="CS25">
            <v>8986.775561628001</v>
          </cell>
          <cell r="CT25">
            <v>145.508381028001</v>
          </cell>
          <cell r="CU25">
            <v>1447.005643379</v>
          </cell>
          <cell r="CV25">
            <v>189.29869896800099</v>
          </cell>
          <cell r="CW25">
            <v>3638.7057816349998</v>
          </cell>
          <cell r="CX25">
            <v>4434.3437251790001</v>
          </cell>
          <cell r="CY25">
            <v>23027.418485073002</v>
          </cell>
        </row>
        <row r="26">
          <cell r="A26">
            <v>45413</v>
          </cell>
          <cell r="B26">
            <v>85.509353096854397</v>
          </cell>
          <cell r="C26">
            <v>69.847567020067103</v>
          </cell>
          <cell r="E26">
            <v>24237</v>
          </cell>
          <cell r="F26">
            <v>287376</v>
          </cell>
          <cell r="Z26">
            <v>1.9507579088796734</v>
          </cell>
          <cell r="AA26">
            <v>1.7475976532322739</v>
          </cell>
          <cell r="AB26">
            <v>1.9776934865516216</v>
          </cell>
          <cell r="AC26">
            <v>1.4493136133376785</v>
          </cell>
          <cell r="AD26">
            <v>2403.4499697179999</v>
          </cell>
          <cell r="AE26">
            <v>4136.6679951269998</v>
          </cell>
          <cell r="AF26">
            <v>1085.7365627329998</v>
          </cell>
          <cell r="AG26">
            <v>13500.025066566001</v>
          </cell>
          <cell r="AH26">
            <v>22.830234840945888</v>
          </cell>
          <cell r="AI26">
            <v>18.252331358283993</v>
          </cell>
          <cell r="AJ26">
            <v>27.611089866847689</v>
          </cell>
          <cell r="AK26">
            <v>21.478599824424649</v>
          </cell>
          <cell r="AL26">
            <v>26.09816327690114</v>
          </cell>
          <cell r="AM26">
            <v>20.055661277760422</v>
          </cell>
          <cell r="AN26">
            <v>15.593788390504262</v>
          </cell>
          <cell r="AO26">
            <v>11.185852725188923</v>
          </cell>
          <cell r="AP26">
            <v>35.116931053785223</v>
          </cell>
          <cell r="AQ26">
            <v>22.454612738732799</v>
          </cell>
          <cell r="AR26">
            <v>10.016967944797898</v>
          </cell>
          <cell r="AS26">
            <v>7.8593369977694634</v>
          </cell>
          <cell r="AT26">
            <v>21.434335915999998</v>
          </cell>
          <cell r="AU26">
            <v>188.58795149600101</v>
          </cell>
          <cell r="AV26">
            <v>10.584827373001001</v>
          </cell>
          <cell r="AW26">
            <v>220.15079182000002</v>
          </cell>
          <cell r="AX26">
            <v>70.685936768001</v>
          </cell>
          <cell r="AY26">
            <v>707.06215215500094</v>
          </cell>
          <cell r="AZ26">
            <v>132.70323216000003</v>
          </cell>
          <cell r="BA26">
            <v>1197.4174744480001</v>
          </cell>
          <cell r="BB26">
            <v>34.765374162000001</v>
          </cell>
          <cell r="BC26">
            <v>396.981339157001</v>
          </cell>
          <cell r="BD26">
            <v>51.554807103001004</v>
          </cell>
          <cell r="BE26">
            <v>547.26597713899992</v>
          </cell>
          <cell r="BF26">
            <v>24.01874958242766</v>
          </cell>
          <cell r="BG26">
            <v>19.270595410913781</v>
          </cell>
          <cell r="BH26">
            <v>21.021874976687744</v>
          </cell>
          <cell r="BI26">
            <v>14.663726094380847</v>
          </cell>
          <cell r="BJ26">
            <v>76.640132895999997</v>
          </cell>
          <cell r="BK26">
            <v>302.48721607500102</v>
          </cell>
          <cell r="BL26">
            <v>16.08596</v>
          </cell>
          <cell r="BM26">
            <v>844.8427941440001</v>
          </cell>
          <cell r="BN26">
            <v>12.349142530370125</v>
          </cell>
          <cell r="BO26">
            <v>8.2219432083516519</v>
          </cell>
          <cell r="BP26">
            <v>11.736875069385338</v>
          </cell>
          <cell r="BQ26">
            <v>7.496982483973583</v>
          </cell>
          <cell r="BR26">
            <v>6.4635564581761962</v>
          </cell>
          <cell r="BS26">
            <v>4.6953234191839215</v>
          </cell>
          <cell r="BT26">
            <v>47.544383474</v>
          </cell>
          <cell r="BU26">
            <v>1027.1885917039999</v>
          </cell>
          <cell r="BV26">
            <v>10.809200000000001</v>
          </cell>
          <cell r="BW26">
            <v>831.03235676200006</v>
          </cell>
          <cell r="BX26">
            <v>52.356190000000005</v>
          </cell>
          <cell r="BY26">
            <v>668.40734712699998</v>
          </cell>
          <cell r="BZ26">
            <v>5.4553404148837608</v>
          </cell>
          <cell r="CA26">
            <v>4.571549549279899</v>
          </cell>
          <cell r="CB26">
            <v>5.8771677939958584</v>
          </cell>
          <cell r="CC26">
            <v>5.0477111722185155</v>
          </cell>
          <cell r="CD26">
            <v>3.9227141818007882</v>
          </cell>
          <cell r="CE26">
            <v>3.6570096042504185</v>
          </cell>
          <cell r="CF26">
            <v>5.0747587486138874</v>
          </cell>
          <cell r="CG26">
            <v>4.1621804981249371</v>
          </cell>
          <cell r="CH26">
            <v>174.130077894001</v>
          </cell>
          <cell r="CI26">
            <v>1132.9444220799999</v>
          </cell>
          <cell r="CJ26">
            <v>125.80425608799999</v>
          </cell>
          <cell r="CK26">
            <v>568.804318257001</v>
          </cell>
          <cell r="CL26">
            <v>758.75685263299999</v>
          </cell>
          <cell r="CM26">
            <v>2169.956492885</v>
          </cell>
          <cell r="CN26">
            <v>301.63048841900002</v>
          </cell>
          <cell r="CO26">
            <v>1825.6837834590001</v>
          </cell>
          <cell r="CP26">
            <v>550.81609197600108</v>
          </cell>
          <cell r="CQ26">
            <v>7340.3630951579999</v>
          </cell>
          <cell r="CR26">
            <v>1475.7225910659999</v>
          </cell>
          <cell r="CS26">
            <v>7156.2293815960002</v>
          </cell>
          <cell r="CT26">
            <v>105.45783421199999</v>
          </cell>
          <cell r="CU26">
            <v>1224.5590412049999</v>
          </cell>
          <cell r="CV26">
            <v>151.937474909</v>
          </cell>
          <cell r="CW26">
            <v>3078.3579402180003</v>
          </cell>
          <cell r="CX26">
            <v>3538.0057745419999</v>
          </cell>
          <cell r="CY26">
            <v>19338.116568178</v>
          </cell>
        </row>
        <row r="27">
          <cell r="A27">
            <v>45383</v>
          </cell>
          <cell r="B27">
            <v>85.804046926943897</v>
          </cell>
          <cell r="C27">
            <v>70.072588525496798</v>
          </cell>
          <cell r="E27">
            <v>24721</v>
          </cell>
          <cell r="F27">
            <v>283363</v>
          </cell>
          <cell r="Z27">
            <v>1.938745659077922</v>
          </cell>
          <cell r="AA27">
            <v>1.7619831115418727</v>
          </cell>
          <cell r="AB27">
            <v>1.8878022637613858</v>
          </cell>
          <cell r="AC27">
            <v>1.460028557671841</v>
          </cell>
          <cell r="AD27">
            <v>2400.8486902680002</v>
          </cell>
          <cell r="AE27">
            <v>3893.5975681870004</v>
          </cell>
          <cell r="AF27">
            <v>1170.17422715</v>
          </cell>
          <cell r="AG27">
            <v>12922.228439806</v>
          </cell>
          <cell r="AH27">
            <v>21.112040794877625</v>
          </cell>
          <cell r="AI27">
            <v>17.664210103020448</v>
          </cell>
          <cell r="AJ27">
            <v>25.894610652552544</v>
          </cell>
          <cell r="AK27">
            <v>20.992389324942099</v>
          </cell>
          <cell r="AL27">
            <v>25.719701828793262</v>
          </cell>
          <cell r="AM27">
            <v>20.158251170046963</v>
          </cell>
          <cell r="AN27">
            <v>15.188318224457458</v>
          </cell>
          <cell r="AO27">
            <v>11.209679372406937</v>
          </cell>
          <cell r="AP27">
            <v>35.121408963348429</v>
          </cell>
          <cell r="AQ27">
            <v>22.251340671471144</v>
          </cell>
          <cell r="AR27">
            <v>10.204872994755551</v>
          </cell>
          <cell r="AS27">
            <v>7.6111865943880188</v>
          </cell>
          <cell r="AT27">
            <v>27.373705179000002</v>
          </cell>
          <cell r="AU27">
            <v>214.18843167100098</v>
          </cell>
          <cell r="AV27">
            <v>15.324407107000999</v>
          </cell>
          <cell r="AW27">
            <v>258.13456442100102</v>
          </cell>
          <cell r="AX27">
            <v>79.150863352000002</v>
          </cell>
          <cell r="AY27">
            <v>622.74258197100096</v>
          </cell>
          <cell r="AZ27">
            <v>117.32372148600101</v>
          </cell>
          <cell r="BA27">
            <v>987.63874314300006</v>
          </cell>
          <cell r="BB27">
            <v>33.149935186</v>
          </cell>
          <cell r="BC27">
            <v>380.467142553001</v>
          </cell>
          <cell r="BD27">
            <v>44.314956004000003</v>
          </cell>
          <cell r="BE27">
            <v>570.72428694100006</v>
          </cell>
          <cell r="BF27">
            <v>23.011098294734438</v>
          </cell>
          <cell r="BG27">
            <v>19.306702080060944</v>
          </cell>
          <cell r="BH27">
            <v>21.062779414684805</v>
          </cell>
          <cell r="BI27">
            <v>14.601014275660022</v>
          </cell>
          <cell r="BJ27">
            <v>85.997110082000006</v>
          </cell>
          <cell r="BK27">
            <v>290.97926844599999</v>
          </cell>
          <cell r="BL27">
            <v>14.457855008000001</v>
          </cell>
          <cell r="BM27">
            <v>789.98260333099995</v>
          </cell>
          <cell r="BN27">
            <v>12.255184056871222</v>
          </cell>
          <cell r="BO27">
            <v>8.5644969388607652</v>
          </cell>
          <cell r="BP27">
            <v>11.618375453175574</v>
          </cell>
          <cell r="BQ27">
            <v>7.1476426745161934</v>
          </cell>
          <cell r="BR27">
            <v>6.4039350358427987</v>
          </cell>
          <cell r="BS27">
            <v>4.679370982717967</v>
          </cell>
          <cell r="BT27">
            <v>43.296196072999997</v>
          </cell>
          <cell r="BU27">
            <v>846.61274007700104</v>
          </cell>
          <cell r="BV27">
            <v>10.38505</v>
          </cell>
          <cell r="BW27">
            <v>871.14131010200003</v>
          </cell>
          <cell r="BX27">
            <v>49.277646695001003</v>
          </cell>
          <cell r="BY27">
            <v>657.93956221200096</v>
          </cell>
          <cell r="BZ27">
            <v>5.1778313354802865</v>
          </cell>
          <cell r="CA27">
            <v>4.6652338162243776</v>
          </cell>
          <cell r="CB27">
            <v>5.863266873149696</v>
          </cell>
          <cell r="CC27">
            <v>5.0874327467285214</v>
          </cell>
          <cell r="CD27">
            <v>3.8254454330207102</v>
          </cell>
          <cell r="CE27">
            <v>3.6831697616479868</v>
          </cell>
          <cell r="CF27">
            <v>5.1864858487794274</v>
          </cell>
          <cell r="CG27">
            <v>4.0253808613146722</v>
          </cell>
          <cell r="CH27">
            <v>144.90374584099999</v>
          </cell>
          <cell r="CI27">
            <v>1094.3869755840001</v>
          </cell>
          <cell r="CJ27">
            <v>128.41352590599999</v>
          </cell>
          <cell r="CK27">
            <v>569.61909993100096</v>
          </cell>
          <cell r="CL27">
            <v>760.016456417001</v>
          </cell>
          <cell r="CM27">
            <v>2074.0630839089999</v>
          </cell>
          <cell r="CN27">
            <v>254.42284784900002</v>
          </cell>
          <cell r="CO27">
            <v>1903.187821726</v>
          </cell>
          <cell r="CP27">
            <v>531.04491721500005</v>
          </cell>
          <cell r="CQ27">
            <v>6961.5036218400001</v>
          </cell>
          <cell r="CR27">
            <v>1411.557794526</v>
          </cell>
          <cell r="CS27">
            <v>7138.3660572809995</v>
          </cell>
          <cell r="CT27">
            <v>112.28777964199999</v>
          </cell>
          <cell r="CU27">
            <v>1150.669547792</v>
          </cell>
          <cell r="CV27">
            <v>141.51919157700101</v>
          </cell>
          <cell r="CW27">
            <v>2886.7540461360004</v>
          </cell>
          <cell r="CX27">
            <v>3640.8684949460003</v>
          </cell>
          <cell r="CY27">
            <v>18569.80590834</v>
          </cell>
        </row>
        <row r="28">
          <cell r="A28">
            <v>45352</v>
          </cell>
          <cell r="B28">
            <v>85.6393153705326</v>
          </cell>
          <cell r="C28">
            <v>69.865628460238199</v>
          </cell>
          <cell r="E28">
            <v>23017</v>
          </cell>
          <cell r="F28">
            <v>282093</v>
          </cell>
          <cell r="Z28">
            <v>1.9629031586718662</v>
          </cell>
          <cell r="AA28">
            <v>1.7635103861247459</v>
          </cell>
          <cell r="AB28">
            <v>1.8857581130142016</v>
          </cell>
          <cell r="AC28">
            <v>1.4591532324554304</v>
          </cell>
          <cell r="AD28">
            <v>3225.0557334719997</v>
          </cell>
          <cell r="AE28">
            <v>5346.0695815500003</v>
          </cell>
          <cell r="AF28">
            <v>1547.8525038980001</v>
          </cell>
          <cell r="AG28">
            <v>17383.311721637001</v>
          </cell>
          <cell r="AH28">
            <v>22.4701248213856</v>
          </cell>
          <cell r="AI28">
            <v>17.647862537715501</v>
          </cell>
          <cell r="AJ28">
            <v>22.559156002126652</v>
          </cell>
          <cell r="AK28">
            <v>20.639394070525071</v>
          </cell>
          <cell r="AL28">
            <v>26.543865515749115</v>
          </cell>
          <cell r="AM28">
            <v>19.877064839168597</v>
          </cell>
          <cell r="AN28">
            <v>15.698186351080151</v>
          </cell>
          <cell r="AO28">
            <v>11.256731472153175</v>
          </cell>
          <cell r="AP28">
            <v>36.904863430548637</v>
          </cell>
          <cell r="AQ28">
            <v>22.43960626056419</v>
          </cell>
          <cell r="AR28">
            <v>10.418204939929907</v>
          </cell>
          <cell r="AS28">
            <v>7.7577153621214103</v>
          </cell>
          <cell r="AT28">
            <v>26.316417858000001</v>
          </cell>
          <cell r="AU28">
            <v>259.86903000699999</v>
          </cell>
          <cell r="AV28">
            <v>37.093474603000004</v>
          </cell>
          <cell r="AW28">
            <v>560.68994538000004</v>
          </cell>
          <cell r="AX28">
            <v>87.783654146999993</v>
          </cell>
          <cell r="AY28">
            <v>970.81521444200007</v>
          </cell>
          <cell r="AZ28">
            <v>121.30452895700101</v>
          </cell>
          <cell r="BA28">
            <v>1165.8818582570002</v>
          </cell>
          <cell r="BB28">
            <v>40.165880985999998</v>
          </cell>
          <cell r="BC28">
            <v>523.22608482600003</v>
          </cell>
          <cell r="BD28">
            <v>45.141855801999995</v>
          </cell>
          <cell r="BE28">
            <v>698.47466206999991</v>
          </cell>
          <cell r="BF28">
            <v>23.689038063315692</v>
          </cell>
          <cell r="BG28">
            <v>19.171381314455839</v>
          </cell>
          <cell r="BH28">
            <v>20.30811162952369</v>
          </cell>
          <cell r="BI28">
            <v>14.318733475513289</v>
          </cell>
          <cell r="BJ28">
            <v>106.28760382200099</v>
          </cell>
          <cell r="BK28">
            <v>418.452448989</v>
          </cell>
          <cell r="BL28">
            <v>26.211733778000998</v>
          </cell>
          <cell r="BM28">
            <v>1307.1532289259999</v>
          </cell>
          <cell r="BN28">
            <v>12.123072112099326</v>
          </cell>
          <cell r="BO28">
            <v>8.2211053895667945</v>
          </cell>
          <cell r="BP28">
            <v>11.52338518323227</v>
          </cell>
          <cell r="BQ28">
            <v>7.3032333845933088</v>
          </cell>
          <cell r="BR28">
            <v>6.4795205109910841</v>
          </cell>
          <cell r="BS28">
            <v>4.6200740703221106</v>
          </cell>
          <cell r="BT28">
            <v>65.066007963999994</v>
          </cell>
          <cell r="BU28">
            <v>1414.2742761480001</v>
          </cell>
          <cell r="BV28">
            <v>15.740950000000002</v>
          </cell>
          <cell r="BW28">
            <v>1203.9010325450001</v>
          </cell>
          <cell r="BX28">
            <v>65.075109999999995</v>
          </cell>
          <cell r="BY28">
            <v>922.90642064700103</v>
          </cell>
          <cell r="BZ28">
            <v>5.3973939331430882</v>
          </cell>
          <cell r="CA28">
            <v>4.6857628404616563</v>
          </cell>
          <cell r="CB28">
            <v>5.8808204907586452</v>
          </cell>
          <cell r="CC28">
            <v>5.0292414806458146</v>
          </cell>
          <cell r="CD28">
            <v>3.8684899691379679</v>
          </cell>
          <cell r="CE28">
            <v>3.6864793853540347</v>
          </cell>
          <cell r="CF28">
            <v>5.2950889603124134</v>
          </cell>
          <cell r="CG28">
            <v>4.023882138301337</v>
          </cell>
          <cell r="CH28">
            <v>210.36866623199998</v>
          </cell>
          <cell r="CI28">
            <v>1432.6233186659999</v>
          </cell>
          <cell r="CJ28">
            <v>169.35156172800001</v>
          </cell>
          <cell r="CK28">
            <v>720.52598075300091</v>
          </cell>
          <cell r="CL28">
            <v>1001.607714762</v>
          </cell>
          <cell r="CM28">
            <v>2658.8552493599996</v>
          </cell>
          <cell r="CN28">
            <v>383.40489274900096</v>
          </cell>
          <cell r="CO28">
            <v>2620.2834150950002</v>
          </cell>
          <cell r="CP28">
            <v>690.95791265200103</v>
          </cell>
          <cell r="CQ28">
            <v>9549.4324656259996</v>
          </cell>
          <cell r="CR28">
            <v>1924.2328145029999</v>
          </cell>
          <cell r="CS28">
            <v>9389.374868429999</v>
          </cell>
          <cell r="CT28">
            <v>149.21826336700002</v>
          </cell>
          <cell r="CU28">
            <v>1816.6125240710001</v>
          </cell>
          <cell r="CV28">
            <v>198.71257610100002</v>
          </cell>
          <cell r="CW28">
            <v>4270.8946068630003</v>
          </cell>
          <cell r="CX28">
            <v>4833.0716275369996</v>
          </cell>
          <cell r="CY28">
            <v>25024.472151403999</v>
          </cell>
        </row>
        <row r="29">
          <cell r="A29">
            <v>45323</v>
          </cell>
          <cell r="B29">
            <v>87.6928703729007</v>
          </cell>
          <cell r="C29">
            <v>71.339685671118204</v>
          </cell>
          <cell r="E29">
            <v>21105</v>
          </cell>
          <cell r="F29">
            <v>254610</v>
          </cell>
          <cell r="Z29">
            <v>1.9695947139934129</v>
          </cell>
          <cell r="AA29">
            <v>1.7593420384172607</v>
          </cell>
          <cell r="AB29">
            <v>1.9422256726750606</v>
          </cell>
          <cell r="AC29">
            <v>1.4666675436054362</v>
          </cell>
          <cell r="AD29">
            <v>2486.9977401830001</v>
          </cell>
          <cell r="AE29">
            <v>4310.7305275680001</v>
          </cell>
          <cell r="AF29">
            <v>1170.496601244</v>
          </cell>
          <cell r="AG29">
            <v>13518.617504454</v>
          </cell>
          <cell r="AH29">
            <v>21.440550972640466</v>
          </cell>
          <cell r="AI29">
            <v>17.594615673085837</v>
          </cell>
          <cell r="AJ29">
            <v>23.187077882649334</v>
          </cell>
          <cell r="AK29">
            <v>20.041312131568485</v>
          </cell>
          <cell r="AL29">
            <v>26.146623994557075</v>
          </cell>
          <cell r="AM29">
            <v>19.834250797487222</v>
          </cell>
          <cell r="AN29">
            <v>15.74652507939124</v>
          </cell>
          <cell r="AO29">
            <v>11.29973781160129</v>
          </cell>
          <cell r="AP29">
            <v>32.786024449236798</v>
          </cell>
          <cell r="AQ29">
            <v>22.833881621721144</v>
          </cell>
          <cell r="AR29">
            <v>10.24476570428269</v>
          </cell>
          <cell r="AS29">
            <v>7.8309462706006734</v>
          </cell>
          <cell r="AT29">
            <v>24.967691733999999</v>
          </cell>
          <cell r="AU29">
            <v>212.22771354999998</v>
          </cell>
          <cell r="AV29">
            <v>50.205118681000002</v>
          </cell>
          <cell r="AW29">
            <v>632.49703939100004</v>
          </cell>
          <cell r="AX29">
            <v>74.693375222</v>
          </cell>
          <cell r="AY29">
            <v>741.02208909000092</v>
          </cell>
          <cell r="AZ29">
            <v>87.548019006000004</v>
          </cell>
          <cell r="BA29">
            <v>846.78385963400103</v>
          </cell>
          <cell r="BB29">
            <v>41.815924002000003</v>
          </cell>
          <cell r="BC29">
            <v>388.24679171100001</v>
          </cell>
          <cell r="BD29">
            <v>36.186539458001</v>
          </cell>
          <cell r="BE29">
            <v>509.52857837599998</v>
          </cell>
          <cell r="BF29">
            <v>22.620074938479974</v>
          </cell>
          <cell r="BG29">
            <v>19.322553056221977</v>
          </cell>
          <cell r="BH29">
            <v>20.315626714833542</v>
          </cell>
          <cell r="BI29">
            <v>14.728909311185419</v>
          </cell>
          <cell r="BJ29">
            <v>93.818468459000002</v>
          </cell>
          <cell r="BK29">
            <v>311.87858103800102</v>
          </cell>
          <cell r="BL29">
            <v>20.993280000001</v>
          </cell>
          <cell r="BM29">
            <v>800.15530683300005</v>
          </cell>
          <cell r="BN29">
            <v>12.146344532520917</v>
          </cell>
          <cell r="BO29">
            <v>8.2772508855479288</v>
          </cell>
          <cell r="BP29">
            <v>11.841020701990653</v>
          </cell>
          <cell r="BQ29">
            <v>7.2336513705146626</v>
          </cell>
          <cell r="BR29">
            <v>6.4808988998191106</v>
          </cell>
          <cell r="BS29">
            <v>4.6579204028330059</v>
          </cell>
          <cell r="BT29">
            <v>48.400461206000998</v>
          </cell>
          <cell r="BU29">
            <v>959.81833637099999</v>
          </cell>
          <cell r="BV29">
            <v>11.641264128001</v>
          </cell>
          <cell r="BW29">
            <v>877.3861516259999</v>
          </cell>
          <cell r="BX29">
            <v>52.643292426999999</v>
          </cell>
          <cell r="BY29">
            <v>694.82785959600096</v>
          </cell>
          <cell r="BZ29">
            <v>5.4404541682640106</v>
          </cell>
          <cell r="CA29">
            <v>4.6873983768480345</v>
          </cell>
          <cell r="CB29">
            <v>6.0485971445204756</v>
          </cell>
          <cell r="CC29">
            <v>5.1429660197043567</v>
          </cell>
          <cell r="CD29">
            <v>3.9253632186201877</v>
          </cell>
          <cell r="CE29">
            <v>3.7441232782938365</v>
          </cell>
          <cell r="CF29">
            <v>5.3812051849820373</v>
          </cell>
          <cell r="CG29">
            <v>4.036661588155547</v>
          </cell>
          <cell r="CH29">
            <v>142.26932957400101</v>
          </cell>
          <cell r="CI29">
            <v>1065.254410842</v>
          </cell>
          <cell r="CJ29">
            <v>141.57217725200101</v>
          </cell>
          <cell r="CK29">
            <v>565.89779453400001</v>
          </cell>
          <cell r="CL29">
            <v>750.67036962500094</v>
          </cell>
          <cell r="CM29">
            <v>2045.1204940750001</v>
          </cell>
          <cell r="CN29">
            <v>275.565041425</v>
          </cell>
          <cell r="CO29">
            <v>2030.3750630000002</v>
          </cell>
          <cell r="CP29">
            <v>587.55606515900104</v>
          </cell>
          <cell r="CQ29">
            <v>7515.1253338719998</v>
          </cell>
          <cell r="CR29">
            <v>1424.029865152</v>
          </cell>
          <cell r="CS29">
            <v>7376.5391145430003</v>
          </cell>
          <cell r="CT29">
            <v>128.28450854300002</v>
          </cell>
          <cell r="CU29">
            <v>1176.836199414</v>
          </cell>
          <cell r="CV29">
            <v>150.32444403399998</v>
          </cell>
          <cell r="CW29">
            <v>3055.2109469679999</v>
          </cell>
          <cell r="CX29">
            <v>3744.4485585389998</v>
          </cell>
          <cell r="CY29">
            <v>19592.583033860999</v>
          </cell>
        </row>
        <row r="30">
          <cell r="A30">
            <v>45292</v>
          </cell>
          <cell r="B30">
            <v>91.820345172782595</v>
          </cell>
          <cell r="C30">
            <v>74.265611528207202</v>
          </cell>
          <cell r="E30">
            <v>22196</v>
          </cell>
          <cell r="F30">
            <v>259348</v>
          </cell>
          <cell r="Z30">
            <v>1.9881529602695658</v>
          </cell>
          <cell r="AA30">
            <v>1.7701137762065551</v>
          </cell>
          <cell r="AB30">
            <v>1.9827466526396853</v>
          </cell>
          <cell r="AC30">
            <v>1.435056201088357</v>
          </cell>
          <cell r="AD30">
            <v>2487.9178732119999</v>
          </cell>
          <cell r="AE30">
            <v>4165.3565803419997</v>
          </cell>
          <cell r="AF30">
            <v>1176.219630266</v>
          </cell>
          <cell r="AG30">
            <v>14745.091885506001</v>
          </cell>
          <cell r="AH30">
            <v>21.295793193646396</v>
          </cell>
          <cell r="AI30">
            <v>17.949323799687967</v>
          </cell>
          <cell r="AJ30">
            <v>26.498060124731936</v>
          </cell>
          <cell r="AK30">
            <v>19.703884963829658</v>
          </cell>
          <cell r="AL30">
            <v>25.5168821005486</v>
          </cell>
          <cell r="AM30">
            <v>20.208878098771461</v>
          </cell>
          <cell r="AN30">
            <v>16.638688345911842</v>
          </cell>
          <cell r="AO30">
            <v>11.130099973552564</v>
          </cell>
          <cell r="AP30">
            <v>36.426135597409768</v>
          </cell>
          <cell r="AQ30">
            <v>22.670922067004312</v>
          </cell>
          <cell r="AR30">
            <v>10.142425152225588</v>
          </cell>
          <cell r="AS30">
            <v>7.7863523917033435</v>
          </cell>
          <cell r="AT30">
            <v>24.795292517</v>
          </cell>
          <cell r="AU30">
            <v>176.65909971299999</v>
          </cell>
          <cell r="AV30">
            <v>37.999592919000001</v>
          </cell>
          <cell r="AW30">
            <v>724.57884343500098</v>
          </cell>
          <cell r="AX30">
            <v>74.657112299000005</v>
          </cell>
          <cell r="AY30">
            <v>679.38753206600097</v>
          </cell>
          <cell r="AZ30">
            <v>72.043372677001003</v>
          </cell>
          <cell r="BA30">
            <v>818.53091674899997</v>
          </cell>
          <cell r="BB30">
            <v>32.938662938000995</v>
          </cell>
          <cell r="BC30">
            <v>377.806034866</v>
          </cell>
          <cell r="BD30">
            <v>32.954810893000001</v>
          </cell>
          <cell r="BE30">
            <v>493.24745255600101</v>
          </cell>
          <cell r="BF30">
            <v>23.736342130838104</v>
          </cell>
          <cell r="BG30">
            <v>19.360991884296713</v>
          </cell>
          <cell r="BH30">
            <v>20.901885338092544</v>
          </cell>
          <cell r="BI30">
            <v>14.478251569863591</v>
          </cell>
          <cell r="BJ30">
            <v>73.193283771001006</v>
          </cell>
          <cell r="BK30">
            <v>306.775080489</v>
          </cell>
          <cell r="BL30">
            <v>15.879379999999999</v>
          </cell>
          <cell r="BM30">
            <v>858.57546086700006</v>
          </cell>
          <cell r="BN30">
            <v>12.203056540502216</v>
          </cell>
          <cell r="BO30">
            <v>8.2126982253543623</v>
          </cell>
          <cell r="BP30">
            <v>11.697709808111838</v>
          </cell>
          <cell r="BQ30">
            <v>7.0714223067916828</v>
          </cell>
          <cell r="BR30">
            <v>6.514458095265435</v>
          </cell>
          <cell r="BS30">
            <v>4.6476508593270403</v>
          </cell>
          <cell r="BT30">
            <v>44.658125257000002</v>
          </cell>
          <cell r="BU30">
            <v>920.37673037400009</v>
          </cell>
          <cell r="BV30">
            <v>11.230499999999999</v>
          </cell>
          <cell r="BW30">
            <v>851.28955162900002</v>
          </cell>
          <cell r="BX30">
            <v>49.431622000000004</v>
          </cell>
          <cell r="BY30">
            <v>686.97948627800099</v>
          </cell>
          <cell r="BZ30">
            <v>5.2516898716631273</v>
          </cell>
          <cell r="CA30">
            <v>4.5650470246767894</v>
          </cell>
          <cell r="CB30">
            <v>5.8569499099304974</v>
          </cell>
          <cell r="CC30">
            <v>5.0562715943084244</v>
          </cell>
          <cell r="CD30">
            <v>3.9272548919108976</v>
          </cell>
          <cell r="CE30">
            <v>3.7158148778079036</v>
          </cell>
          <cell r="CF30">
            <v>5.2897406135942191</v>
          </cell>
          <cell r="CG30">
            <v>4.0545729086211173</v>
          </cell>
          <cell r="CH30">
            <v>130.957829416001</v>
          </cell>
          <cell r="CI30">
            <v>1036.8944721089999</v>
          </cell>
          <cell r="CJ30">
            <v>120.043625269</v>
          </cell>
          <cell r="CK30">
            <v>540.938635116</v>
          </cell>
          <cell r="CL30">
            <v>713.08909456100002</v>
          </cell>
          <cell r="CM30">
            <v>2008.2897433849998</v>
          </cell>
          <cell r="CN30">
            <v>297.40593186800101</v>
          </cell>
          <cell r="CO30">
            <v>1890.929066168</v>
          </cell>
          <cell r="CP30">
            <v>475.31962799399997</v>
          </cell>
          <cell r="CQ30">
            <v>7396.717081623</v>
          </cell>
          <cell r="CR30">
            <v>1366.4166456130001</v>
          </cell>
          <cell r="CS30">
            <v>6939.678754781</v>
          </cell>
          <cell r="CT30">
            <v>101.30693377099999</v>
          </cell>
          <cell r="CU30">
            <v>1226.8079767940001</v>
          </cell>
          <cell r="CV30">
            <v>139.94508311199999</v>
          </cell>
          <cell r="CW30">
            <v>2971.5081913060003</v>
          </cell>
          <cell r="CX30">
            <v>3718.3712212790001</v>
          </cell>
          <cell r="CY30">
            <v>20606.471453049999</v>
          </cell>
        </row>
        <row r="31">
          <cell r="A31">
            <v>45261</v>
          </cell>
          <cell r="B31">
            <v>92.500536823905804</v>
          </cell>
          <cell r="C31">
            <v>75.860161556693399</v>
          </cell>
          <cell r="E31">
            <v>19848.560082177311</v>
          </cell>
          <cell r="F31">
            <v>249815.43991782269</v>
          </cell>
          <cell r="Z31">
            <v>1.9778427775294827</v>
          </cell>
          <cell r="AA31">
            <v>1.7854279142342733</v>
          </cell>
          <cell r="AB31">
            <v>1.9449974921391637</v>
          </cell>
          <cell r="AC31">
            <v>1.4919061653607155</v>
          </cell>
          <cell r="AD31">
            <v>3194.692011699</v>
          </cell>
          <cell r="AE31">
            <v>5246.9633857789995</v>
          </cell>
          <cell r="AF31">
            <v>1522.014561078</v>
          </cell>
          <cell r="AG31">
            <v>17045.613631067998</v>
          </cell>
          <cell r="AH31">
            <v>23.282373378150517</v>
          </cell>
          <cell r="AI31">
            <v>17.337232506129197</v>
          </cell>
          <cell r="AJ31">
            <v>24.476198348772375</v>
          </cell>
          <cell r="AK31">
            <v>19.985592539613091</v>
          </cell>
          <cell r="AL31">
            <v>27.149111295701367</v>
          </cell>
          <cell r="AM31">
            <v>20.303174428795163</v>
          </cell>
          <cell r="AN31">
            <v>16.737548633362032</v>
          </cell>
          <cell r="AO31">
            <v>11.612770728837603</v>
          </cell>
          <cell r="AP31">
            <v>36.217361074953644</v>
          </cell>
          <cell r="AQ31">
            <v>23.190795717965951</v>
          </cell>
          <cell r="AR31">
            <v>10.322926829006008</v>
          </cell>
          <cell r="AS31">
            <v>7.8396764539419257</v>
          </cell>
          <cell r="AT31">
            <v>24.263916159000999</v>
          </cell>
          <cell r="AU31">
            <v>265.14482116900001</v>
          </cell>
          <cell r="AV31">
            <v>110.163244703001</v>
          </cell>
          <cell r="AW31">
            <v>1606.8559045309999</v>
          </cell>
          <cell r="AX31">
            <v>74.424219371001001</v>
          </cell>
          <cell r="AY31">
            <v>956.77912115399999</v>
          </cell>
          <cell r="AZ31">
            <v>87.845523212000998</v>
          </cell>
          <cell r="BA31">
            <v>924.83458981799993</v>
          </cell>
          <cell r="BB31">
            <v>45.313003513001</v>
          </cell>
          <cell r="BC31">
            <v>499.320311701001</v>
          </cell>
          <cell r="BD31">
            <v>31.977717511999998</v>
          </cell>
          <cell r="BE31">
            <v>496.678052344001</v>
          </cell>
          <cell r="BF31">
            <v>23.10705679591063</v>
          </cell>
          <cell r="BG31">
            <v>19.53683146341173</v>
          </cell>
          <cell r="BH31">
            <v>20.783799762588401</v>
          </cell>
          <cell r="BI31">
            <v>14.961909661444984</v>
          </cell>
          <cell r="BJ31">
            <v>125.35745985899999</v>
          </cell>
          <cell r="BK31">
            <v>455.13306047899999</v>
          </cell>
          <cell r="BL31">
            <v>30.259679999999999</v>
          </cell>
          <cell r="BM31">
            <v>1596.2750407740002</v>
          </cell>
          <cell r="BN31">
            <v>12.004204378241621</v>
          </cell>
          <cell r="BO31">
            <v>8.1175774852748859</v>
          </cell>
          <cell r="BP31">
            <v>11.588932530330803</v>
          </cell>
          <cell r="BQ31">
            <v>7.5736066628561254</v>
          </cell>
          <cell r="BR31">
            <v>6.5031974278408118</v>
          </cell>
          <cell r="BS31">
            <v>4.6989225908580563</v>
          </cell>
          <cell r="BT31">
            <v>76.954470648001006</v>
          </cell>
          <cell r="BU31">
            <v>1743.602068829</v>
          </cell>
          <cell r="BV31">
            <v>17.185500000000001</v>
          </cell>
          <cell r="BW31">
            <v>1202.428226518</v>
          </cell>
          <cell r="BX31">
            <v>68.931970000000007</v>
          </cell>
          <cell r="BY31">
            <v>925.41980728500107</v>
          </cell>
          <cell r="BZ31">
            <v>5.1400857621477059</v>
          </cell>
          <cell r="CA31">
            <v>4.6394762741338162</v>
          </cell>
          <cell r="CB31">
            <v>5.9386869416494195</v>
          </cell>
          <cell r="CC31">
            <v>5.0821005671080197</v>
          </cell>
          <cell r="CD31">
            <v>3.8996930945365516</v>
          </cell>
          <cell r="CE31">
            <v>3.6587137166773878</v>
          </cell>
          <cell r="CF31">
            <v>5.1952849987739089</v>
          </cell>
          <cell r="CG31">
            <v>4.1248306492467579</v>
          </cell>
          <cell r="CH31">
            <v>154.35658142900101</v>
          </cell>
          <cell r="CI31">
            <v>1146.356939472</v>
          </cell>
          <cell r="CJ31">
            <v>136.893825945</v>
          </cell>
          <cell r="CK31">
            <v>673.76578566400099</v>
          </cell>
          <cell r="CL31">
            <v>784.870813303001</v>
          </cell>
          <cell r="CM31">
            <v>2301.185122628</v>
          </cell>
          <cell r="CN31">
            <v>355.765771284001</v>
          </cell>
          <cell r="CO31">
            <v>2259.111775719</v>
          </cell>
          <cell r="CP31">
            <v>715.40230934700003</v>
          </cell>
          <cell r="CQ31">
            <v>10560.359287566</v>
          </cell>
          <cell r="CR31">
            <v>1577.368435671</v>
          </cell>
          <cell r="CS31">
            <v>8154.3323136859999</v>
          </cell>
          <cell r="CT31">
            <v>172.80410985900102</v>
          </cell>
          <cell r="CU31">
            <v>2147.0395340749997</v>
          </cell>
          <cell r="CV31">
            <v>221.88727325299999</v>
          </cell>
          <cell r="CW31">
            <v>4682.95858288</v>
          </cell>
          <cell r="CX31">
            <v>4790.6476394350002</v>
          </cell>
          <cell r="CY31">
            <v>24638.78989534</v>
          </cell>
        </row>
        <row r="32">
          <cell r="A32">
            <v>45231</v>
          </cell>
          <cell r="B32">
            <v>93.039986073344195</v>
          </cell>
          <cell r="C32">
            <v>75.615881184619298</v>
          </cell>
          <cell r="E32">
            <v>20162.820328752983</v>
          </cell>
          <cell r="F32">
            <v>232743.17967124702</v>
          </cell>
          <cell r="Z32">
            <v>1.9911570210072351</v>
          </cell>
          <cell r="AA32">
            <v>1.7689990593087712</v>
          </cell>
          <cell r="AB32">
            <v>1.9785134813408252</v>
          </cell>
          <cell r="AC32">
            <v>1.4720450926173578</v>
          </cell>
          <cell r="AD32">
            <v>2585.2997247540002</v>
          </cell>
          <cell r="AE32">
            <v>4371.8448286359999</v>
          </cell>
          <cell r="AF32">
            <v>1110.4275252060002</v>
          </cell>
          <cell r="AG32">
            <v>14856.230599475</v>
          </cell>
          <cell r="AH32">
            <v>23.12784534541381</v>
          </cell>
          <cell r="AI32">
            <v>18.666733727910067</v>
          </cell>
          <cell r="AJ32">
            <v>24.66316295344129</v>
          </cell>
          <cell r="AK32">
            <v>20.514129627168529</v>
          </cell>
          <cell r="AL32">
            <v>27.853814114963981</v>
          </cell>
          <cell r="AM32">
            <v>19.628894901726937</v>
          </cell>
          <cell r="AN32">
            <v>15.940398279495513</v>
          </cell>
          <cell r="AO32">
            <v>11.466980229400191</v>
          </cell>
          <cell r="AP32">
            <v>37.580343157828516</v>
          </cell>
          <cell r="AQ32">
            <v>22.952386122122476</v>
          </cell>
          <cell r="AR32">
            <v>10.245346525437737</v>
          </cell>
          <cell r="AS32">
            <v>7.8720369192825386</v>
          </cell>
          <cell r="AT32">
            <v>21.931847905001</v>
          </cell>
          <cell r="AU32">
            <v>195.27002459900098</v>
          </cell>
          <cell r="AV32">
            <v>88.551659446999992</v>
          </cell>
          <cell r="AW32">
            <v>997.02683078400003</v>
          </cell>
          <cell r="AX32">
            <v>59.921033702000003</v>
          </cell>
          <cell r="AY32">
            <v>759.64557462800099</v>
          </cell>
          <cell r="AZ32">
            <v>82.510800215000998</v>
          </cell>
          <cell r="BA32">
            <v>764.05455806400107</v>
          </cell>
          <cell r="BB32">
            <v>30.039920128000002</v>
          </cell>
          <cell r="BC32">
            <v>400.28078882900104</v>
          </cell>
          <cell r="BD32">
            <v>31.354619929000002</v>
          </cell>
          <cell r="BE32">
            <v>458.52352645799999</v>
          </cell>
          <cell r="BF32">
            <v>23.598143491518805</v>
          </cell>
          <cell r="BG32">
            <v>19.645642158400058</v>
          </cell>
          <cell r="BH32">
            <v>20.758106368720448</v>
          </cell>
          <cell r="BI32">
            <v>14.657620163067298</v>
          </cell>
          <cell r="BJ32">
            <v>82.148943646000006</v>
          </cell>
          <cell r="BK32">
            <v>331.66772048100103</v>
          </cell>
          <cell r="BL32">
            <v>19.852968486999998</v>
          </cell>
          <cell r="BM32">
            <v>1059.935533842</v>
          </cell>
          <cell r="BN32">
            <v>12.39693183528744</v>
          </cell>
          <cell r="BO32">
            <v>8.2518998941680834</v>
          </cell>
          <cell r="BP32">
            <v>11.927254701490304</v>
          </cell>
          <cell r="BQ32">
            <v>7.11715648551478</v>
          </cell>
          <cell r="BR32">
            <v>6.4948153178355206</v>
          </cell>
          <cell r="BS32">
            <v>4.7131700923210138</v>
          </cell>
          <cell r="BT32">
            <v>51.596374324999999</v>
          </cell>
          <cell r="BU32">
            <v>1131.941070522</v>
          </cell>
          <cell r="BV32">
            <v>12.9108</v>
          </cell>
          <cell r="BW32">
            <v>1013.790920111</v>
          </cell>
          <cell r="BX32">
            <v>59.66912902</v>
          </cell>
          <cell r="BY32">
            <v>746.51707958100098</v>
          </cell>
          <cell r="BZ32">
            <v>5.1112448565851238</v>
          </cell>
          <cell r="CA32">
            <v>4.6985525858826884</v>
          </cell>
          <cell r="CB32">
            <v>6.0749983228843556</v>
          </cell>
          <cell r="CC32">
            <v>5.0249602273168268</v>
          </cell>
          <cell r="CD32">
            <v>3.9423709507289635</v>
          </cell>
          <cell r="CE32">
            <v>3.6989641593600786</v>
          </cell>
          <cell r="CF32">
            <v>5.1649055767082741</v>
          </cell>
          <cell r="CG32">
            <v>4.0951847171039297</v>
          </cell>
          <cell r="CH32">
            <v>128.269933901</v>
          </cell>
          <cell r="CI32">
            <v>1003.045510705</v>
          </cell>
          <cell r="CJ32">
            <v>137.93233327299998</v>
          </cell>
          <cell r="CK32">
            <v>592.33025157700092</v>
          </cell>
          <cell r="CL32">
            <v>689.99038248900001</v>
          </cell>
          <cell r="CM32">
            <v>1955.186512622</v>
          </cell>
          <cell r="CN32">
            <v>305.78844951499997</v>
          </cell>
          <cell r="CO32">
            <v>1969.0171020349999</v>
          </cell>
          <cell r="CP32">
            <v>573.60871133199998</v>
          </cell>
          <cell r="CQ32">
            <v>8155.6307244790005</v>
          </cell>
          <cell r="CR32">
            <v>1354.52282713</v>
          </cell>
          <cell r="CS32">
            <v>7122.2562439090007</v>
          </cell>
          <cell r="CT32">
            <v>114.83062809</v>
          </cell>
          <cell r="CU32">
            <v>1459.8755034860001</v>
          </cell>
          <cell r="CV32">
            <v>168.64885420100001</v>
          </cell>
          <cell r="CW32">
            <v>3439.1705466450003</v>
          </cell>
          <cell r="CX32">
            <v>3795.6357596600001</v>
          </cell>
          <cell r="CY32">
            <v>21108.382645810001</v>
          </cell>
        </row>
        <row r="33">
          <cell r="A33">
            <v>45200</v>
          </cell>
          <cell r="B33">
            <v>96.009156546312894</v>
          </cell>
          <cell r="C33">
            <v>76.331532489066902</v>
          </cell>
          <cell r="E33">
            <v>21819.43824656017</v>
          </cell>
          <cell r="F33">
            <v>252295.56175343983</v>
          </cell>
          <cell r="Z33">
            <v>1.9749328630381804</v>
          </cell>
          <cell r="AA33">
            <v>1.7691728715057391</v>
          </cell>
          <cell r="AB33">
            <v>1.8792252718884204</v>
          </cell>
          <cell r="AC33">
            <v>1.4899552641914824</v>
          </cell>
          <cell r="AD33">
            <v>2316.9119697019996</v>
          </cell>
          <cell r="AE33">
            <v>4155.0909953370001</v>
          </cell>
          <cell r="AF33">
            <v>1272.055697257</v>
          </cell>
          <cell r="AG33">
            <v>13117.79931208</v>
          </cell>
          <cell r="AH33">
            <v>20.513015584289757</v>
          </cell>
          <cell r="AI33">
            <v>18.382879684738992</v>
          </cell>
          <cell r="AJ33">
            <v>25.795995371887429</v>
          </cell>
          <cell r="AK33">
            <v>20.280659023308896</v>
          </cell>
          <cell r="AL33">
            <v>26.028315503790534</v>
          </cell>
          <cell r="AM33">
            <v>20.48080251334196</v>
          </cell>
          <cell r="AN33">
            <v>16.70713413502563</v>
          </cell>
          <cell r="AO33">
            <v>11.440784257318958</v>
          </cell>
          <cell r="AP33">
            <v>36.174786791336885</v>
          </cell>
          <cell r="AQ33">
            <v>22.993669578610014</v>
          </cell>
          <cell r="AR33">
            <v>9.9168910869532052</v>
          </cell>
          <cell r="AS33">
            <v>8.0129199533607984</v>
          </cell>
          <cell r="AT33">
            <v>31.276376376000002</v>
          </cell>
          <cell r="AU33">
            <v>187.27165059400099</v>
          </cell>
          <cell r="AV33">
            <v>69.999527227000002</v>
          </cell>
          <cell r="AW33">
            <v>944.69609101499998</v>
          </cell>
          <cell r="AX33">
            <v>78.723557260000007</v>
          </cell>
          <cell r="AY33">
            <v>650.31333892300097</v>
          </cell>
          <cell r="AZ33">
            <v>75.759810707</v>
          </cell>
          <cell r="BA33">
            <v>821.39224281099996</v>
          </cell>
          <cell r="BB33">
            <v>36.236433299999995</v>
          </cell>
          <cell r="BC33">
            <v>372.61077717999996</v>
          </cell>
          <cell r="BD33">
            <v>33.065864301001</v>
          </cell>
          <cell r="BE33">
            <v>425.22557772300001</v>
          </cell>
          <cell r="BF33">
            <v>22.078632490493771</v>
          </cell>
          <cell r="BG33">
            <v>19.765604256188581</v>
          </cell>
          <cell r="BH33">
            <v>20.016411706921431</v>
          </cell>
          <cell r="BI33">
            <v>14.794767510847096</v>
          </cell>
          <cell r="BJ33">
            <v>100.586293736</v>
          </cell>
          <cell r="BK33">
            <v>303.72931315800002</v>
          </cell>
          <cell r="BL33">
            <v>22.438561799999999</v>
          </cell>
          <cell r="BM33">
            <v>881.91626615300095</v>
          </cell>
          <cell r="BN33">
            <v>12.113491965275456</v>
          </cell>
          <cell r="BO33">
            <v>8.7011418286138582</v>
          </cell>
          <cell r="BP33">
            <v>11.315612504422392</v>
          </cell>
          <cell r="BQ33">
            <v>7.3160486974154475</v>
          </cell>
          <cell r="BR33">
            <v>6.6987932029086696</v>
          </cell>
          <cell r="BS33">
            <v>4.7243644933299995</v>
          </cell>
          <cell r="BT33">
            <v>49.144542826999995</v>
          </cell>
          <cell r="BU33">
            <v>882.99882159499998</v>
          </cell>
          <cell r="BV33">
            <v>12.874254800000001</v>
          </cell>
          <cell r="BW33">
            <v>867.64936127400097</v>
          </cell>
          <cell r="BX33">
            <v>56.430190699999997</v>
          </cell>
          <cell r="BY33">
            <v>686.41839369600098</v>
          </cell>
          <cell r="BZ33">
            <v>5.0676509954575497</v>
          </cell>
          <cell r="CA33">
            <v>4.6918985293247824</v>
          </cell>
          <cell r="CB33">
            <v>5.8692450466888886</v>
          </cell>
          <cell r="CC33">
            <v>5.0584657258969461</v>
          </cell>
          <cell r="CD33">
            <v>3.904671158939963</v>
          </cell>
          <cell r="CE33">
            <v>3.6698960842933475</v>
          </cell>
          <cell r="CF33">
            <v>5.2431759877988737</v>
          </cell>
          <cell r="CG33">
            <v>4.0493103525702239</v>
          </cell>
          <cell r="CH33">
            <v>140.62769054100102</v>
          </cell>
          <cell r="CI33">
            <v>1048.7810069709999</v>
          </cell>
          <cell r="CJ33">
            <v>122.187146792001</v>
          </cell>
          <cell r="CK33">
            <v>543.47244886700003</v>
          </cell>
          <cell r="CL33">
            <v>671.94529658299996</v>
          </cell>
          <cell r="CM33">
            <v>1972.513128695</v>
          </cell>
          <cell r="CN33">
            <v>293.70257814300004</v>
          </cell>
          <cell r="CO33">
            <v>1970.0959050060001</v>
          </cell>
          <cell r="CP33">
            <v>598.98352623099993</v>
          </cell>
          <cell r="CQ33">
            <v>7690.1198380799997</v>
          </cell>
          <cell r="CR33">
            <v>1355.387930913</v>
          </cell>
          <cell r="CS33">
            <v>7147.698121296</v>
          </cell>
          <cell r="CT33">
            <v>135.73955959300002</v>
          </cell>
          <cell r="CU33">
            <v>1251.497776982</v>
          </cell>
          <cell r="CV33">
            <v>157.475219734001</v>
          </cell>
          <cell r="CW33">
            <v>2938.7943154199997</v>
          </cell>
          <cell r="CX33">
            <v>3637.102768964</v>
          </cell>
          <cell r="CY33">
            <v>18934.289630183997</v>
          </cell>
        </row>
        <row r="34">
          <cell r="A34">
            <v>45170</v>
          </cell>
          <cell r="B34">
            <v>96.397384000000002</v>
          </cell>
          <cell r="C34">
            <v>77.030827000000002</v>
          </cell>
          <cell r="E34">
            <v>19355.519342329015</v>
          </cell>
          <cell r="F34">
            <v>259576.480657671</v>
          </cell>
          <cell r="Z34">
            <v>1.982841246637532</v>
          </cell>
          <cell r="AA34">
            <v>1.7653589089482868</v>
          </cell>
          <cell r="AB34">
            <v>1.9413507576303111</v>
          </cell>
          <cell r="AC34">
            <v>1.4735452034714329</v>
          </cell>
          <cell r="AD34">
            <v>2934.1914665040003</v>
          </cell>
          <cell r="AE34">
            <v>5257.8009797699997</v>
          </cell>
          <cell r="AF34">
            <v>1361.7288346810001</v>
          </cell>
          <cell r="AG34">
            <v>16573.169691536001</v>
          </cell>
          <cell r="AH34">
            <v>22.918280747430035</v>
          </cell>
          <cell r="AI34">
            <v>18.076904287262938</v>
          </cell>
          <cell r="AJ34">
            <v>25.535758270300111</v>
          </cell>
          <cell r="AK34">
            <v>20.435183785185039</v>
          </cell>
          <cell r="AL34">
            <v>26.307139899027696</v>
          </cell>
          <cell r="AM34">
            <v>20.512549159427465</v>
          </cell>
          <cell r="AN34">
            <v>15.676240557997575</v>
          </cell>
          <cell r="AO34">
            <v>11.307738043594068</v>
          </cell>
          <cell r="AP34">
            <v>37.943160650687837</v>
          </cell>
          <cell r="AQ34">
            <v>23.407768264337484</v>
          </cell>
          <cell r="AR34">
            <v>10.177668982369834</v>
          </cell>
          <cell r="AS34">
            <v>7.8643934166061218</v>
          </cell>
          <cell r="AT34">
            <v>25.799065601999999</v>
          </cell>
          <cell r="AU34">
            <v>238.388501402</v>
          </cell>
          <cell r="AV34">
            <v>30.701563324001</v>
          </cell>
          <cell r="AW34">
            <v>636.05172685900095</v>
          </cell>
          <cell r="AX34">
            <v>86.881184859000001</v>
          </cell>
          <cell r="AY34">
            <v>835.53914790600197</v>
          </cell>
          <cell r="AZ34">
            <v>142.519902532</v>
          </cell>
          <cell r="BA34">
            <v>1279.2573898640001</v>
          </cell>
          <cell r="BB34">
            <v>37.164803302000003</v>
          </cell>
          <cell r="BC34">
            <v>433.08304828700096</v>
          </cell>
          <cell r="BD34">
            <v>40.465685119001002</v>
          </cell>
          <cell r="BE34">
            <v>599.14987305599993</v>
          </cell>
          <cell r="BF34">
            <v>23.081285493609982</v>
          </cell>
          <cell r="BG34">
            <v>19.629167284377921</v>
          </cell>
          <cell r="BH34">
            <v>20.947994894002523</v>
          </cell>
          <cell r="BI34">
            <v>14.861340354388403</v>
          </cell>
          <cell r="BJ34">
            <v>101.07137335500001</v>
          </cell>
          <cell r="BK34">
            <v>373.64240121199998</v>
          </cell>
          <cell r="BL34">
            <v>16.459080000000998</v>
          </cell>
          <cell r="BM34">
            <v>1040.954773448</v>
          </cell>
          <cell r="BN34">
            <v>12.234001090214981</v>
          </cell>
          <cell r="BO34">
            <v>8.3935656241429957</v>
          </cell>
          <cell r="BP34">
            <v>11.764001689133195</v>
          </cell>
          <cell r="BQ34">
            <v>7.2088735656909373</v>
          </cell>
          <cell r="BR34">
            <v>6.7069214403778448</v>
          </cell>
          <cell r="BS34">
            <v>4.7375517246347689</v>
          </cell>
          <cell r="BT34">
            <v>52.684329233999996</v>
          </cell>
          <cell r="BU34">
            <v>1119.897289083</v>
          </cell>
          <cell r="BV34">
            <v>13.55725</v>
          </cell>
          <cell r="BW34">
            <v>1065.6302496140001</v>
          </cell>
          <cell r="BX34">
            <v>65.369667497000009</v>
          </cell>
          <cell r="BY34">
            <v>848.63667613000007</v>
          </cell>
          <cell r="BZ34">
            <v>5.233423045775119</v>
          </cell>
          <cell r="CA34">
            <v>4.7183752878930454</v>
          </cell>
          <cell r="CB34">
            <v>5.9765440663029397</v>
          </cell>
          <cell r="CC34">
            <v>5.0915647953759793</v>
          </cell>
          <cell r="CD34">
            <v>3.9280847400032251</v>
          </cell>
          <cell r="CE34">
            <v>3.7608369630096168</v>
          </cell>
          <cell r="CF34">
            <v>5.3189504492483879</v>
          </cell>
          <cell r="CG34">
            <v>4.139407903468225</v>
          </cell>
          <cell r="CH34">
            <v>178.56023322200099</v>
          </cell>
          <cell r="CI34">
            <v>1389.5816143519999</v>
          </cell>
          <cell r="CJ34">
            <v>141.71745776300099</v>
          </cell>
          <cell r="CK34">
            <v>693.21412984500103</v>
          </cell>
          <cell r="CL34">
            <v>874.63343345800104</v>
          </cell>
          <cell r="CM34">
            <v>2481.0920839989999</v>
          </cell>
          <cell r="CN34">
            <v>308.31394875200101</v>
          </cell>
          <cell r="CO34">
            <v>2390.653865539</v>
          </cell>
          <cell r="CP34">
            <v>682.85521884299999</v>
          </cell>
          <cell r="CQ34">
            <v>8866.4935119139991</v>
          </cell>
          <cell r="CR34">
            <v>1674.1341011349998</v>
          </cell>
          <cell r="CS34">
            <v>8788.5095358940016</v>
          </cell>
          <cell r="CT34">
            <v>132.25538335499999</v>
          </cell>
          <cell r="CU34">
            <v>1499.2208879330001</v>
          </cell>
          <cell r="CV34">
            <v>178.872475081</v>
          </cell>
          <cell r="CW34">
            <v>3640.9181886840001</v>
          </cell>
          <cell r="CX34">
            <v>4403.2500762529999</v>
          </cell>
          <cell r="CY34">
            <v>24045.596857779001</v>
          </cell>
        </row>
        <row r="35">
          <cell r="A35">
            <v>45139</v>
          </cell>
          <cell r="B35">
            <v>96.151764999999997</v>
          </cell>
          <cell r="C35">
            <v>76.636551999999995</v>
          </cell>
          <cell r="E35">
            <v>17955.07498641243</v>
          </cell>
          <cell r="F35">
            <v>231568.92501358758</v>
          </cell>
          <cell r="Z35">
            <v>1.9874144766519193</v>
          </cell>
          <cell r="AA35">
            <v>1.7812048194445931</v>
          </cell>
          <cell r="AB35">
            <v>1.927448892418355</v>
          </cell>
          <cell r="AC35">
            <v>1.4908503400962478</v>
          </cell>
          <cell r="AD35">
            <v>2299.034687454</v>
          </cell>
          <cell r="AE35">
            <v>4149.2352593530004</v>
          </cell>
          <cell r="AF35">
            <v>1160.730636734</v>
          </cell>
          <cell r="AG35">
            <v>12311.54126907</v>
          </cell>
          <cell r="AH35">
            <v>23.667934900985088</v>
          </cell>
          <cell r="AI35">
            <v>17.531272676001546</v>
          </cell>
          <cell r="AJ35">
            <v>27.057428767896766</v>
          </cell>
          <cell r="AK35">
            <v>21.761094162927058</v>
          </cell>
          <cell r="AL35">
            <v>26.859802145625487</v>
          </cell>
          <cell r="AM35">
            <v>21.317428613949588</v>
          </cell>
          <cell r="AN35">
            <v>15.476449697396818</v>
          </cell>
          <cell r="AO35">
            <v>11.621538768585495</v>
          </cell>
          <cell r="AP35">
            <v>37.727824382727491</v>
          </cell>
          <cell r="AQ35">
            <v>22.819349517653443</v>
          </cell>
          <cell r="AR35">
            <v>10.106172899304569</v>
          </cell>
          <cell r="AS35">
            <v>7.9576390732140894</v>
          </cell>
          <cell r="AT35">
            <v>17.746976498001001</v>
          </cell>
          <cell r="AU35">
            <v>220.72129887900101</v>
          </cell>
          <cell r="AV35">
            <v>14.901458386001</v>
          </cell>
          <cell r="AW35">
            <v>266.75788758800098</v>
          </cell>
          <cell r="AX35">
            <v>72.047539116001005</v>
          </cell>
          <cell r="AY35">
            <v>596.53226249500005</v>
          </cell>
          <cell r="AZ35">
            <v>172.42160584599998</v>
          </cell>
          <cell r="BA35">
            <v>1224.513499874</v>
          </cell>
          <cell r="BB35">
            <v>33.420884563999998</v>
          </cell>
          <cell r="BC35">
            <v>336.98621630700001</v>
          </cell>
          <cell r="BD35">
            <v>36.895340804001002</v>
          </cell>
          <cell r="BE35">
            <v>509.09111002199995</v>
          </cell>
          <cell r="BF35">
            <v>22.969404562841245</v>
          </cell>
          <cell r="BG35">
            <v>19.748762759780554</v>
          </cell>
          <cell r="BH35">
            <v>20.678597431713257</v>
          </cell>
          <cell r="BI35">
            <v>14.921650568009156</v>
          </cell>
          <cell r="BJ35">
            <v>82.835680689001009</v>
          </cell>
          <cell r="BK35">
            <v>291.11495416100104</v>
          </cell>
          <cell r="BL35">
            <v>14.91578</v>
          </cell>
          <cell r="BM35">
            <v>731.06847357500101</v>
          </cell>
          <cell r="BN35">
            <v>12.46992908127061</v>
          </cell>
          <cell r="BO35">
            <v>8.5726987255407359</v>
          </cell>
          <cell r="BP35">
            <v>11.751725508708391</v>
          </cell>
          <cell r="BQ35">
            <v>7.2869111342160027</v>
          </cell>
          <cell r="BR35">
            <v>6.6822897756312516</v>
          </cell>
          <cell r="BS35">
            <v>4.6652648990864654</v>
          </cell>
          <cell r="BT35">
            <v>41.044179232000005</v>
          </cell>
          <cell r="BU35">
            <v>812.32367482700101</v>
          </cell>
          <cell r="BV35">
            <v>10.062250000000001</v>
          </cell>
          <cell r="BW35">
            <v>795.767037633001</v>
          </cell>
          <cell r="BX35">
            <v>51.614139999999999</v>
          </cell>
          <cell r="BY35">
            <v>680.54867878300001</v>
          </cell>
          <cell r="BZ35">
            <v>5.182880027534444</v>
          </cell>
          <cell r="CA35">
            <v>4.6632453953819377</v>
          </cell>
          <cell r="CB35">
            <v>5.9494593536483356</v>
          </cell>
          <cell r="CC35">
            <v>4.9968881541608274</v>
          </cell>
          <cell r="CD35">
            <v>3.9397921569626351</v>
          </cell>
          <cell r="CE35">
            <v>3.7260704712188857</v>
          </cell>
          <cell r="CF35">
            <v>5.2837831087322549</v>
          </cell>
          <cell r="CG35">
            <v>4.0961338810084698</v>
          </cell>
          <cell r="CH35">
            <v>135.27026262799998</v>
          </cell>
          <cell r="CI35">
            <v>1188.11406347</v>
          </cell>
          <cell r="CJ35">
            <v>117.044501466</v>
          </cell>
          <cell r="CK35">
            <v>576.63136470699999</v>
          </cell>
          <cell r="CL35">
            <v>750.27291960900106</v>
          </cell>
          <cell r="CM35">
            <v>2145.4185346209997</v>
          </cell>
          <cell r="CN35">
            <v>263.86778456799999</v>
          </cell>
          <cell r="CO35">
            <v>1831.4609902880002</v>
          </cell>
          <cell r="CP35">
            <v>626.88572184200007</v>
          </cell>
          <cell r="CQ35">
            <v>6950.1981329659993</v>
          </cell>
          <cell r="CR35">
            <v>1409.9975144350001</v>
          </cell>
          <cell r="CS35">
            <v>7175.355811503</v>
          </cell>
          <cell r="CT35">
            <v>109.98604068900001</v>
          </cell>
          <cell r="CU35">
            <v>1095.2470159960001</v>
          </cell>
          <cell r="CV35">
            <v>141.773337470001</v>
          </cell>
          <cell r="CW35">
            <v>2786.9061751700001</v>
          </cell>
          <cell r="CX35">
            <v>3527.0005134849998</v>
          </cell>
          <cell r="CY35">
            <v>18179.290711607999</v>
          </cell>
        </row>
        <row r="36">
          <cell r="A36">
            <v>45108</v>
          </cell>
          <cell r="B36">
            <v>95.228468000000007</v>
          </cell>
          <cell r="C36">
            <v>76.008889999999994</v>
          </cell>
          <cell r="E36">
            <v>17453.662972590137</v>
          </cell>
          <cell r="F36">
            <v>237584.33702740987</v>
          </cell>
          <cell r="Z36">
            <v>1.9793312585725718</v>
          </cell>
          <cell r="AA36">
            <v>1.7809985133963604</v>
          </cell>
          <cell r="AB36">
            <v>1.9269515285001153</v>
          </cell>
          <cell r="AC36">
            <v>1.5015810832746372</v>
          </cell>
          <cell r="AD36">
            <v>2041.7903692479999</v>
          </cell>
          <cell r="AE36">
            <v>3751.5327372409997</v>
          </cell>
          <cell r="AF36">
            <v>1048.3843240460001</v>
          </cell>
          <cell r="AG36">
            <v>11311.031451269</v>
          </cell>
          <cell r="AH36">
            <v>22.77425773010879</v>
          </cell>
          <cell r="AI36">
            <v>18.953351730565085</v>
          </cell>
          <cell r="AJ36">
            <v>20.834149142540504</v>
          </cell>
          <cell r="AK36">
            <v>20.200488074110872</v>
          </cell>
          <cell r="AL36">
            <v>26.75663317420064</v>
          </cell>
          <cell r="AM36">
            <v>20.800992679134783</v>
          </cell>
          <cell r="AN36">
            <v>16.02889782191718</v>
          </cell>
          <cell r="AO36">
            <v>11.648687959863084</v>
          </cell>
          <cell r="AP36">
            <v>36.600332805591691</v>
          </cell>
          <cell r="AQ36">
            <v>23.120491574373478</v>
          </cell>
          <cell r="AR36">
            <v>10.275615742429581</v>
          </cell>
          <cell r="AS36">
            <v>8.0076662627196882</v>
          </cell>
          <cell r="AT36">
            <v>21.292663201000998</v>
          </cell>
          <cell r="AU36">
            <v>174.226802397</v>
          </cell>
          <cell r="AV36">
            <v>11.051503122</v>
          </cell>
          <cell r="AW36">
            <v>238.76302717900001</v>
          </cell>
          <cell r="AX36">
            <v>72.894716824</v>
          </cell>
          <cell r="AY36">
            <v>597.54850021100106</v>
          </cell>
          <cell r="AZ36">
            <v>135.72785423900001</v>
          </cell>
          <cell r="BA36">
            <v>1138.2166295700001</v>
          </cell>
          <cell r="BB36">
            <v>29.71088301</v>
          </cell>
          <cell r="BC36">
            <v>309.109868044</v>
          </cell>
          <cell r="BD36">
            <v>37.335095561999999</v>
          </cell>
          <cell r="BE36">
            <v>469.05977573199999</v>
          </cell>
          <cell r="BF36">
            <v>22.966680872555258</v>
          </cell>
          <cell r="BG36">
            <v>19.294652944321712</v>
          </cell>
          <cell r="BH36">
            <v>20.28504812804119</v>
          </cell>
          <cell r="BI36">
            <v>14.920648852884234</v>
          </cell>
          <cell r="BJ36">
            <v>73.217694463000996</v>
          </cell>
          <cell r="BK36">
            <v>292.10643706999997</v>
          </cell>
          <cell r="BL36">
            <v>15.631219999999999</v>
          </cell>
          <cell r="BM36">
            <v>669.99455930300098</v>
          </cell>
          <cell r="BN36">
            <v>12.485188659274682</v>
          </cell>
          <cell r="BO36">
            <v>8.2661895288768008</v>
          </cell>
          <cell r="BP36">
            <v>11.616243972628428</v>
          </cell>
          <cell r="BQ36">
            <v>7.6341657765253483</v>
          </cell>
          <cell r="BR36">
            <v>6.6708573583226638</v>
          </cell>
          <cell r="BS36">
            <v>4.7173219430080042</v>
          </cell>
          <cell r="BT36">
            <v>37.440440018000999</v>
          </cell>
          <cell r="BU36">
            <v>826.28887931500003</v>
          </cell>
          <cell r="BV36">
            <v>9.1042999999999985</v>
          </cell>
          <cell r="BW36">
            <v>648.72681972700104</v>
          </cell>
          <cell r="BX36">
            <v>49.169290000000004</v>
          </cell>
          <cell r="BY36">
            <v>629.38379537200103</v>
          </cell>
          <cell r="BZ36">
            <v>5.1735536157913833</v>
          </cell>
          <cell r="CA36">
            <v>4.7283715050929178</v>
          </cell>
          <cell r="CB36">
            <v>5.8430766741454692</v>
          </cell>
          <cell r="CC36">
            <v>5.1712355964882022</v>
          </cell>
          <cell r="CD36">
            <v>3.9796370015325939</v>
          </cell>
          <cell r="CE36">
            <v>3.8007938064643039</v>
          </cell>
          <cell r="CF36">
            <v>5.3027114652804475</v>
          </cell>
          <cell r="CG36">
            <v>4.0712129124442802</v>
          </cell>
          <cell r="CH36">
            <v>119.146845888</v>
          </cell>
          <cell r="CI36">
            <v>1007.5230331729999</v>
          </cell>
          <cell r="CJ36">
            <v>122.659901555</v>
          </cell>
          <cell r="CK36">
            <v>541.13430524</v>
          </cell>
          <cell r="CL36">
            <v>694.51369726500002</v>
          </cell>
          <cell r="CM36">
            <v>1982.6274727810001</v>
          </cell>
          <cell r="CN36">
            <v>215.34542238300099</v>
          </cell>
          <cell r="CO36">
            <v>1724.704965874</v>
          </cell>
          <cell r="CP36">
            <v>569.23028485000009</v>
          </cell>
          <cell r="CQ36">
            <v>6529.0745897019997</v>
          </cell>
          <cell r="CR36">
            <v>1298.4202659580001</v>
          </cell>
          <cell r="CS36">
            <v>6693.9819210409996</v>
          </cell>
          <cell r="CT36">
            <v>100.162724463</v>
          </cell>
          <cell r="CU36">
            <v>1035.073933703</v>
          </cell>
          <cell r="CV36">
            <v>129.610010084001</v>
          </cell>
          <cell r="CW36">
            <v>2558.1379580060002</v>
          </cell>
          <cell r="CX36">
            <v>3153.875685171</v>
          </cell>
          <cell r="CY36">
            <v>16602.856374595998</v>
          </cell>
        </row>
        <row r="37">
          <cell r="A37">
            <v>45078</v>
          </cell>
          <cell r="B37">
            <v>90.428150000000002</v>
          </cell>
          <cell r="C37">
            <v>73.977695999999995</v>
          </cell>
          <cell r="E37">
            <v>19202.319356151267</v>
          </cell>
          <cell r="F37">
            <v>243740.68064384873</v>
          </cell>
          <cell r="Z37">
            <v>1.9794756268786915</v>
          </cell>
          <cell r="AA37">
            <v>1.7655179684483668</v>
          </cell>
          <cell r="AB37">
            <v>1.939550958547005</v>
          </cell>
          <cell r="AC37">
            <v>1.490126216658187</v>
          </cell>
          <cell r="AD37">
            <v>2882.9563193609997</v>
          </cell>
          <cell r="AE37">
            <v>4939.2954215</v>
          </cell>
          <cell r="AF37">
            <v>1354.4642565699999</v>
          </cell>
          <cell r="AG37">
            <v>15244.901241459002</v>
          </cell>
          <cell r="AH37">
            <v>21.946909644386103</v>
          </cell>
          <cell r="AI37">
            <v>19.377860151066137</v>
          </cell>
          <cell r="AJ37">
            <v>26.050531412807526</v>
          </cell>
          <cell r="AK37">
            <v>22.265394093243444</v>
          </cell>
          <cell r="AL37">
            <v>27.488981746982944</v>
          </cell>
          <cell r="AM37">
            <v>20.321882444513516</v>
          </cell>
          <cell r="AN37">
            <v>16.072958708068022</v>
          </cell>
          <cell r="AO37">
            <v>11.743223031970176</v>
          </cell>
          <cell r="AP37">
            <v>37.144726300029895</v>
          </cell>
          <cell r="AQ37">
            <v>23.164089092121273</v>
          </cell>
          <cell r="AR37">
            <v>10.059063489695108</v>
          </cell>
          <cell r="AS37">
            <v>8.0441529130892278</v>
          </cell>
          <cell r="AT37">
            <v>24.846560863000001</v>
          </cell>
          <cell r="AU37">
            <v>234.954600104001</v>
          </cell>
          <cell r="AV37">
            <v>7.308971756</v>
          </cell>
          <cell r="AW37">
            <v>187.52606404600002</v>
          </cell>
          <cell r="AX37">
            <v>71.724643940999997</v>
          </cell>
          <cell r="AY37">
            <v>765.15370883999992</v>
          </cell>
          <cell r="AZ37">
            <v>190.74581350899999</v>
          </cell>
          <cell r="BA37">
            <v>1561.9719262610001</v>
          </cell>
          <cell r="BB37">
            <v>38.018900883000001</v>
          </cell>
          <cell r="BC37">
            <v>392.57718785700098</v>
          </cell>
          <cell r="BD37">
            <v>52.147068094000005</v>
          </cell>
          <cell r="BE37">
            <v>652.96264082800099</v>
          </cell>
          <cell r="BF37">
            <v>22.813016762961748</v>
          </cell>
          <cell r="BG37">
            <v>19.333053021503357</v>
          </cell>
          <cell r="BH37">
            <v>20.358251168736953</v>
          </cell>
          <cell r="BI37">
            <v>14.854223547472007</v>
          </cell>
          <cell r="BJ37">
            <v>92.137844140001008</v>
          </cell>
          <cell r="BK37">
            <v>354.50711091300002</v>
          </cell>
          <cell r="BL37">
            <v>15.769159999999999</v>
          </cell>
          <cell r="BM37">
            <v>954.54145604400003</v>
          </cell>
          <cell r="BN37">
            <v>12.616734684876215</v>
          </cell>
          <cell r="BO37">
            <v>8.3620976419131026</v>
          </cell>
          <cell r="BP37">
            <v>11.545589095073801</v>
          </cell>
          <cell r="BQ37">
            <v>7.4931018229631157</v>
          </cell>
          <cell r="BR37">
            <v>6.360509795277884</v>
          </cell>
          <cell r="BS37">
            <v>4.712201107346849</v>
          </cell>
          <cell r="BT37">
            <v>52.430147869000002</v>
          </cell>
          <cell r="BU37">
            <v>1079.2882029560001</v>
          </cell>
          <cell r="BV37">
            <v>12.4861</v>
          </cell>
          <cell r="BW37">
            <v>924.83204474000001</v>
          </cell>
          <cell r="BX37">
            <v>73.589540000000994</v>
          </cell>
          <cell r="BY37">
            <v>842.98674438399996</v>
          </cell>
          <cell r="BZ37">
            <v>5.147714301430085</v>
          </cell>
          <cell r="CA37">
            <v>4.7291360475623767</v>
          </cell>
          <cell r="CB37">
            <v>5.812375211332526</v>
          </cell>
          <cell r="CC37">
            <v>5.1013685909192796</v>
          </cell>
          <cell r="CD37">
            <v>3.8007659828639002</v>
          </cell>
          <cell r="CE37">
            <v>3.6713316483215563</v>
          </cell>
          <cell r="CF37">
            <v>5.2652655867430154</v>
          </cell>
          <cell r="CG37">
            <v>4.034811575443606</v>
          </cell>
          <cell r="CH37">
            <v>179.810937938</v>
          </cell>
          <cell r="CI37">
            <v>1412.5523775450001</v>
          </cell>
          <cell r="CJ37">
            <v>153.546612186001</v>
          </cell>
          <cell r="CK37">
            <v>727.91862182199998</v>
          </cell>
          <cell r="CL37">
            <v>970.80190699000093</v>
          </cell>
          <cell r="CM37">
            <v>2700.2837076820001</v>
          </cell>
          <cell r="CN37">
            <v>328.78098883400003</v>
          </cell>
          <cell r="CO37">
            <v>2324.500845217</v>
          </cell>
          <cell r="CP37">
            <v>688.67830133699999</v>
          </cell>
          <cell r="CQ37">
            <v>8407.5911427810006</v>
          </cell>
          <cell r="CR37">
            <v>1801.5976333610001</v>
          </cell>
          <cell r="CS37">
            <v>9074.9312240199997</v>
          </cell>
          <cell r="CT37">
            <v>122.41245414000001</v>
          </cell>
          <cell r="CU37">
            <v>1404.0812989890001</v>
          </cell>
          <cell r="CV37">
            <v>185.76222792000098</v>
          </cell>
          <cell r="CW37">
            <v>3446.2984025809997</v>
          </cell>
          <cell r="CX37">
            <v>4348.647789097</v>
          </cell>
          <cell r="CY37">
            <v>22304.854187284</v>
          </cell>
        </row>
        <row r="38">
          <cell r="A38">
            <v>45047</v>
          </cell>
          <cell r="B38">
            <v>85.189777000000007</v>
          </cell>
          <cell r="C38">
            <v>72.177311000000003</v>
          </cell>
          <cell r="E38">
            <v>24939.217205461187</v>
          </cell>
          <cell r="F38">
            <v>284094.78279453883</v>
          </cell>
          <cell r="Z38">
            <v>1.9760530138483861</v>
          </cell>
          <cell r="AA38">
            <v>1.7642247860648559</v>
          </cell>
          <cell r="AB38">
            <v>1.9566159046565366</v>
          </cell>
          <cell r="AC38">
            <v>1.4694442672579746</v>
          </cell>
          <cell r="AD38">
            <v>2452.824848276</v>
          </cell>
          <cell r="AE38">
            <v>4134.9925992609997</v>
          </cell>
          <cell r="AF38">
            <v>1157.7260493819999</v>
          </cell>
          <cell r="AG38">
            <v>13603.487225044</v>
          </cell>
          <cell r="AH38">
            <v>22.400447721192833</v>
          </cell>
          <cell r="AI38">
            <v>17.763836844091106</v>
          </cell>
          <cell r="AJ38">
            <v>26.729190169460345</v>
          </cell>
          <cell r="AK38">
            <v>21.557921162403741</v>
          </cell>
          <cell r="AL38">
            <v>28.321895941375054</v>
          </cell>
          <cell r="AM38">
            <v>20.312882752511751</v>
          </cell>
          <cell r="AN38">
            <v>15.261036268310692</v>
          </cell>
          <cell r="AO38">
            <v>11.57781149174612</v>
          </cell>
          <cell r="AP38">
            <v>35.798738825354818</v>
          </cell>
          <cell r="AQ38">
            <v>23.184653153099191</v>
          </cell>
          <cell r="AR38">
            <v>9.9144076067062041</v>
          </cell>
          <cell r="AS38">
            <v>7.9559415733159371</v>
          </cell>
          <cell r="AT38">
            <v>27.289881729000001</v>
          </cell>
          <cell r="AU38">
            <v>201.71814933900001</v>
          </cell>
          <cell r="AV38">
            <v>8.6879281719999994</v>
          </cell>
          <cell r="AW38">
            <v>226.20771022600101</v>
          </cell>
          <cell r="AX38">
            <v>62.995659878001</v>
          </cell>
          <cell r="AY38">
            <v>692.80019476900009</v>
          </cell>
          <cell r="AZ38">
            <v>141.10783818800101</v>
          </cell>
          <cell r="BA38">
            <v>1085.616712858</v>
          </cell>
          <cell r="BB38">
            <v>42.510589477000003</v>
          </cell>
          <cell r="BC38">
            <v>370.34340820200003</v>
          </cell>
          <cell r="BD38">
            <v>40.424929738001005</v>
          </cell>
          <cell r="BE38">
            <v>506.70909758300104</v>
          </cell>
          <cell r="BF38">
            <v>22.581766489414075</v>
          </cell>
          <cell r="BG38">
            <v>19.518298466885909</v>
          </cell>
          <cell r="BH38">
            <v>19.889625519225383</v>
          </cell>
          <cell r="BI38">
            <v>14.652329054348167</v>
          </cell>
          <cell r="BJ38">
            <v>96.328114792999997</v>
          </cell>
          <cell r="BK38">
            <v>301.70537903100001</v>
          </cell>
          <cell r="BL38">
            <v>23.105916740000001</v>
          </cell>
          <cell r="BM38">
            <v>838.21472527599997</v>
          </cell>
          <cell r="BN38">
            <v>12.167178355327485</v>
          </cell>
          <cell r="BO38">
            <v>8.4300953082373571</v>
          </cell>
          <cell r="BP38">
            <v>11.2432945611696</v>
          </cell>
          <cell r="BQ38">
            <v>7.5151118373198669</v>
          </cell>
          <cell r="BR38">
            <v>6.6651752757005314</v>
          </cell>
          <cell r="BS38">
            <v>4.6695335931681319</v>
          </cell>
          <cell r="BT38">
            <v>48.825335103999997</v>
          </cell>
          <cell r="BU38">
            <v>986.80777925800101</v>
          </cell>
          <cell r="BV38">
            <v>13.050600000000001</v>
          </cell>
          <cell r="BW38">
            <v>855.49116142200091</v>
          </cell>
          <cell r="BX38">
            <v>55.239260000000996</v>
          </cell>
          <cell r="BY38">
            <v>732.06940891600004</v>
          </cell>
          <cell r="BZ38">
            <v>5.3056657427243765</v>
          </cell>
          <cell r="CA38">
            <v>4.6890425690619741</v>
          </cell>
          <cell r="CB38">
            <v>5.9640554907841645</v>
          </cell>
          <cell r="CC38">
            <v>5.0718262810383568</v>
          </cell>
          <cell r="CD38">
            <v>3.9077978425748534</v>
          </cell>
          <cell r="CE38">
            <v>3.6965365962571233</v>
          </cell>
          <cell r="CF38">
            <v>5.0698307689281918</v>
          </cell>
          <cell r="CG38">
            <v>3.9782883924851817</v>
          </cell>
          <cell r="CH38">
            <v>167.559548939</v>
          </cell>
          <cell r="CI38">
            <v>1199.999027479</v>
          </cell>
          <cell r="CJ38">
            <v>130.289915071</v>
          </cell>
          <cell r="CK38">
            <v>557.248199021</v>
          </cell>
          <cell r="CL38">
            <v>728.60910242300008</v>
          </cell>
          <cell r="CM38">
            <v>2046.4441617519999</v>
          </cell>
          <cell r="CN38">
            <v>310.89280578199998</v>
          </cell>
          <cell r="CO38">
            <v>1953.6859438920001</v>
          </cell>
          <cell r="CP38">
            <v>563.21940740899993</v>
          </cell>
          <cell r="CQ38">
            <v>7007.2815678179995</v>
          </cell>
          <cell r="CR38">
            <v>1481.687231316</v>
          </cell>
          <cell r="CS38">
            <v>7243.5412439860002</v>
          </cell>
          <cell r="CT38">
            <v>132.08889153299998</v>
          </cell>
          <cell r="CU38">
            <v>1220.3661462310001</v>
          </cell>
          <cell r="CV38">
            <v>160.92517024700001</v>
          </cell>
          <cell r="CW38">
            <v>3104.702034382</v>
          </cell>
          <cell r="CX38">
            <v>3716.7001832559999</v>
          </cell>
          <cell r="CY38">
            <v>19558.902780474</v>
          </cell>
        </row>
        <row r="39">
          <cell r="A39">
            <v>45017</v>
          </cell>
          <cell r="B39">
            <v>85.895403000000002</v>
          </cell>
          <cell r="C39">
            <v>72.684769000000003</v>
          </cell>
          <cell r="E39">
            <v>24386.725479384979</v>
          </cell>
          <cell r="F39">
            <v>286015.274520615</v>
          </cell>
          <cell r="Z39">
            <v>1.9799590725621898</v>
          </cell>
          <cell r="AA39">
            <v>1.7677487386051001</v>
          </cell>
          <cell r="AB39">
            <v>1.9409901136041265</v>
          </cell>
          <cell r="AC39">
            <v>1.4565203154599564</v>
          </cell>
          <cell r="AD39">
            <v>2439.5330785820001</v>
          </cell>
          <cell r="AE39">
            <v>4144.3654414749999</v>
          </cell>
          <cell r="AF39">
            <v>1174.108030851</v>
          </cell>
          <cell r="AG39">
            <v>13829.248239570999</v>
          </cell>
          <cell r="AH39">
            <v>20.32928416887</v>
          </cell>
          <cell r="AI39">
            <v>17.196474982362645</v>
          </cell>
          <cell r="AJ39">
            <v>24.210203283458895</v>
          </cell>
          <cell r="AK39">
            <v>22.102405064638326</v>
          </cell>
          <cell r="AL39">
            <v>27.87143364995471</v>
          </cell>
          <cell r="AM39">
            <v>20.293930367328368</v>
          </cell>
          <cell r="AN39">
            <v>15.187721754874124</v>
          </cell>
          <cell r="AO39">
            <v>11.335013994992941</v>
          </cell>
          <cell r="AP39">
            <v>36.911935867959023</v>
          </cell>
          <cell r="AQ39">
            <v>23.594206030830225</v>
          </cell>
          <cell r="AR39">
            <v>9.8529832522772853</v>
          </cell>
          <cell r="AS39">
            <v>7.7832916623518296</v>
          </cell>
          <cell r="AT39">
            <v>26.505750665000001</v>
          </cell>
          <cell r="AU39">
            <v>210.14984281199997</v>
          </cell>
          <cell r="AV39">
            <v>14.920183607</v>
          </cell>
          <cell r="AW39">
            <v>292.12146646899998</v>
          </cell>
          <cell r="AX39">
            <v>65.020430891000998</v>
          </cell>
          <cell r="AY39">
            <v>705.389186451</v>
          </cell>
          <cell r="AZ39">
            <v>113.59895148699999</v>
          </cell>
          <cell r="BA39">
            <v>928.28915945300093</v>
          </cell>
          <cell r="BB39">
            <v>38.366539574000001</v>
          </cell>
          <cell r="BC39">
            <v>354.79634084399999</v>
          </cell>
          <cell r="BD39">
            <v>39.641938679001001</v>
          </cell>
          <cell r="BE39">
            <v>474.63278528299998</v>
          </cell>
          <cell r="BF39">
            <v>23.144112881820504</v>
          </cell>
          <cell r="BG39">
            <v>19.013639702439072</v>
          </cell>
          <cell r="BH39">
            <v>20.964893903003887</v>
          </cell>
          <cell r="BI39">
            <v>14.774038891007597</v>
          </cell>
          <cell r="BJ39">
            <v>92.732555960001008</v>
          </cell>
          <cell r="BK39">
            <v>331.76856168200101</v>
          </cell>
          <cell r="BL39">
            <v>15.846819999999999</v>
          </cell>
          <cell r="BM39">
            <v>902.70820487899994</v>
          </cell>
          <cell r="BN39">
            <v>12.282346205300106</v>
          </cell>
          <cell r="BO39">
            <v>8.5086719227633534</v>
          </cell>
          <cell r="BP39">
            <v>11.702958489657606</v>
          </cell>
          <cell r="BQ39">
            <v>7.2915118646449111</v>
          </cell>
          <cell r="BR39">
            <v>6.5682843861336071</v>
          </cell>
          <cell r="BS39">
            <v>4.6391581475969694</v>
          </cell>
          <cell r="BT39">
            <v>48.175173325000998</v>
          </cell>
          <cell r="BU39">
            <v>1031.9412288030001</v>
          </cell>
          <cell r="BV39">
            <v>12.460750000000001</v>
          </cell>
          <cell r="BW39">
            <v>951.86786216400094</v>
          </cell>
          <cell r="BX39">
            <v>55.628309999999999</v>
          </cell>
          <cell r="BY39">
            <v>747.56852708899999</v>
          </cell>
          <cell r="BZ39">
            <v>5.1932533685213649</v>
          </cell>
          <cell r="CA39">
            <v>4.714513565447449</v>
          </cell>
          <cell r="CB39">
            <v>5.9945649982826721</v>
          </cell>
          <cell r="CC39">
            <v>5.0852398063705753</v>
          </cell>
          <cell r="CD39">
            <v>3.803322160434889</v>
          </cell>
          <cell r="CE39">
            <v>3.6723713096292676</v>
          </cell>
          <cell r="CF39">
            <v>5.0409887214674214</v>
          </cell>
          <cell r="CG39">
            <v>4.0059553904184746</v>
          </cell>
          <cell r="CH39">
            <v>149.59608136300099</v>
          </cell>
          <cell r="CI39">
            <v>1108.0405939070001</v>
          </cell>
          <cell r="CJ39">
            <v>145.48126074699999</v>
          </cell>
          <cell r="CK39">
            <v>567.972266203</v>
          </cell>
          <cell r="CL39">
            <v>689.79006285600008</v>
          </cell>
          <cell r="CM39">
            <v>2052.6065810660002</v>
          </cell>
          <cell r="CN39">
            <v>265.74146177400002</v>
          </cell>
          <cell r="CO39">
            <v>1939.7650736990001</v>
          </cell>
          <cell r="CP39">
            <v>551.98679491100097</v>
          </cell>
          <cell r="CQ39">
            <v>6940.0245452560002</v>
          </cell>
          <cell r="CR39">
            <v>1376.6615978910002</v>
          </cell>
          <cell r="CS39">
            <v>7191.0239610219996</v>
          </cell>
          <cell r="CT39">
            <v>121.45972596</v>
          </cell>
          <cell r="CU39">
            <v>1308.387216563</v>
          </cell>
          <cell r="CV39">
            <v>157.30979813200099</v>
          </cell>
          <cell r="CW39">
            <v>3262.8207804930003</v>
          </cell>
          <cell r="CX39">
            <v>3708.4587016670002</v>
          </cell>
          <cell r="CY39">
            <v>19717.328957897</v>
          </cell>
        </row>
        <row r="40">
          <cell r="A40">
            <v>44986</v>
          </cell>
          <cell r="B40">
            <v>86.024959999999993</v>
          </cell>
          <cell r="C40">
            <v>73.414398000000006</v>
          </cell>
          <cell r="E40">
            <v>23406</v>
          </cell>
          <cell r="F40">
            <v>283820</v>
          </cell>
          <cell r="Z40">
            <v>1.9811093316778408</v>
          </cell>
          <cell r="AA40">
            <v>1.7621991807444406</v>
          </cell>
          <cell r="AB40">
            <v>1.9915421641059003</v>
          </cell>
          <cell r="AC40">
            <v>1.4597518339360369</v>
          </cell>
          <cell r="AD40">
            <v>3215.158143651</v>
          </cell>
          <cell r="AE40">
            <v>5455.6128076739997</v>
          </cell>
          <cell r="AF40">
            <v>1469.729064461</v>
          </cell>
          <cell r="AG40">
            <v>18048.300125204998</v>
          </cell>
          <cell r="AH40">
            <v>21.983616746759115</v>
          </cell>
          <cell r="AI40">
            <v>19.514593341647224</v>
          </cell>
          <cell r="AJ40">
            <v>23.032672332199837</v>
          </cell>
          <cell r="AK40">
            <v>20.600081790629055</v>
          </cell>
          <cell r="AL40">
            <v>26.454467384538201</v>
          </cell>
          <cell r="AM40">
            <v>19.699012796193518</v>
          </cell>
          <cell r="AN40">
            <v>16.136321519260985</v>
          </cell>
          <cell r="AO40">
            <v>10.996981299067626</v>
          </cell>
          <cell r="AP40">
            <v>36.917725917449218</v>
          </cell>
          <cell r="AQ40">
            <v>22.941982384914901</v>
          </cell>
          <cell r="AR40">
            <v>10.251055753991309</v>
          </cell>
          <cell r="AS40">
            <v>7.9741289565597064</v>
          </cell>
          <cell r="AT40">
            <v>28.687577679999997</v>
          </cell>
          <cell r="AU40">
            <v>229.88175231400101</v>
          </cell>
          <cell r="AV40">
            <v>50.835855085000006</v>
          </cell>
          <cell r="AW40">
            <v>534.77269322500103</v>
          </cell>
          <cell r="AX40">
            <v>93.472215539000004</v>
          </cell>
          <cell r="AY40">
            <v>931.72487855100007</v>
          </cell>
          <cell r="AZ40">
            <v>115.25711067600101</v>
          </cell>
          <cell r="BA40">
            <v>1149.3548710940001</v>
          </cell>
          <cell r="BB40">
            <v>48.645549740001002</v>
          </cell>
          <cell r="BC40">
            <v>488.0580339</v>
          </cell>
          <cell r="BD40">
            <v>43.535763897999999</v>
          </cell>
          <cell r="BE40">
            <v>605.50974575700002</v>
          </cell>
          <cell r="BF40">
            <v>23.16989172980718</v>
          </cell>
          <cell r="BG40">
            <v>18.969473461774548</v>
          </cell>
          <cell r="BH40">
            <v>20.36968031348297</v>
          </cell>
          <cell r="BI40">
            <v>14.503436811163533</v>
          </cell>
          <cell r="BJ40">
            <v>106.92107724499999</v>
          </cell>
          <cell r="BK40">
            <v>417.46799243599997</v>
          </cell>
          <cell r="BL40">
            <v>23.054460000001001</v>
          </cell>
          <cell r="BM40">
            <v>1117.2036215550002</v>
          </cell>
          <cell r="BN40">
            <v>12.608707775644911</v>
          </cell>
          <cell r="BO40">
            <v>8.5185653837372719</v>
          </cell>
          <cell r="BP40">
            <v>11.71191097349673</v>
          </cell>
          <cell r="BQ40">
            <v>7.1069897254543388</v>
          </cell>
          <cell r="BR40">
            <v>6.6464636233223695</v>
          </cell>
          <cell r="BS40">
            <v>4.637547888750583</v>
          </cell>
          <cell r="BT40">
            <v>56.852124949999997</v>
          </cell>
          <cell r="BU40">
            <v>1243.2724451399999</v>
          </cell>
          <cell r="BV40">
            <v>16.309750000000999</v>
          </cell>
          <cell r="BW40">
            <v>1186.5552039030001</v>
          </cell>
          <cell r="BX40">
            <v>76.334917619001004</v>
          </cell>
          <cell r="BY40">
            <v>906.96413282800108</v>
          </cell>
          <cell r="BZ40">
            <v>4.9462903908862605</v>
          </cell>
          <cell r="CA40">
            <v>4.5983034498581743</v>
          </cell>
          <cell r="CB40">
            <v>6.085484344053663</v>
          </cell>
          <cell r="CC40">
            <v>4.9478804297929022</v>
          </cell>
          <cell r="CD40">
            <v>3.8925879834723882</v>
          </cell>
          <cell r="CE40">
            <v>3.6993247974156218</v>
          </cell>
          <cell r="CF40">
            <v>5.3753617740109974</v>
          </cell>
          <cell r="CG40">
            <v>3.9964044182772227</v>
          </cell>
          <cell r="CH40">
            <v>188.164608899001</v>
          </cell>
          <cell r="CI40">
            <v>1473.0396654890001</v>
          </cell>
          <cell r="CJ40">
            <v>175.999487047001</v>
          </cell>
          <cell r="CK40">
            <v>807.76578066000002</v>
          </cell>
          <cell r="CL40">
            <v>910.95489087900103</v>
          </cell>
          <cell r="CM40">
            <v>2600.4882077249999</v>
          </cell>
          <cell r="CN40">
            <v>375.32934163900097</v>
          </cell>
          <cell r="CO40">
            <v>2607.5126215619998</v>
          </cell>
          <cell r="CP40">
            <v>701.95553122899992</v>
          </cell>
          <cell r="CQ40">
            <v>9019.7420666019989</v>
          </cell>
          <cell r="CR40">
            <v>1797.0534334239999</v>
          </cell>
          <cell r="CS40">
            <v>9493.3342427839998</v>
          </cell>
          <cell r="CT40">
            <v>146.73975724499999</v>
          </cell>
          <cell r="CU40">
            <v>1623.7177448919999</v>
          </cell>
          <cell r="CV40">
            <v>202.675770825</v>
          </cell>
          <cell r="CW40">
            <v>4016.9585096680003</v>
          </cell>
          <cell r="CX40">
            <v>4791.7985356230001</v>
          </cell>
          <cell r="CY40">
            <v>25854.276241291001</v>
          </cell>
        </row>
        <row r="41">
          <cell r="A41">
            <v>44958</v>
          </cell>
          <cell r="B41">
            <v>88.371356000000006</v>
          </cell>
          <cell r="C41">
            <v>75.515913999999995</v>
          </cell>
          <cell r="E41">
            <v>20189</v>
          </cell>
          <cell r="F41">
            <v>247591</v>
          </cell>
          <cell r="Z41">
            <v>1.9673091030707233</v>
          </cell>
          <cell r="AA41">
            <v>1.7677970141420243</v>
          </cell>
          <cell r="AB41">
            <v>1.9368199774693338</v>
          </cell>
          <cell r="AC41">
            <v>1.4639568708036905</v>
          </cell>
          <cell r="AD41">
            <v>2548.7268915030004</v>
          </cell>
          <cell r="AE41">
            <v>4349.9730198249999</v>
          </cell>
          <cell r="AF41">
            <v>1180.2537572189999</v>
          </cell>
          <cell r="AG41">
            <v>13493.094327276001</v>
          </cell>
          <cell r="AH41">
            <v>21.394522931680303</v>
          </cell>
          <cell r="AI41">
            <v>18.385912104488359</v>
          </cell>
          <cell r="AJ41">
            <v>24.043774045503501</v>
          </cell>
          <cell r="AK41">
            <v>20.250660152835035</v>
          </cell>
          <cell r="AL41">
            <v>25.176445143081246</v>
          </cell>
          <cell r="AM41">
            <v>20.044794159558407</v>
          </cell>
          <cell r="AN41">
            <v>15.684785822555023</v>
          </cell>
          <cell r="AO41">
            <v>10.97926773724182</v>
          </cell>
          <cell r="AP41">
            <v>37.341853595108176</v>
          </cell>
          <cell r="AQ41">
            <v>23.095816790765074</v>
          </cell>
          <cell r="AR41">
            <v>10.098125228139496</v>
          </cell>
          <cell r="AS41">
            <v>7.8760927087972377</v>
          </cell>
          <cell r="AT41">
            <v>24.903805660000998</v>
          </cell>
          <cell r="AU41">
            <v>198.66874754200001</v>
          </cell>
          <cell r="AV41">
            <v>63.855379182999997</v>
          </cell>
          <cell r="AW41">
            <v>621.96563160800008</v>
          </cell>
          <cell r="AX41">
            <v>91.930921944000005</v>
          </cell>
          <cell r="AY41">
            <v>664.37577385900101</v>
          </cell>
          <cell r="AZ41">
            <v>89.444346008000991</v>
          </cell>
          <cell r="BA41">
            <v>775.26536898000097</v>
          </cell>
          <cell r="BB41">
            <v>39.719451500000005</v>
          </cell>
          <cell r="BC41">
            <v>373.869219872001</v>
          </cell>
          <cell r="BD41">
            <v>34.367702261001</v>
          </cell>
          <cell r="BE41">
            <v>469.40798332700001</v>
          </cell>
          <cell r="BF41">
            <v>22.668530423672639</v>
          </cell>
          <cell r="BG41">
            <v>19.548498288140824</v>
          </cell>
          <cell r="BH41">
            <v>20.972638789997234</v>
          </cell>
          <cell r="BI41">
            <v>14.675139018369274</v>
          </cell>
          <cell r="BJ41">
            <v>98.810765250000003</v>
          </cell>
          <cell r="BK41">
            <v>311.22405624200098</v>
          </cell>
          <cell r="BL41">
            <v>14.466100000001001</v>
          </cell>
          <cell r="BM41">
            <v>803.92541997199999</v>
          </cell>
          <cell r="BN41">
            <v>12.260591137370637</v>
          </cell>
          <cell r="BO41">
            <v>8.3805232066224846</v>
          </cell>
          <cell r="BP41">
            <v>11.347506801132869</v>
          </cell>
          <cell r="BQ41">
            <v>7.2752794889302015</v>
          </cell>
          <cell r="BR41">
            <v>6.7705256707402217</v>
          </cell>
          <cell r="BS41">
            <v>4.6304308986630449</v>
          </cell>
          <cell r="BT41">
            <v>47.137835557001004</v>
          </cell>
          <cell r="BU41">
            <v>964.08786447800105</v>
          </cell>
          <cell r="BV41">
            <v>13.820278078999999</v>
          </cell>
          <cell r="BW41">
            <v>882.54213949300004</v>
          </cell>
          <cell r="BX41">
            <v>54.030518821001003</v>
          </cell>
          <cell r="BY41">
            <v>738.78907340000001</v>
          </cell>
          <cell r="BZ41">
            <v>4.8662682756450808</v>
          </cell>
          <cell r="CA41">
            <v>4.6852763501326722</v>
          </cell>
          <cell r="CB41">
            <v>5.9867304921714801</v>
          </cell>
          <cell r="CC41">
            <v>5.1086618181122256</v>
          </cell>
          <cell r="CD41">
            <v>3.8819787977794009</v>
          </cell>
          <cell r="CE41">
            <v>3.7039855602433969</v>
          </cell>
          <cell r="CF41">
            <v>5.0915215092877411</v>
          </cell>
          <cell r="CG41">
            <v>3.991112942334027</v>
          </cell>
          <cell r="CH41">
            <v>153.19739357899999</v>
          </cell>
          <cell r="CI41">
            <v>1140.3783263930002</v>
          </cell>
          <cell r="CJ41">
            <v>152.31220909800101</v>
          </cell>
          <cell r="CK41">
            <v>583.05587670699992</v>
          </cell>
          <cell r="CL41">
            <v>681.4935302020001</v>
          </cell>
          <cell r="CM41">
            <v>1955.4601862089999</v>
          </cell>
          <cell r="CN41">
            <v>295.51506251900003</v>
          </cell>
          <cell r="CO41">
            <v>2128.5923567740001</v>
          </cell>
          <cell r="CP41">
            <v>606.89892615299993</v>
          </cell>
          <cell r="CQ41">
            <v>7257.4323985440005</v>
          </cell>
          <cell r="CR41">
            <v>1413.3106142470001</v>
          </cell>
          <cell r="CS41">
            <v>7458.0254938829994</v>
          </cell>
          <cell r="CT41">
            <v>126.67901524999999</v>
          </cell>
          <cell r="CU41">
            <v>1185.1450867010001</v>
          </cell>
          <cell r="CV41">
            <v>159.580560458001</v>
          </cell>
          <cell r="CW41">
            <v>3106.4077934820002</v>
          </cell>
          <cell r="CX41">
            <v>3815.3374235780002</v>
          </cell>
          <cell r="CY41">
            <v>19650.143786475001</v>
          </cell>
        </row>
        <row r="42">
          <cell r="A42">
            <v>44927</v>
          </cell>
          <cell r="B42">
            <v>92.498012000000003</v>
          </cell>
          <cell r="C42">
            <v>77.235668000000004</v>
          </cell>
          <cell r="E42">
            <v>22133</v>
          </cell>
          <cell r="F42">
            <v>265290</v>
          </cell>
          <cell r="Z42">
            <v>1.9652859142670387</v>
          </cell>
          <cell r="AA42">
            <v>1.7539947695624571</v>
          </cell>
          <cell r="AB42">
            <v>1.9537201318366355</v>
          </cell>
          <cell r="AC42">
            <v>1.4322042759921563</v>
          </cell>
          <cell r="AD42">
            <v>2599.6093948490002</v>
          </cell>
          <cell r="AE42">
            <v>4490.1058073089998</v>
          </cell>
          <cell r="AF42">
            <v>1177.7286784310002</v>
          </cell>
          <cell r="AG42">
            <v>14779.417558312001</v>
          </cell>
          <cell r="AH42">
            <v>21.777158001614243</v>
          </cell>
          <cell r="AI42">
            <v>17.54258921294258</v>
          </cell>
          <cell r="AJ42">
            <v>24.296510923233491</v>
          </cell>
          <cell r="AK42">
            <v>19.543825225835104</v>
          </cell>
          <cell r="AL42">
            <v>25.380511505308359</v>
          </cell>
          <cell r="AM42">
            <v>19.66377657731913</v>
          </cell>
          <cell r="AN42">
            <v>15.83952896791666</v>
          </cell>
          <cell r="AO42">
            <v>10.646926372818374</v>
          </cell>
          <cell r="AP42">
            <v>38.023760261914681</v>
          </cell>
          <cell r="AQ42">
            <v>23.488182472744629</v>
          </cell>
          <cell r="AR42">
            <v>9.8867772135067558</v>
          </cell>
          <cell r="AS42">
            <v>7.8901675798036663</v>
          </cell>
          <cell r="AT42">
            <v>18.688304857999999</v>
          </cell>
          <cell r="AU42">
            <v>196.84573104900102</v>
          </cell>
          <cell r="AV42">
            <v>54.527283908001003</v>
          </cell>
          <cell r="AW42">
            <v>725.19517784300001</v>
          </cell>
          <cell r="AX42">
            <v>79.515230546000012</v>
          </cell>
          <cell r="AY42">
            <v>669.29259666299993</v>
          </cell>
          <cell r="AZ42">
            <v>83.148616668001011</v>
          </cell>
          <cell r="BA42">
            <v>797.49638146200095</v>
          </cell>
          <cell r="BB42">
            <v>30.619093450000999</v>
          </cell>
          <cell r="BC42">
            <v>354.42922719900099</v>
          </cell>
          <cell r="BD42">
            <v>33.751876644001001</v>
          </cell>
          <cell r="BE42">
            <v>475.98245419300099</v>
          </cell>
          <cell r="BF42">
            <v>23.05811202153712</v>
          </cell>
          <cell r="BG42">
            <v>19.14486327599457</v>
          </cell>
          <cell r="BH42">
            <v>20.90458816073917</v>
          </cell>
          <cell r="BI42">
            <v>14.158763556660787</v>
          </cell>
          <cell r="BJ42">
            <v>84.001944587000011</v>
          </cell>
          <cell r="BK42">
            <v>318.35955703300095</v>
          </cell>
          <cell r="BL42">
            <v>14.517800000000999</v>
          </cell>
          <cell r="BM42">
            <v>894.49513009099996</v>
          </cell>
          <cell r="BN42">
            <v>12.684446813334283</v>
          </cell>
          <cell r="BO42">
            <v>8.3857959026916244</v>
          </cell>
          <cell r="BP42">
            <v>11.752297547106046</v>
          </cell>
          <cell r="BQ42">
            <v>7.0715787297495654</v>
          </cell>
          <cell r="BR42">
            <v>6.6731025460690319</v>
          </cell>
          <cell r="BS42">
            <v>4.5669900935358223</v>
          </cell>
          <cell r="BT42">
            <v>43.113959012001004</v>
          </cell>
          <cell r="BU42">
            <v>899.77847554400103</v>
          </cell>
          <cell r="BV42">
            <v>13.026832251001</v>
          </cell>
          <cell r="BW42">
            <v>874.47190868000109</v>
          </cell>
          <cell r="BX42">
            <v>54.670550000001001</v>
          </cell>
          <cell r="BY42">
            <v>739.42091356400101</v>
          </cell>
          <cell r="BZ42">
            <v>4.7668859099236185</v>
          </cell>
          <cell r="CA42">
            <v>4.4888381068312748</v>
          </cell>
          <cell r="CB42">
            <v>5.9036319868349532</v>
          </cell>
          <cell r="CC42">
            <v>4.9752586810444956</v>
          </cell>
          <cell r="CD42">
            <v>3.8932670134597043</v>
          </cell>
          <cell r="CE42">
            <v>3.6587933301035416</v>
          </cell>
          <cell r="CF42">
            <v>5.1596790334714369</v>
          </cell>
          <cell r="CG42">
            <v>4.0067232244185993</v>
          </cell>
          <cell r="CH42">
            <v>173.06504136999999</v>
          </cell>
          <cell r="CI42">
            <v>1129.3901583219999</v>
          </cell>
          <cell r="CJ42">
            <v>133.95174038599998</v>
          </cell>
          <cell r="CK42">
            <v>618.64406418800093</v>
          </cell>
          <cell r="CL42">
            <v>663.0442748669999</v>
          </cell>
          <cell r="CM42">
            <v>1903.999989942</v>
          </cell>
          <cell r="CN42">
            <v>309.30663122300098</v>
          </cell>
          <cell r="CO42">
            <v>1995.5728591899999</v>
          </cell>
          <cell r="CP42">
            <v>537.213175589</v>
          </cell>
          <cell r="CQ42">
            <v>7254.997424442</v>
          </cell>
          <cell r="CR42">
            <v>1379.5362154459999</v>
          </cell>
          <cell r="CS42">
            <v>7139.2033180729995</v>
          </cell>
          <cell r="CT42">
            <v>111.99681339</v>
          </cell>
          <cell r="CU42">
            <v>1277.830077394</v>
          </cell>
          <cell r="CV42">
            <v>155.06388039300001</v>
          </cell>
          <cell r="CW42">
            <v>3018.8275945519999</v>
          </cell>
          <cell r="CX42">
            <v>3862.2175637</v>
          </cell>
          <cell r="CY42">
            <v>21187.963347819001</v>
          </cell>
        </row>
        <row r="43">
          <cell r="A43">
            <v>44896</v>
          </cell>
          <cell r="B43">
            <v>93.647036999999997</v>
          </cell>
          <cell r="C43">
            <v>78.221796999999995</v>
          </cell>
          <cell r="E43">
            <v>20424</v>
          </cell>
          <cell r="F43">
            <v>253119</v>
          </cell>
          <cell r="Z43">
            <v>1.9382670695910644</v>
          </cell>
          <cell r="AA43">
            <v>1.713616373808917</v>
          </cell>
          <cell r="AB43">
            <v>1.898240035202226</v>
          </cell>
          <cell r="AC43">
            <v>1.3780498913895136</v>
          </cell>
          <cell r="AD43">
            <v>3201.323306149</v>
          </cell>
          <cell r="AE43">
            <v>5528.1530672730005</v>
          </cell>
          <cell r="AF43">
            <v>1557.1805708649999</v>
          </cell>
          <cell r="AG43">
            <v>17422.402631024001</v>
          </cell>
          <cell r="AH43">
            <v>21.82488641088052</v>
          </cell>
          <cell r="AI43">
            <v>17.422305816834847</v>
          </cell>
          <cell r="AJ43">
            <v>23.938169608840933</v>
          </cell>
          <cell r="AK43">
            <v>19.885058983740539</v>
          </cell>
          <cell r="AL43">
            <v>25.639530376267</v>
          </cell>
          <cell r="AM43">
            <v>19.663741171691608</v>
          </cell>
          <cell r="AN43">
            <v>16.323386109962506</v>
          </cell>
          <cell r="AO43">
            <v>10.451992910624314</v>
          </cell>
          <cell r="AP43">
            <v>36.136266407247469</v>
          </cell>
          <cell r="AQ43">
            <v>22.87583789792436</v>
          </cell>
          <cell r="AR43">
            <v>9.8035752382206169</v>
          </cell>
          <cell r="AS43">
            <v>7.5856055711563632</v>
          </cell>
          <cell r="AT43">
            <v>24.434095551999999</v>
          </cell>
          <cell r="AU43">
            <v>260.23571415300097</v>
          </cell>
          <cell r="AV43">
            <v>119.75048038999999</v>
          </cell>
          <cell r="AW43">
            <v>1541.697524659</v>
          </cell>
          <cell r="AX43">
            <v>80.174971535000992</v>
          </cell>
          <cell r="AY43">
            <v>926.19648883499997</v>
          </cell>
          <cell r="AZ43">
            <v>93.052610981000001</v>
          </cell>
          <cell r="BA43">
            <v>901.05699795700093</v>
          </cell>
          <cell r="BB43">
            <v>39.424822394000003</v>
          </cell>
          <cell r="BC43">
            <v>453.28204732500097</v>
          </cell>
          <cell r="BD43">
            <v>33.12629724</v>
          </cell>
          <cell r="BE43">
            <v>480.17903283900097</v>
          </cell>
          <cell r="BF43">
            <v>23.039130401401302</v>
          </cell>
          <cell r="BG43">
            <v>18.509766450350394</v>
          </cell>
          <cell r="BH43">
            <v>20.167620354031577</v>
          </cell>
          <cell r="BI43">
            <v>13.916051979492899</v>
          </cell>
          <cell r="BJ43">
            <v>121.429706899</v>
          </cell>
          <cell r="BK43">
            <v>480.17530138899997</v>
          </cell>
          <cell r="BL43">
            <v>32.994740000001002</v>
          </cell>
          <cell r="BM43">
            <v>1619.306370881</v>
          </cell>
          <cell r="BN43">
            <v>12.250606538702288</v>
          </cell>
          <cell r="BO43">
            <v>7.8478313002680125</v>
          </cell>
          <cell r="BP43">
            <v>11.410967728732617</v>
          </cell>
          <cell r="BQ43">
            <v>7.0325276935987731</v>
          </cell>
          <cell r="BR43">
            <v>6.4571298323182296</v>
          </cell>
          <cell r="BS43">
            <v>4.4102885865176695</v>
          </cell>
          <cell r="BT43">
            <v>66.807978757000996</v>
          </cell>
          <cell r="BU43">
            <v>1742.1125282</v>
          </cell>
          <cell r="BV43">
            <v>17.941347966001</v>
          </cell>
          <cell r="BW43">
            <v>1227.013398869</v>
          </cell>
          <cell r="BX43">
            <v>73.886380000000003</v>
          </cell>
          <cell r="BY43">
            <v>943.34649584099998</v>
          </cell>
          <cell r="BZ43">
            <v>4.5863435999385631</v>
          </cell>
          <cell r="CA43">
            <v>4.444174478211905</v>
          </cell>
          <cell r="CB43">
            <v>5.8542770924559431</v>
          </cell>
          <cell r="CC43">
            <v>4.7236142482544787</v>
          </cell>
          <cell r="CD43">
            <v>3.768040546618213</v>
          </cell>
          <cell r="CE43">
            <v>3.5067795235654957</v>
          </cell>
          <cell r="CF43">
            <v>5.1004662355287236</v>
          </cell>
          <cell r="CG43">
            <v>3.8914571923478944</v>
          </cell>
          <cell r="CH43">
            <v>164.55073432899999</v>
          </cell>
          <cell r="CI43">
            <v>1185.9304838439998</v>
          </cell>
          <cell r="CJ43">
            <v>138.68170981900101</v>
          </cell>
          <cell r="CK43">
            <v>729.568947084</v>
          </cell>
          <cell r="CL43">
            <v>744.60583542899997</v>
          </cell>
          <cell r="CM43">
            <v>2169.915940461</v>
          </cell>
          <cell r="CN43">
            <v>326.76816397300001</v>
          </cell>
          <cell r="CO43">
            <v>2364.23933764</v>
          </cell>
          <cell r="CP43">
            <v>697.43595352500006</v>
          </cell>
          <cell r="CQ43">
            <v>10259.186664145</v>
          </cell>
          <cell r="CR43">
            <v>1518.7679440100001</v>
          </cell>
          <cell r="CS43">
            <v>8146.2790176060007</v>
          </cell>
          <cell r="CT43">
            <v>172.869039319</v>
          </cell>
          <cell r="CU43">
            <v>2197.6199482849997</v>
          </cell>
          <cell r="CV43">
            <v>220.09520795700001</v>
          </cell>
          <cell r="CW43">
            <v>4698.0106064889997</v>
          </cell>
          <cell r="CX43">
            <v>4867.4411170829999</v>
          </cell>
          <cell r="CY43">
            <v>25280.452159602002</v>
          </cell>
        </row>
        <row r="44">
          <cell r="A44">
            <v>44866</v>
          </cell>
          <cell r="B44">
            <v>93.407960000000003</v>
          </cell>
          <cell r="C44">
            <v>77.699663000000001</v>
          </cell>
          <cell r="E44">
            <v>20875</v>
          </cell>
          <cell r="F44">
            <v>240938</v>
          </cell>
          <cell r="Z44">
            <v>1.9468734430979917</v>
          </cell>
          <cell r="AA44">
            <v>1.7173167198111363</v>
          </cell>
          <cell r="AB44">
            <v>1.9451869822378824</v>
          </cell>
          <cell r="AC44">
            <v>1.3712426325154072</v>
          </cell>
          <cell r="AD44">
            <v>2615.0605193039996</v>
          </cell>
          <cell r="AE44">
            <v>4358.4110016300001</v>
          </cell>
          <cell r="AF44">
            <v>1170.28990041</v>
          </cell>
          <cell r="AG44">
            <v>14517.565281957</v>
          </cell>
          <cell r="AH44">
            <v>22.4978294014814</v>
          </cell>
          <cell r="AI44">
            <v>18.387218105209595</v>
          </cell>
          <cell r="AJ44">
            <v>25.530232492865402</v>
          </cell>
          <cell r="AK44">
            <v>18.934847694585518</v>
          </cell>
          <cell r="AL44">
            <v>25.995040189718086</v>
          </cell>
          <cell r="AM44">
            <v>20.015841291242527</v>
          </cell>
          <cell r="AN44">
            <v>16.27512474364741</v>
          </cell>
          <cell r="AO44">
            <v>10.369214973516911</v>
          </cell>
          <cell r="AP44">
            <v>34.210331267337118</v>
          </cell>
          <cell r="AQ44">
            <v>22.547777130137877</v>
          </cell>
          <cell r="AR44">
            <v>9.775215644545618</v>
          </cell>
          <cell r="AS44">
            <v>7.720536333518238</v>
          </cell>
          <cell r="AT44">
            <v>18.572624855999997</v>
          </cell>
          <cell r="AU44">
            <v>184.94689425800101</v>
          </cell>
          <cell r="AV44">
            <v>62.227862283</v>
          </cell>
          <cell r="AW44">
            <v>1028.248215866</v>
          </cell>
          <cell r="AX44">
            <v>64.670947636001003</v>
          </cell>
          <cell r="AY44">
            <v>677.58703433000096</v>
          </cell>
          <cell r="AZ44">
            <v>73.893720043000997</v>
          </cell>
          <cell r="BA44">
            <v>749.95850514799997</v>
          </cell>
          <cell r="BB44">
            <v>36.750420177000002</v>
          </cell>
          <cell r="BC44">
            <v>365.59172792700002</v>
          </cell>
          <cell r="BD44">
            <v>27.991229422</v>
          </cell>
          <cell r="BE44">
            <v>421.64947457199997</v>
          </cell>
          <cell r="BF44">
            <v>22.468364922404024</v>
          </cell>
          <cell r="BG44">
            <v>18.590912798303886</v>
          </cell>
          <cell r="BH44">
            <v>20.360838667286863</v>
          </cell>
          <cell r="BI44">
            <v>13.540270412994333</v>
          </cell>
          <cell r="BJ44">
            <v>98.942734486001001</v>
          </cell>
          <cell r="BK44">
            <v>340.14117902999999</v>
          </cell>
          <cell r="BL44">
            <v>18.735104332999999</v>
          </cell>
          <cell r="BM44">
            <v>1111.393083982</v>
          </cell>
          <cell r="BN44">
            <v>12.571829361408879</v>
          </cell>
          <cell r="BO44">
            <v>7.9653169603090426</v>
          </cell>
          <cell r="BP44">
            <v>11.550028376345859</v>
          </cell>
          <cell r="BQ44">
            <v>6.7159552793346329</v>
          </cell>
          <cell r="BR44">
            <v>6.4861530515779897</v>
          </cell>
          <cell r="BS44">
            <v>4.4125650319729495</v>
          </cell>
          <cell r="BT44">
            <v>41.945087272001004</v>
          </cell>
          <cell r="BU44">
            <v>1080.08012244</v>
          </cell>
          <cell r="BV44">
            <v>13.954360155</v>
          </cell>
          <cell r="BW44">
            <v>1009.3565966809999</v>
          </cell>
          <cell r="BX44">
            <v>59.654758349999994</v>
          </cell>
          <cell r="BY44">
            <v>772.599278736001</v>
          </cell>
          <cell r="BZ44">
            <v>4.5520807634906717</v>
          </cell>
          <cell r="CA44">
            <v>4.4224116326890925</v>
          </cell>
          <cell r="CB44">
            <v>5.7637471032319052</v>
          </cell>
          <cell r="CC44">
            <v>4.8309100961478233</v>
          </cell>
          <cell r="CD44">
            <v>3.7809398676190105</v>
          </cell>
          <cell r="CE44">
            <v>3.5546746182766271</v>
          </cell>
          <cell r="CF44">
            <v>5.0689700190192095</v>
          </cell>
          <cell r="CG44">
            <v>3.8925077610494108</v>
          </cell>
          <cell r="CH44">
            <v>151.15502372400098</v>
          </cell>
          <cell r="CI44">
            <v>1062.6425320450001</v>
          </cell>
          <cell r="CJ44">
            <v>126.506792843</v>
          </cell>
          <cell r="CK44">
            <v>623.76255539900103</v>
          </cell>
          <cell r="CL44">
            <v>657.26838146700004</v>
          </cell>
          <cell r="CM44">
            <v>1851.767538353</v>
          </cell>
          <cell r="CN44">
            <v>318.31716859299996</v>
          </cell>
          <cell r="CO44">
            <v>2037.827634902</v>
          </cell>
          <cell r="CP44">
            <v>524.34491246000005</v>
          </cell>
          <cell r="CQ44">
            <v>7834.2709467889999</v>
          </cell>
          <cell r="CR44">
            <v>1383.3566162119998</v>
          </cell>
          <cell r="CS44">
            <v>7145.969969447</v>
          </cell>
          <cell r="CT44">
            <v>131.48805897099999</v>
          </cell>
          <cell r="CU44">
            <v>1520.852742415</v>
          </cell>
          <cell r="CV44">
            <v>158.27659103899998</v>
          </cell>
          <cell r="CW44">
            <v>3380.3609704729997</v>
          </cell>
          <cell r="CX44">
            <v>3941.2544645309999</v>
          </cell>
          <cell r="CY44">
            <v>20805.279015725999</v>
          </cell>
        </row>
        <row r="45">
          <cell r="A45">
            <v>44835</v>
          </cell>
          <cell r="B45">
            <v>96.777077000000006</v>
          </cell>
          <cell r="C45">
            <v>79.555755000000005</v>
          </cell>
          <cell r="E45">
            <v>20402</v>
          </cell>
          <cell r="F45">
            <v>253890</v>
          </cell>
          <cell r="Z45">
            <v>1.9379913219556595</v>
          </cell>
          <cell r="AA45">
            <v>1.7265996146070515</v>
          </cell>
          <cell r="AB45">
            <v>1.880825260530157</v>
          </cell>
          <cell r="AC45">
            <v>1.4080810146633362</v>
          </cell>
          <cell r="AD45">
            <v>2349.3133457680001</v>
          </cell>
          <cell r="AE45">
            <v>4009.0460217920004</v>
          </cell>
          <cell r="AF45">
            <v>1191.4014314159999</v>
          </cell>
          <cell r="AG45">
            <v>12942.48778752</v>
          </cell>
          <cell r="AH45">
            <v>21.830185960819087</v>
          </cell>
          <cell r="AI45">
            <v>17.639355484010697</v>
          </cell>
          <cell r="AJ45">
            <v>24.204276118792066</v>
          </cell>
          <cell r="AK45">
            <v>20.626616071351012</v>
          </cell>
          <cell r="AL45">
            <v>26.608070245908152</v>
          </cell>
          <cell r="AM45">
            <v>18.95360751989411</v>
          </cell>
          <cell r="AN45">
            <v>16.165487438676497</v>
          </cell>
          <cell r="AO45">
            <v>10.224141441034556</v>
          </cell>
          <cell r="AP45">
            <v>35.493363032569896</v>
          </cell>
          <cell r="AQ45">
            <v>22.104581816411642</v>
          </cell>
          <cell r="AR45">
            <v>9.8223736674518225</v>
          </cell>
          <cell r="AS45">
            <v>7.5303389110387187</v>
          </cell>
          <cell r="AT45">
            <v>17.170868540000999</v>
          </cell>
          <cell r="AU45">
            <v>197.53790216000201</v>
          </cell>
          <cell r="AV45">
            <v>83.620697451001007</v>
          </cell>
          <cell r="AW45">
            <v>862.89969383200003</v>
          </cell>
          <cell r="AX45">
            <v>63.066258697999999</v>
          </cell>
          <cell r="AY45">
            <v>717.69732814500094</v>
          </cell>
          <cell r="AZ45">
            <v>71.470044274000003</v>
          </cell>
          <cell r="BA45">
            <v>765.85220616800109</v>
          </cell>
          <cell r="BB45">
            <v>29.267112358999999</v>
          </cell>
          <cell r="BC45">
            <v>351.07497378399995</v>
          </cell>
          <cell r="BD45">
            <v>25.047824448000998</v>
          </cell>
          <cell r="BE45">
            <v>415.494902187001</v>
          </cell>
          <cell r="BF45">
            <v>22.656173494399798</v>
          </cell>
          <cell r="BG45">
            <v>18.541700389968813</v>
          </cell>
          <cell r="BH45">
            <v>20.512573256886444</v>
          </cell>
          <cell r="BI45">
            <v>13.712313332064891</v>
          </cell>
          <cell r="BJ45">
            <v>83.938023595999994</v>
          </cell>
          <cell r="BK45">
            <v>327.31587615100102</v>
          </cell>
          <cell r="BL45">
            <v>15.11462</v>
          </cell>
          <cell r="BM45">
            <v>897.08759650700097</v>
          </cell>
          <cell r="BN45">
            <v>12.459892504447549</v>
          </cell>
          <cell r="BO45">
            <v>8.1281403872607854</v>
          </cell>
          <cell r="BP45">
            <v>11.555310141180145</v>
          </cell>
          <cell r="BQ45">
            <v>6.8265880487125807</v>
          </cell>
          <cell r="BR45">
            <v>6.4702268820595634</v>
          </cell>
          <cell r="BS45">
            <v>4.4492512827523987</v>
          </cell>
          <cell r="BT45">
            <v>40.355312323001002</v>
          </cell>
          <cell r="BU45">
            <v>960.17280460999996</v>
          </cell>
          <cell r="BV45">
            <v>12.904508933999999</v>
          </cell>
          <cell r="BW45">
            <v>905.27821752500108</v>
          </cell>
          <cell r="BX45">
            <v>55.435410000000999</v>
          </cell>
          <cell r="BY45">
            <v>712.35686690599994</v>
          </cell>
          <cell r="BZ45">
            <v>4.6370023280839874</v>
          </cell>
          <cell r="CA45">
            <v>4.4293709032796258</v>
          </cell>
          <cell r="CB45">
            <v>5.7357567883492777</v>
          </cell>
          <cell r="CC45">
            <v>4.7812650414481688</v>
          </cell>
          <cell r="CD45">
            <v>3.7905278977421526</v>
          </cell>
          <cell r="CE45">
            <v>3.5075258969832142</v>
          </cell>
          <cell r="CF45">
            <v>5.2069705971942941</v>
          </cell>
          <cell r="CG45">
            <v>3.8218161515162845</v>
          </cell>
          <cell r="CH45">
            <v>145.08803365600002</v>
          </cell>
          <cell r="CI45">
            <v>1078.575550047</v>
          </cell>
          <cell r="CJ45">
            <v>121.858338085</v>
          </cell>
          <cell r="CK45">
            <v>601.575060293001</v>
          </cell>
          <cell r="CL45">
            <v>631.10537604800095</v>
          </cell>
          <cell r="CM45">
            <v>1810.7803164719999</v>
          </cell>
          <cell r="CN45">
            <v>290.93342264200101</v>
          </cell>
          <cell r="CO45">
            <v>2004.9895534760001</v>
          </cell>
          <cell r="CP45">
            <v>520.88603182099996</v>
          </cell>
          <cell r="CQ45">
            <v>7480.5971295319996</v>
          </cell>
          <cell r="CR45">
            <v>1309.866553589</v>
          </cell>
          <cell r="CS45">
            <v>7069.2577392539997</v>
          </cell>
          <cell r="CT45">
            <v>112.156085178</v>
          </cell>
          <cell r="CU45">
            <v>1292.2421328380001</v>
          </cell>
          <cell r="CV45">
            <v>148.07595445200002</v>
          </cell>
          <cell r="CW45">
            <v>3074.4804597719999</v>
          </cell>
          <cell r="CX45">
            <v>3637.408928502</v>
          </cell>
          <cell r="CY45">
            <v>18770.634323538001</v>
          </cell>
        </row>
        <row r="46">
          <cell r="A46">
            <v>44805</v>
          </cell>
          <cell r="B46">
            <v>97.369041999999993</v>
          </cell>
          <cell r="C46">
            <v>78.779026000000002</v>
          </cell>
          <cell r="E46">
            <v>18540</v>
          </cell>
          <cell r="F46">
            <v>263318</v>
          </cell>
          <cell r="Z46">
            <v>1.9122777845066945</v>
          </cell>
          <cell r="AA46">
            <v>1.7138346452113622</v>
          </cell>
          <cell r="AB46">
            <v>1.8535498879630126</v>
          </cell>
          <cell r="AC46">
            <v>1.3645994019495544</v>
          </cell>
          <cell r="AD46">
            <v>3004.616281951</v>
          </cell>
          <cell r="AE46">
            <v>5220.33666911</v>
          </cell>
          <cell r="AF46">
            <v>1460.3289143950001</v>
          </cell>
          <cell r="AG46">
            <v>18282.999475265999</v>
          </cell>
          <cell r="AH46">
            <v>21.417955049179508</v>
          </cell>
          <cell r="AI46">
            <v>17.812268342459664</v>
          </cell>
          <cell r="AJ46">
            <v>23.024860182820007</v>
          </cell>
          <cell r="AK46">
            <v>19.869561199577085</v>
          </cell>
          <cell r="AL46">
            <v>25.721325204000301</v>
          </cell>
          <cell r="AM46">
            <v>18.799625421493719</v>
          </cell>
          <cell r="AN46">
            <v>14.866015428327565</v>
          </cell>
          <cell r="AO46">
            <v>10.271904634850106</v>
          </cell>
          <cell r="AP46">
            <v>32.806920583567667</v>
          </cell>
          <cell r="AQ46">
            <v>21.737197826581554</v>
          </cell>
          <cell r="AR46">
            <v>9.7654309706297315</v>
          </cell>
          <cell r="AS46">
            <v>7.6218049944726642</v>
          </cell>
          <cell r="AT46">
            <v>28.501985200000998</v>
          </cell>
          <cell r="AU46">
            <v>248.515863021</v>
          </cell>
          <cell r="AV46">
            <v>56.155516800000001</v>
          </cell>
          <cell r="AW46">
            <v>865.78882915100098</v>
          </cell>
          <cell r="AX46">
            <v>79.291747908999994</v>
          </cell>
          <cell r="AY46">
            <v>889.88019133600199</v>
          </cell>
          <cell r="AZ46">
            <v>140.87052940800001</v>
          </cell>
          <cell r="BA46">
            <v>1146.1398034159999</v>
          </cell>
          <cell r="BB46">
            <v>45.668373817000003</v>
          </cell>
          <cell r="BC46">
            <v>477.326014284</v>
          </cell>
          <cell r="BD46">
            <v>35.435255508000004</v>
          </cell>
          <cell r="BE46">
            <v>536.12092216099995</v>
          </cell>
          <cell r="BF46">
            <v>22.262346885504247</v>
          </cell>
          <cell r="BG46">
            <v>18.482692290297383</v>
          </cell>
          <cell r="BH46">
            <v>19.942184761160693</v>
          </cell>
          <cell r="BI46">
            <v>13.932183124873347</v>
          </cell>
          <cell r="BJ46">
            <v>117.06766649800001</v>
          </cell>
          <cell r="BK46">
            <v>404.43668216600099</v>
          </cell>
          <cell r="BL46">
            <v>19.967400000000001</v>
          </cell>
          <cell r="BM46">
            <v>1041.681446175</v>
          </cell>
          <cell r="BN46">
            <v>12.387989541553672</v>
          </cell>
          <cell r="BO46">
            <v>8.057675227859141</v>
          </cell>
          <cell r="BP46">
            <v>11.164812026459044</v>
          </cell>
          <cell r="BQ46">
            <v>6.7196435404635482</v>
          </cell>
          <cell r="BR46">
            <v>6.2872663253226264</v>
          </cell>
          <cell r="BS46">
            <v>4.4007649395555983</v>
          </cell>
          <cell r="BT46">
            <v>48.922215403000003</v>
          </cell>
          <cell r="BU46">
            <v>1176.167323182</v>
          </cell>
          <cell r="BV46">
            <v>16.636650000000998</v>
          </cell>
          <cell r="BW46">
            <v>1162.059909865</v>
          </cell>
          <cell r="BX46">
            <v>75.391556611000993</v>
          </cell>
          <cell r="BY46">
            <v>884.13866487900009</v>
          </cell>
          <cell r="BZ46">
            <v>4.5134049534637386</v>
          </cell>
          <cell r="CA46">
            <v>4.4871648670622379</v>
          </cell>
          <cell r="CB46">
            <v>5.517308470423635</v>
          </cell>
          <cell r="CC46">
            <v>4.8682443372641115</v>
          </cell>
          <cell r="CD46">
            <v>3.7440077608515887</v>
          </cell>
          <cell r="CE46">
            <v>3.4841409403220167</v>
          </cell>
          <cell r="CF46">
            <v>4.9788316675275039</v>
          </cell>
          <cell r="CG46">
            <v>3.8542250554648438</v>
          </cell>
          <cell r="CH46">
            <v>197.42706475300099</v>
          </cell>
          <cell r="CI46">
            <v>1377.075270993</v>
          </cell>
          <cell r="CJ46">
            <v>158.14395498300001</v>
          </cell>
          <cell r="CK46">
            <v>680.48187490600003</v>
          </cell>
          <cell r="CL46">
            <v>819.488628479</v>
          </cell>
          <cell r="CM46">
            <v>2345.0664173760001</v>
          </cell>
          <cell r="CN46">
            <v>360.54274936000002</v>
          </cell>
          <cell r="CO46">
            <v>2436.9648164559999</v>
          </cell>
          <cell r="CP46">
            <v>687.30620693300102</v>
          </cell>
          <cell r="CQ46">
            <v>9027.4857562950001</v>
          </cell>
          <cell r="CR46">
            <v>1703.3859567470001</v>
          </cell>
          <cell r="CS46">
            <v>8736.453136606</v>
          </cell>
          <cell r="CT46">
            <v>153.13766649800002</v>
          </cell>
          <cell r="CU46">
            <v>1534.486957629</v>
          </cell>
          <cell r="CV46">
            <v>188.669484178</v>
          </cell>
          <cell r="CW46">
            <v>3835.6507164480004</v>
          </cell>
          <cell r="CX46">
            <v>4616.3245469610001</v>
          </cell>
          <cell r="CY46">
            <v>26014.377807945999</v>
          </cell>
        </row>
        <row r="47">
          <cell r="A47">
            <v>44774</v>
          </cell>
          <cell r="B47">
            <v>96.100363999999999</v>
          </cell>
          <cell r="C47">
            <v>78.160884999999993</v>
          </cell>
          <cell r="E47">
            <v>17750</v>
          </cell>
          <cell r="F47">
            <v>235548</v>
          </cell>
          <cell r="Z47">
            <v>1.9483009750843132</v>
          </cell>
          <cell r="AA47">
            <v>1.7262860579703352</v>
          </cell>
          <cell r="AB47">
            <v>1.9242903592242271</v>
          </cell>
          <cell r="AC47">
            <v>1.3827826290149448</v>
          </cell>
          <cell r="AD47">
            <v>2267.0740219210002</v>
          </cell>
          <cell r="AE47">
            <v>4047.5544378989998</v>
          </cell>
          <cell r="AF47">
            <v>1007.165848202</v>
          </cell>
          <cell r="AG47">
            <v>12637.202594057999</v>
          </cell>
          <cell r="AH47">
            <v>23.063615476062299</v>
          </cell>
          <cell r="AI47">
            <v>17.921500398989934</v>
          </cell>
          <cell r="AJ47">
            <v>25.147950931854794</v>
          </cell>
          <cell r="AK47">
            <v>21.286255413884362</v>
          </cell>
          <cell r="AL47">
            <v>24.574264776314337</v>
          </cell>
          <cell r="AM47">
            <v>18.423700032395374</v>
          </cell>
          <cell r="AN47">
            <v>15.208945352778409</v>
          </cell>
          <cell r="AO47">
            <v>10.628771938336458</v>
          </cell>
          <cell r="AP47">
            <v>33.905523229833761</v>
          </cell>
          <cell r="AQ47">
            <v>23.475791095798503</v>
          </cell>
          <cell r="AR47">
            <v>9.7523867425326269</v>
          </cell>
          <cell r="AS47">
            <v>7.4814732442688285</v>
          </cell>
          <cell r="AT47">
            <v>16.838776667001</v>
          </cell>
          <cell r="AU47">
            <v>189.267827936001</v>
          </cell>
          <cell r="AV47">
            <v>9.8824972689999999</v>
          </cell>
          <cell r="AW47">
            <v>223.967408651</v>
          </cell>
          <cell r="AX47">
            <v>70.782534437999999</v>
          </cell>
          <cell r="AY47">
            <v>687.64581058400097</v>
          </cell>
          <cell r="AZ47">
            <v>148.385422852001</v>
          </cell>
          <cell r="BA47">
            <v>1163.0667667529999</v>
          </cell>
          <cell r="BB47">
            <v>38.690641948999996</v>
          </cell>
          <cell r="BC47">
            <v>312.688673886</v>
          </cell>
          <cell r="BD47">
            <v>26.857158292000001</v>
          </cell>
          <cell r="BE47">
            <v>484.10288018799997</v>
          </cell>
          <cell r="BF47">
            <v>22.557504080132759</v>
          </cell>
          <cell r="BG47">
            <v>18.226571674983735</v>
          </cell>
          <cell r="BH47">
            <v>19.837515015771157</v>
          </cell>
          <cell r="BI47">
            <v>13.859196211008319</v>
          </cell>
          <cell r="BJ47">
            <v>82.860453892999999</v>
          </cell>
          <cell r="BK47">
            <v>328.32217069200101</v>
          </cell>
          <cell r="BL47">
            <v>17.448320000001001</v>
          </cell>
          <cell r="BM47">
            <v>705.81670919300109</v>
          </cell>
          <cell r="BN47">
            <v>12.855004138633753</v>
          </cell>
          <cell r="BO47">
            <v>8.0198461596213946</v>
          </cell>
          <cell r="BP47">
            <v>11.298375900805425</v>
          </cell>
          <cell r="BQ47">
            <v>7.0245764798869867</v>
          </cell>
          <cell r="BR47">
            <v>6.5428870178085212</v>
          </cell>
          <cell r="BS47">
            <v>4.3585080953640878</v>
          </cell>
          <cell r="BT47">
            <v>32.286070236</v>
          </cell>
          <cell r="BU47">
            <v>871.83986217400002</v>
          </cell>
          <cell r="BV47">
            <v>11.3232</v>
          </cell>
          <cell r="BW47">
            <v>728.89642773800006</v>
          </cell>
          <cell r="BX47">
            <v>50.11365</v>
          </cell>
          <cell r="BY47">
            <v>671.41586021800094</v>
          </cell>
          <cell r="BZ47">
            <v>4.5561326436322371</v>
          </cell>
          <cell r="CA47">
            <v>4.3319160815966553</v>
          </cell>
          <cell r="CB47">
            <v>5.6421531361342696</v>
          </cell>
          <cell r="CC47">
            <v>4.7239662312453303</v>
          </cell>
          <cell r="CD47">
            <v>3.7674633953422334</v>
          </cell>
          <cell r="CE47">
            <v>3.4793793048366712</v>
          </cell>
          <cell r="CF47">
            <v>4.7796038651530219</v>
          </cell>
          <cell r="CG47">
            <v>3.7772883388721721</v>
          </cell>
          <cell r="CH47">
            <v>171.20160026599999</v>
          </cell>
          <cell r="CI47">
            <v>1227.41419301</v>
          </cell>
          <cell r="CJ47">
            <v>125.95695118600001</v>
          </cell>
          <cell r="CK47">
            <v>585.44085531300095</v>
          </cell>
          <cell r="CL47">
            <v>704.77464681400102</v>
          </cell>
          <cell r="CM47">
            <v>1985.8947797660001</v>
          </cell>
          <cell r="CN47">
            <v>311.577896571</v>
          </cell>
          <cell r="CO47">
            <v>1819.4004976840001</v>
          </cell>
          <cell r="CP47">
            <v>514.52365029600003</v>
          </cell>
          <cell r="CQ47">
            <v>6634.202850959</v>
          </cell>
          <cell r="CR47">
            <v>1452.330405742</v>
          </cell>
          <cell r="CS47">
            <v>6970.6366507430002</v>
          </cell>
          <cell r="CT47">
            <v>112.837789289</v>
          </cell>
          <cell r="CU47">
            <v>1110.536725399</v>
          </cell>
          <cell r="CV47">
            <v>131.52561895599999</v>
          </cell>
          <cell r="CW47">
            <v>2747.9015760050002</v>
          </cell>
          <cell r="CX47">
            <v>3411.6607392739998</v>
          </cell>
          <cell r="CY47">
            <v>18460.525592575999</v>
          </cell>
        </row>
        <row r="48">
          <cell r="A48">
            <v>44743</v>
          </cell>
          <cell r="B48">
            <v>95.501147000000003</v>
          </cell>
          <cell r="C48">
            <v>77.200963000000002</v>
          </cell>
          <cell r="E48">
            <v>17118</v>
          </cell>
          <cell r="F48">
            <v>242369</v>
          </cell>
          <cell r="Z48">
            <v>1.9161566882558851</v>
          </cell>
          <cell r="AA48">
            <v>1.7227031295860933</v>
          </cell>
          <cell r="AB48">
            <v>1.8766378456199124</v>
          </cell>
          <cell r="AC48">
            <v>1.3808835903491985</v>
          </cell>
          <cell r="AD48">
            <v>2090.0449529810003</v>
          </cell>
          <cell r="AE48">
            <v>3730.2401451989999</v>
          </cell>
          <cell r="AF48">
            <v>972.26454168800001</v>
          </cell>
          <cell r="AG48">
            <v>11608.274324865</v>
          </cell>
          <cell r="AH48">
            <v>22.218728849909066</v>
          </cell>
          <cell r="AI48">
            <v>18.924603169111347</v>
          </cell>
          <cell r="AJ48">
            <v>25.025130857524069</v>
          </cell>
          <cell r="AK48">
            <v>19.658886829748617</v>
          </cell>
          <cell r="AL48">
            <v>24.438718369803585</v>
          </cell>
          <cell r="AM48">
            <v>18.797320572940226</v>
          </cell>
          <cell r="AN48">
            <v>15.446831852225722</v>
          </cell>
          <cell r="AO48">
            <v>10.436321456459401</v>
          </cell>
          <cell r="AP48">
            <v>35.767617570025813</v>
          </cell>
          <cell r="AQ48">
            <v>22.58461859058173</v>
          </cell>
          <cell r="AR48">
            <v>9.7601093568737536</v>
          </cell>
          <cell r="AS48">
            <v>7.7551141653649323</v>
          </cell>
          <cell r="AT48">
            <v>13.705761060999999</v>
          </cell>
          <cell r="AU48">
            <v>192.60859337000102</v>
          </cell>
          <cell r="AV48">
            <v>6.6831896539999995</v>
          </cell>
          <cell r="AW48">
            <v>229.523340246</v>
          </cell>
          <cell r="AX48">
            <v>64.696273880000007</v>
          </cell>
          <cell r="AY48">
            <v>639.03671187999998</v>
          </cell>
          <cell r="AZ48">
            <v>137.10605475600099</v>
          </cell>
          <cell r="BA48">
            <v>1189.6787233160001</v>
          </cell>
          <cell r="BB48">
            <v>25.815303376001001</v>
          </cell>
          <cell r="BC48">
            <v>301.59377279900104</v>
          </cell>
          <cell r="BD48">
            <v>26.966303806999999</v>
          </cell>
          <cell r="BE48">
            <v>398.98070235300003</v>
          </cell>
          <cell r="BF48">
            <v>22.612131023222293</v>
          </cell>
          <cell r="BG48">
            <v>18.637580165102744</v>
          </cell>
          <cell r="BH48">
            <v>20.618882807469415</v>
          </cell>
          <cell r="BI48">
            <v>13.884212719023852</v>
          </cell>
          <cell r="BJ48">
            <v>77.35524187899999</v>
          </cell>
          <cell r="BK48">
            <v>282.957690732</v>
          </cell>
          <cell r="BL48">
            <v>10.436159999999999</v>
          </cell>
          <cell r="BM48">
            <v>668.12282909500004</v>
          </cell>
          <cell r="BN48">
            <v>12.705340822091225</v>
          </cell>
          <cell r="BO48">
            <v>7.9386465666502062</v>
          </cell>
          <cell r="BP48">
            <v>10.942559155728867</v>
          </cell>
          <cell r="BQ48">
            <v>6.8568647667031568</v>
          </cell>
          <cell r="BR48">
            <v>6.5643620067409287</v>
          </cell>
          <cell r="BS48">
            <v>4.349386014786421</v>
          </cell>
          <cell r="BT48">
            <v>31.694519235000001</v>
          </cell>
          <cell r="BU48">
            <v>835.35907219399996</v>
          </cell>
          <cell r="BV48">
            <v>10.635621808</v>
          </cell>
          <cell r="BW48">
            <v>678.03653088500096</v>
          </cell>
          <cell r="BX48">
            <v>48.037889999999997</v>
          </cell>
          <cell r="BY48">
            <v>646.52846074300101</v>
          </cell>
          <cell r="BZ48">
            <v>4.5076604762320587</v>
          </cell>
          <cell r="CA48">
            <v>4.3599968006675391</v>
          </cell>
          <cell r="CB48">
            <v>5.6732320890046246</v>
          </cell>
          <cell r="CC48">
            <v>4.7675399284618791</v>
          </cell>
          <cell r="CD48">
            <v>3.7814782999786249</v>
          </cell>
          <cell r="CE48">
            <v>3.4746272806088556</v>
          </cell>
          <cell r="CF48">
            <v>5.0798228535005912</v>
          </cell>
          <cell r="CG48">
            <v>3.9218534217803525</v>
          </cell>
          <cell r="CH48">
            <v>161.06987837600002</v>
          </cell>
          <cell r="CI48">
            <v>1163.7303987539999</v>
          </cell>
          <cell r="CJ48">
            <v>115.298184899001</v>
          </cell>
          <cell r="CK48">
            <v>580.23765966999997</v>
          </cell>
          <cell r="CL48">
            <v>666.659132172</v>
          </cell>
          <cell r="CM48">
            <v>1900.9866087839998</v>
          </cell>
          <cell r="CN48">
            <v>240.42418623700101</v>
          </cell>
          <cell r="CO48">
            <v>1720.449814976</v>
          </cell>
          <cell r="CP48">
            <v>491.17160689100001</v>
          </cell>
          <cell r="CQ48">
            <v>6479.5475932440004</v>
          </cell>
          <cell r="CR48">
            <v>1317.83213978</v>
          </cell>
          <cell r="CS48">
            <v>6721.9044119130003</v>
          </cell>
          <cell r="CT48">
            <v>99.601651879000997</v>
          </cell>
          <cell r="CU48">
            <v>1031.9096293940001</v>
          </cell>
          <cell r="CV48">
            <v>125.882514352</v>
          </cell>
          <cell r="CW48">
            <v>2621.7290219850001</v>
          </cell>
          <cell r="CX48">
            <v>3178.422492274</v>
          </cell>
          <cell r="CY48">
            <v>17005.784471952</v>
          </cell>
        </row>
        <row r="49">
          <cell r="A49">
            <v>44713</v>
          </cell>
          <cell r="B49">
            <v>86.265744999999995</v>
          </cell>
          <cell r="C49">
            <v>74.043920999999997</v>
          </cell>
          <cell r="E49">
            <v>19467</v>
          </cell>
          <cell r="F49">
            <v>245730</v>
          </cell>
          <cell r="Z49">
            <v>1.886431809616218</v>
          </cell>
          <cell r="AA49">
            <v>1.7100653105369938</v>
          </cell>
          <cell r="AB49">
            <v>1.8451941970581502</v>
          </cell>
          <cell r="AC49">
            <v>1.3655368780605264</v>
          </cell>
          <cell r="AD49">
            <v>3034.416235404</v>
          </cell>
          <cell r="AE49">
            <v>5112.615531251</v>
          </cell>
          <cell r="AF49">
            <v>1334.297873579</v>
          </cell>
          <cell r="AG49">
            <v>16210.677310186</v>
          </cell>
          <cell r="AH49">
            <v>21.640925160293346</v>
          </cell>
          <cell r="AI49">
            <v>16.699277383434993</v>
          </cell>
          <cell r="AJ49">
            <v>20.081403963457674</v>
          </cell>
          <cell r="AK49">
            <v>19.970810031620559</v>
          </cell>
          <cell r="AL49">
            <v>25.46665264517366</v>
          </cell>
          <cell r="AM49">
            <v>18.248564030114089</v>
          </cell>
          <cell r="AN49">
            <v>15.041242533691996</v>
          </cell>
          <cell r="AO49">
            <v>10.48207832042454</v>
          </cell>
          <cell r="AP49">
            <v>35.068325668340627</v>
          </cell>
          <cell r="AQ49">
            <v>22.599197726000838</v>
          </cell>
          <cell r="AR49">
            <v>9.5035674033223909</v>
          </cell>
          <cell r="AS49">
            <v>7.3895668091212556</v>
          </cell>
          <cell r="AT49">
            <v>21.011750459001</v>
          </cell>
          <cell r="AU49">
            <v>288.37836107099997</v>
          </cell>
          <cell r="AV49">
            <v>10.99639219</v>
          </cell>
          <cell r="AW49">
            <v>222.10844581000001</v>
          </cell>
          <cell r="AX49">
            <v>68.244446235000993</v>
          </cell>
          <cell r="AY49">
            <v>865.21422015199994</v>
          </cell>
          <cell r="AZ49">
            <v>191.64517483400002</v>
          </cell>
          <cell r="BA49">
            <v>1502.9610888080001</v>
          </cell>
          <cell r="BB49">
            <v>36.933220198000001</v>
          </cell>
          <cell r="BC49">
            <v>382.580036398</v>
          </cell>
          <cell r="BD49">
            <v>36.713696814000997</v>
          </cell>
          <cell r="BE49">
            <v>599.84362954100004</v>
          </cell>
          <cell r="BF49">
            <v>22.054042475737141</v>
          </cell>
          <cell r="BG49">
            <v>18.471319812254603</v>
          </cell>
          <cell r="BH49">
            <v>19.853416150510064</v>
          </cell>
          <cell r="BI49">
            <v>13.410958511370627</v>
          </cell>
          <cell r="BJ49">
            <v>102.774130630001</v>
          </cell>
          <cell r="BK49">
            <v>362.51176564100001</v>
          </cell>
          <cell r="BL49">
            <v>17.233139999999999</v>
          </cell>
          <cell r="BM49">
            <v>994.82348825300096</v>
          </cell>
          <cell r="BN49">
            <v>12.535944033868692</v>
          </cell>
          <cell r="BO49">
            <v>8.282933913828229</v>
          </cell>
          <cell r="BP49">
            <v>10.334738538027096</v>
          </cell>
          <cell r="BQ49">
            <v>6.9140488296329536</v>
          </cell>
          <cell r="BR49">
            <v>6.3051842402978284</v>
          </cell>
          <cell r="BS49">
            <v>4.2937926646420204</v>
          </cell>
          <cell r="BT49">
            <v>45.019697049000996</v>
          </cell>
          <cell r="BU49">
            <v>1041.6601080630001</v>
          </cell>
          <cell r="BV49">
            <v>16.847668840999997</v>
          </cell>
          <cell r="BW49">
            <v>991.66408631799993</v>
          </cell>
          <cell r="BX49">
            <v>66.385878436001008</v>
          </cell>
          <cell r="BY49">
            <v>881.25446653500001</v>
          </cell>
          <cell r="BZ49">
            <v>4.4726387620569019</v>
          </cell>
          <cell r="CA49">
            <v>4.372676510160483</v>
          </cell>
          <cell r="CB49">
            <v>5.5648636963505149</v>
          </cell>
          <cell r="CC49">
            <v>4.8080841541513895</v>
          </cell>
          <cell r="CD49">
            <v>3.682874278553752</v>
          </cell>
          <cell r="CE49">
            <v>3.4719645671700601</v>
          </cell>
          <cell r="CF49">
            <v>4.9188632311562746</v>
          </cell>
          <cell r="CG49">
            <v>3.8956158482359484</v>
          </cell>
          <cell r="CH49">
            <v>217.33638334900101</v>
          </cell>
          <cell r="CI49">
            <v>1482.6368853810002</v>
          </cell>
          <cell r="CJ49">
            <v>159.68189033700102</v>
          </cell>
          <cell r="CK49">
            <v>735.48868149400005</v>
          </cell>
          <cell r="CL49">
            <v>911.89388603100099</v>
          </cell>
          <cell r="CM49">
            <v>2486.919882526</v>
          </cell>
          <cell r="CN49">
            <v>372.52892601900101</v>
          </cell>
          <cell r="CO49">
            <v>2290.832097295</v>
          </cell>
          <cell r="CP49">
            <v>629.94109106200096</v>
          </cell>
          <cell r="CQ49">
            <v>8511.2939765209994</v>
          </cell>
          <cell r="CR49">
            <v>1828.3294732329998</v>
          </cell>
          <cell r="CS49">
            <v>8770.7680553450009</v>
          </cell>
          <cell r="CT49">
            <v>135.38023063000099</v>
          </cell>
          <cell r="CU49">
            <v>1458.5439574919999</v>
          </cell>
          <cell r="CV49">
            <v>180.82770346300001</v>
          </cell>
          <cell r="CW49">
            <v>3530.0137455930003</v>
          </cell>
          <cell r="CX49">
            <v>4520.5384533269998</v>
          </cell>
          <cell r="CY49">
            <v>23617.751354244003</v>
          </cell>
        </row>
        <row r="50">
          <cell r="A50">
            <v>44682</v>
          </cell>
          <cell r="B50">
            <v>80.587307999999993</v>
          </cell>
          <cell r="C50">
            <v>71.710097000000005</v>
          </cell>
          <cell r="E50">
            <v>25424</v>
          </cell>
          <cell r="F50">
            <v>287065</v>
          </cell>
          <cell r="Z50">
            <v>1.8818388920568927</v>
          </cell>
          <cell r="AA50">
            <v>1.7038016082827276</v>
          </cell>
          <cell r="AB50">
            <v>1.8513179818432017</v>
          </cell>
          <cell r="AC50">
            <v>1.341711532943852</v>
          </cell>
          <cell r="AD50">
            <v>2455.9307768569997</v>
          </cell>
          <cell r="AE50">
            <v>4087.5273332870001</v>
          </cell>
          <cell r="AF50">
            <v>1043.1349164190001</v>
          </cell>
          <cell r="AG50">
            <v>13231.347723937999</v>
          </cell>
          <cell r="AH50">
            <v>21.720918471608712</v>
          </cell>
          <cell r="AI50">
            <v>19.038869671884694</v>
          </cell>
          <cell r="AJ50">
            <v>20.335326021861025</v>
          </cell>
          <cell r="AK50">
            <v>19.541090301180994</v>
          </cell>
          <cell r="AL50">
            <v>25.090612082773937</v>
          </cell>
          <cell r="AM50">
            <v>19.27515991314861</v>
          </cell>
          <cell r="AN50">
            <v>14.854100595125065</v>
          </cell>
          <cell r="AO50">
            <v>10.561249739964627</v>
          </cell>
          <cell r="AP50">
            <v>35.993571345838333</v>
          </cell>
          <cell r="AQ50">
            <v>21.408228001163135</v>
          </cell>
          <cell r="AR50">
            <v>9.464332260829222</v>
          </cell>
          <cell r="AS50">
            <v>7.5065484427870057</v>
          </cell>
          <cell r="AT50">
            <v>16.581790939999998</v>
          </cell>
          <cell r="AU50">
            <v>189.465926644001</v>
          </cell>
          <cell r="AV50">
            <v>18.008578769001002</v>
          </cell>
          <cell r="AW50">
            <v>201.596086982</v>
          </cell>
          <cell r="AX50">
            <v>56.755934612000999</v>
          </cell>
          <cell r="AY50">
            <v>596.59199735000107</v>
          </cell>
          <cell r="AZ50">
            <v>130.25966941600001</v>
          </cell>
          <cell r="BA50">
            <v>1151.9760917229999</v>
          </cell>
          <cell r="BB50">
            <v>27.906487966</v>
          </cell>
          <cell r="BC50">
            <v>354.07687512899997</v>
          </cell>
          <cell r="BD50">
            <v>31.224193595999999</v>
          </cell>
          <cell r="BE50">
            <v>457.52234705900099</v>
          </cell>
          <cell r="BF50">
            <v>21.542427563848975</v>
          </cell>
          <cell r="BG50">
            <v>18.139339068369587</v>
          </cell>
          <cell r="BH50">
            <v>18.687889876205158</v>
          </cell>
          <cell r="BI50">
            <v>13.444103472135582</v>
          </cell>
          <cell r="BJ50">
            <v>98.531279002001</v>
          </cell>
          <cell r="BK50">
            <v>303.35372839499996</v>
          </cell>
          <cell r="BL50">
            <v>22.984962937999999</v>
          </cell>
          <cell r="BM50">
            <v>812.03168389300106</v>
          </cell>
          <cell r="BN50">
            <v>12.520809691186663</v>
          </cell>
          <cell r="BO50">
            <v>7.8531604490525924</v>
          </cell>
          <cell r="BP50">
            <v>10.351031830214209</v>
          </cell>
          <cell r="BQ50">
            <v>6.8489373356558607</v>
          </cell>
          <cell r="BR50">
            <v>6.2748159474889889</v>
          </cell>
          <cell r="BS50">
            <v>4.3327175191580078</v>
          </cell>
          <cell r="BT50">
            <v>37.672587256</v>
          </cell>
          <cell r="BU50">
            <v>1020.095321203</v>
          </cell>
          <cell r="BV50">
            <v>14.778811223</v>
          </cell>
          <cell r="BW50">
            <v>839.05099800999994</v>
          </cell>
          <cell r="BX50">
            <v>53.907170000000001</v>
          </cell>
          <cell r="BY50">
            <v>707.33009262200096</v>
          </cell>
          <cell r="BZ50">
            <v>4.3373876983715656</v>
          </cell>
          <cell r="CA50">
            <v>4.4201824206391986</v>
          </cell>
          <cell r="CB50">
            <v>5.3978150102179612</v>
          </cell>
          <cell r="CC50">
            <v>4.7542747286410751</v>
          </cell>
          <cell r="CD50">
            <v>3.6249533407371901</v>
          </cell>
          <cell r="CE50">
            <v>3.3569578387081274</v>
          </cell>
          <cell r="CF50">
            <v>5.0706886004107918</v>
          </cell>
          <cell r="CG50">
            <v>3.7514501112440706</v>
          </cell>
          <cell r="CH50">
            <v>158.496918655001</v>
          </cell>
          <cell r="CI50">
            <v>1287.1329194549999</v>
          </cell>
          <cell r="CJ50">
            <v>129.05395792600001</v>
          </cell>
          <cell r="CK50">
            <v>604.22672270499993</v>
          </cell>
          <cell r="CL50">
            <v>696.94232281600102</v>
          </cell>
          <cell r="CM50">
            <v>2042.7566508329999</v>
          </cell>
          <cell r="CN50">
            <v>266.33959127200001</v>
          </cell>
          <cell r="CO50">
            <v>1907.4612512040001</v>
          </cell>
          <cell r="CP50">
            <v>518.07880103100103</v>
          </cell>
          <cell r="CQ50">
            <v>6709.6728753899997</v>
          </cell>
          <cell r="CR50">
            <v>1392.8855042820001</v>
          </cell>
          <cell r="CS50">
            <v>7328.851894466</v>
          </cell>
          <cell r="CT50">
            <v>134.004921940001</v>
          </cell>
          <cell r="CU50">
            <v>1199.116617485</v>
          </cell>
          <cell r="CV50">
            <v>154.46825979899998</v>
          </cell>
          <cell r="CW50">
            <v>3061.7679770969999</v>
          </cell>
          <cell r="CX50">
            <v>3609.8101477939999</v>
          </cell>
          <cell r="CY50">
            <v>19190.823073527998</v>
          </cell>
        </row>
        <row r="51">
          <cell r="A51">
            <v>44652</v>
          </cell>
          <cell r="B51">
            <v>80.519869</v>
          </cell>
          <cell r="C51">
            <v>69.409678999999997</v>
          </cell>
          <cell r="E51">
            <v>22803</v>
          </cell>
          <cell r="F51">
            <v>283597</v>
          </cell>
          <cell r="Z51">
            <v>1.8643354837652553</v>
          </cell>
          <cell r="AA51">
            <v>1.6726377282479972</v>
          </cell>
          <cell r="AB51">
            <v>1.8146242590410597</v>
          </cell>
          <cell r="AC51">
            <v>1.310758276266736</v>
          </cell>
          <cell r="AD51">
            <v>2469.5723336769997</v>
          </cell>
          <cell r="AE51">
            <v>4193.3883532460004</v>
          </cell>
          <cell r="AF51">
            <v>1118.414704176</v>
          </cell>
          <cell r="AG51">
            <v>14235.024091249001</v>
          </cell>
          <cell r="AH51">
            <v>19.923123791060927</v>
          </cell>
          <cell r="AI51">
            <v>17.348360603242838</v>
          </cell>
          <cell r="AJ51">
            <v>25.008646360704383</v>
          </cell>
          <cell r="AK51">
            <v>19.864888144458416</v>
          </cell>
          <cell r="AL51">
            <v>24.605979555718267</v>
          </cell>
          <cell r="AM51">
            <v>18.502501448197432</v>
          </cell>
          <cell r="AN51">
            <v>14.491424360669319</v>
          </cell>
          <cell r="AO51">
            <v>10.066192232937992</v>
          </cell>
          <cell r="AP51">
            <v>33.522162028472827</v>
          </cell>
          <cell r="AQ51">
            <v>21.144239206039995</v>
          </cell>
          <cell r="AR51">
            <v>9.4061579351073767</v>
          </cell>
          <cell r="AS51">
            <v>7.2115404514304382</v>
          </cell>
          <cell r="AT51">
            <v>20.395447742001</v>
          </cell>
          <cell r="AU51">
            <v>203.60911417</v>
          </cell>
          <cell r="AV51">
            <v>11.216014612</v>
          </cell>
          <cell r="AW51">
            <v>284.08773284300105</v>
          </cell>
          <cell r="AX51">
            <v>56.931001003999995</v>
          </cell>
          <cell r="AY51">
            <v>693.597034616001</v>
          </cell>
          <cell r="AZ51">
            <v>114.02785102</v>
          </cell>
          <cell r="BA51">
            <v>950.80021873500004</v>
          </cell>
          <cell r="BB51">
            <v>35.339730813000003</v>
          </cell>
          <cell r="BC51">
            <v>380.94871635499999</v>
          </cell>
          <cell r="BD51">
            <v>28.319376699999999</v>
          </cell>
          <cell r="BE51">
            <v>444.93828099799998</v>
          </cell>
          <cell r="BF51">
            <v>21.856739558178827</v>
          </cell>
          <cell r="BG51">
            <v>17.588822515221498</v>
          </cell>
          <cell r="BH51">
            <v>19.659353880626796</v>
          </cell>
          <cell r="BI51">
            <v>13.130337190332741</v>
          </cell>
          <cell r="BJ51">
            <v>90.126998540999992</v>
          </cell>
          <cell r="BK51">
            <v>345.15929610900099</v>
          </cell>
          <cell r="BL51">
            <v>16.673080000000002</v>
          </cell>
          <cell r="BM51">
            <v>883.86297588500099</v>
          </cell>
          <cell r="BN51">
            <v>12.300216601338336</v>
          </cell>
          <cell r="BO51">
            <v>8.0714291521366626</v>
          </cell>
          <cell r="BP51">
            <v>9.9272717631140104</v>
          </cell>
          <cell r="BQ51">
            <v>6.9688272742319519</v>
          </cell>
          <cell r="BR51">
            <v>6.2799040473907297</v>
          </cell>
          <cell r="BS51">
            <v>4.1544703796714</v>
          </cell>
          <cell r="BT51">
            <v>39.791107322999999</v>
          </cell>
          <cell r="BU51">
            <v>1010.2942957089999</v>
          </cell>
          <cell r="BV51">
            <v>17.068492860000998</v>
          </cell>
          <cell r="BW51">
            <v>870.90898316100095</v>
          </cell>
          <cell r="BX51">
            <v>53.701510000001001</v>
          </cell>
          <cell r="BY51">
            <v>738.62022974700096</v>
          </cell>
          <cell r="BZ51">
            <v>4.4652181422377781</v>
          </cell>
          <cell r="CA51">
            <v>4.3633665176329988</v>
          </cell>
          <cell r="CB51">
            <v>5.4229030886252332</v>
          </cell>
          <cell r="CC51">
            <v>4.7518700020551154</v>
          </cell>
          <cell r="CD51">
            <v>3.4811977386871522</v>
          </cell>
          <cell r="CE51">
            <v>3.3160382893920342</v>
          </cell>
          <cell r="CF51">
            <v>4.8999068647514559</v>
          </cell>
          <cell r="CG51">
            <v>3.6825917761189437</v>
          </cell>
          <cell r="CH51">
            <v>158.57383740700001</v>
          </cell>
          <cell r="CI51">
            <v>1149.6481503089999</v>
          </cell>
          <cell r="CJ51">
            <v>128.24602582900098</v>
          </cell>
          <cell r="CK51">
            <v>585.32572090000099</v>
          </cell>
          <cell r="CL51">
            <v>679.51145311300093</v>
          </cell>
          <cell r="CM51">
            <v>1914.8811688329999</v>
          </cell>
          <cell r="CN51">
            <v>269.40790293999999</v>
          </cell>
          <cell r="CO51">
            <v>1862.6648551600001</v>
          </cell>
          <cell r="CP51">
            <v>482.99612389100099</v>
          </cell>
          <cell r="CQ51">
            <v>6791.9542852699997</v>
          </cell>
          <cell r="CR51">
            <v>1391.480224785</v>
          </cell>
          <cell r="CS51">
            <v>7033.1028388959994</v>
          </cell>
          <cell r="CT51">
            <v>119.957278655</v>
          </cell>
          <cell r="CU51">
            <v>1312.167032435</v>
          </cell>
          <cell r="CV51">
            <v>157.13118558500099</v>
          </cell>
          <cell r="CW51">
            <v>3148.8322229630003</v>
          </cell>
          <cell r="CX51">
            <v>3711.9625532109999</v>
          </cell>
          <cell r="CY51">
            <v>20351.170770158998</v>
          </cell>
        </row>
        <row r="52">
          <cell r="A52">
            <v>44621</v>
          </cell>
          <cell r="B52">
            <v>80.623169000000004</v>
          </cell>
          <cell r="C52">
            <v>68.161597999999998</v>
          </cell>
          <cell r="E52">
            <v>23796</v>
          </cell>
          <cell r="F52">
            <v>271604</v>
          </cell>
          <cell r="Z52">
            <v>1.8647861312794505</v>
          </cell>
          <cell r="AA52">
            <v>1.655553734281592</v>
          </cell>
          <cell r="AB52">
            <v>1.778632522270176</v>
          </cell>
          <cell r="AC52">
            <v>1.2912519358882897</v>
          </cell>
          <cell r="AD52">
            <v>3394.4752797849997</v>
          </cell>
          <cell r="AE52">
            <v>5520.7552091349999</v>
          </cell>
          <cell r="AF52">
            <v>1535.0541988500001</v>
          </cell>
          <cell r="AG52">
            <v>18410.521442088</v>
          </cell>
          <cell r="AH52">
            <v>21.643120295849791</v>
          </cell>
          <cell r="AI52">
            <v>16.654700496093625</v>
          </cell>
          <cell r="AJ52">
            <v>22.075811031329263</v>
          </cell>
          <cell r="AK52">
            <v>19.089918668025877</v>
          </cell>
          <cell r="AL52">
            <v>24.664615588879389</v>
          </cell>
          <cell r="AM52">
            <v>18.509855466529974</v>
          </cell>
          <cell r="AN52">
            <v>14.884899222898683</v>
          </cell>
          <cell r="AO52">
            <v>9.8986761207535245</v>
          </cell>
          <cell r="AP52">
            <v>33.028196033475709</v>
          </cell>
          <cell r="AQ52">
            <v>21.366889728776741</v>
          </cell>
          <cell r="AR52">
            <v>9.5489493543404667</v>
          </cell>
          <cell r="AS52">
            <v>7.2330979703283855</v>
          </cell>
          <cell r="AT52">
            <v>21.72751491</v>
          </cell>
          <cell r="AU52">
            <v>290.405587551</v>
          </cell>
          <cell r="AV52">
            <v>35.599866716999998</v>
          </cell>
          <cell r="AW52">
            <v>576.36900389899995</v>
          </cell>
          <cell r="AX52">
            <v>80.475535699001</v>
          </cell>
          <cell r="AY52">
            <v>888.970133663002</v>
          </cell>
          <cell r="AZ52">
            <v>118.45151556200101</v>
          </cell>
          <cell r="BA52">
            <v>1153.8404802150001</v>
          </cell>
          <cell r="BB52">
            <v>46.130001233000002</v>
          </cell>
          <cell r="BC52">
            <v>476.39751223000098</v>
          </cell>
          <cell r="BD52">
            <v>34.778272358000002</v>
          </cell>
          <cell r="BE52">
            <v>585.90980896399992</v>
          </cell>
          <cell r="BF52">
            <v>21.753924554124719</v>
          </cell>
          <cell r="BG52">
            <v>17.892528286793066</v>
          </cell>
          <cell r="BH52">
            <v>18.674124410255928</v>
          </cell>
          <cell r="BI52">
            <v>12.872465790186851</v>
          </cell>
          <cell r="BJ52">
            <v>116.918481666001</v>
          </cell>
          <cell r="BK52">
            <v>400.98684118900098</v>
          </cell>
          <cell r="BL52">
            <v>27.668779999999998</v>
          </cell>
          <cell r="BM52">
            <v>1199.780109158</v>
          </cell>
          <cell r="BN52">
            <v>12.51289652563047</v>
          </cell>
          <cell r="BO52">
            <v>7.5980175986533842</v>
          </cell>
          <cell r="BP52">
            <v>10.605538906492345</v>
          </cell>
          <cell r="BQ52">
            <v>6.7058254883022448</v>
          </cell>
          <cell r="BR52">
            <v>6.1960742620064995</v>
          </cell>
          <cell r="BS52">
            <v>4.1427850976650875</v>
          </cell>
          <cell r="BT52">
            <v>46.943428357999998</v>
          </cell>
          <cell r="BU52">
            <v>1334.7974388319999</v>
          </cell>
          <cell r="BV52">
            <v>20.073623547000999</v>
          </cell>
          <cell r="BW52">
            <v>1112.8592640899999</v>
          </cell>
          <cell r="BX52">
            <v>73.491983387000005</v>
          </cell>
          <cell r="BY52">
            <v>985.76429370200094</v>
          </cell>
          <cell r="BZ52">
            <v>4.4393172496449242</v>
          </cell>
          <cell r="CA52">
            <v>4.3115650883592487</v>
          </cell>
          <cell r="CB52">
            <v>5.5122863778134601</v>
          </cell>
          <cell r="CC52">
            <v>4.769631745977807</v>
          </cell>
          <cell r="CD52">
            <v>3.6296431625508689</v>
          </cell>
          <cell r="CE52">
            <v>3.3960223487461589</v>
          </cell>
          <cell r="CF52">
            <v>5.031994093082659</v>
          </cell>
          <cell r="CG52">
            <v>3.7074779133809446</v>
          </cell>
          <cell r="CH52">
            <v>216.24126016400001</v>
          </cell>
          <cell r="CI52">
            <v>1547.9336972020001</v>
          </cell>
          <cell r="CJ52">
            <v>181.08298359200001</v>
          </cell>
          <cell r="CK52">
            <v>846.95796866699993</v>
          </cell>
          <cell r="CL52">
            <v>864.46941858599996</v>
          </cell>
          <cell r="CM52">
            <v>2499.2937293329996</v>
          </cell>
          <cell r="CN52">
            <v>407.55629272900103</v>
          </cell>
          <cell r="CO52">
            <v>2572.9734218809999</v>
          </cell>
          <cell r="CP52">
            <v>613.1354922700001</v>
          </cell>
          <cell r="CQ52">
            <v>9107.4418225869995</v>
          </cell>
          <cell r="CR52">
            <v>1851.505299531</v>
          </cell>
          <cell r="CS52">
            <v>9479.8507507049999</v>
          </cell>
          <cell r="CT52">
            <v>161.65084166600101</v>
          </cell>
          <cell r="CU52">
            <v>1702.1986714469999</v>
          </cell>
          <cell r="CV52">
            <v>195.68940457300002</v>
          </cell>
          <cell r="CW52">
            <v>4076.1291409570003</v>
          </cell>
          <cell r="CX52">
            <v>5065.1334230859993</v>
          </cell>
          <cell r="CY52">
            <v>26381.202231536001</v>
          </cell>
        </row>
        <row r="53">
          <cell r="A53">
            <v>44593</v>
          </cell>
          <cell r="B53">
            <v>80.105621999999997</v>
          </cell>
          <cell r="C53">
            <v>68.933392999999995</v>
          </cell>
          <cell r="E53">
            <v>20767</v>
          </cell>
          <cell r="F53">
            <v>244269</v>
          </cell>
          <cell r="Z53">
            <v>1.856804389735482</v>
          </cell>
          <cell r="AA53">
            <v>1.6572678592483814</v>
          </cell>
          <cell r="AB53">
            <v>1.782032314410074</v>
          </cell>
          <cell r="AC53">
            <v>1.2949574261456656</v>
          </cell>
          <cell r="AD53">
            <v>2666.9185892119999</v>
          </cell>
          <cell r="AE53">
            <v>4601.916662482</v>
          </cell>
          <cell r="AF53">
            <v>1214.345711405</v>
          </cell>
          <cell r="AG53">
            <v>14512.67194294</v>
          </cell>
          <cell r="AH53">
            <v>20.357817453245818</v>
          </cell>
          <cell r="AI53">
            <v>15.959258910054702</v>
          </cell>
          <cell r="AJ53">
            <v>24.106571031604556</v>
          </cell>
          <cell r="AK53">
            <v>19.066759014171531</v>
          </cell>
          <cell r="AL53">
            <v>23.945952649950637</v>
          </cell>
          <cell r="AM53">
            <v>18.565186768143015</v>
          </cell>
          <cell r="AN53">
            <v>14.897510054569798</v>
          </cell>
          <cell r="AO53">
            <v>9.5664748856035029</v>
          </cell>
          <cell r="AP53">
            <v>33.009255793746362</v>
          </cell>
          <cell r="AQ53">
            <v>21.621655089917947</v>
          </cell>
          <cell r="AR53">
            <v>9.3043191791420874</v>
          </cell>
          <cell r="AS53">
            <v>7.1872738601460728</v>
          </cell>
          <cell r="AT53">
            <v>23.357750317000999</v>
          </cell>
          <cell r="AU53">
            <v>262.51985914900104</v>
          </cell>
          <cell r="AV53">
            <v>43.894141340000004</v>
          </cell>
          <cell r="AW53">
            <v>657.22556867399999</v>
          </cell>
          <cell r="AX53">
            <v>65.649885180001007</v>
          </cell>
          <cell r="AY53">
            <v>674.69289554299996</v>
          </cell>
          <cell r="AZ53">
            <v>79.285529482000996</v>
          </cell>
          <cell r="BA53">
            <v>804.97081491300003</v>
          </cell>
          <cell r="BB53">
            <v>37.391631496000997</v>
          </cell>
          <cell r="BC53">
            <v>381.23328627500001</v>
          </cell>
          <cell r="BD53">
            <v>27.081962531001</v>
          </cell>
          <cell r="BE53">
            <v>450.158555568</v>
          </cell>
          <cell r="BF53">
            <v>20.755569452546325</v>
          </cell>
          <cell r="BG53">
            <v>17.937201375047241</v>
          </cell>
          <cell r="BH53">
            <v>18.378389975955866</v>
          </cell>
          <cell r="BI53">
            <v>12.828640503032327</v>
          </cell>
          <cell r="BJ53">
            <v>117.246490889001</v>
          </cell>
          <cell r="BK53">
            <v>331.61013623600098</v>
          </cell>
          <cell r="BL53">
            <v>23.048706803000002</v>
          </cell>
          <cell r="BM53">
            <v>927.82307645900107</v>
          </cell>
          <cell r="BN53">
            <v>12.480573505090915</v>
          </cell>
          <cell r="BO53">
            <v>7.9081540889979278</v>
          </cell>
          <cell r="BP53">
            <v>10.575485517966111</v>
          </cell>
          <cell r="BQ53">
            <v>6.5269789484575886</v>
          </cell>
          <cell r="BR53">
            <v>6.2121329800628056</v>
          </cell>
          <cell r="BS53">
            <v>4.1846278224418816</v>
          </cell>
          <cell r="BT53">
            <v>39.456094529000005</v>
          </cell>
          <cell r="BU53">
            <v>989.34140507300003</v>
          </cell>
          <cell r="BV53">
            <v>15.962391799999999</v>
          </cell>
          <cell r="BW53">
            <v>1007.1211495590001</v>
          </cell>
          <cell r="BX53">
            <v>61.136911258001</v>
          </cell>
          <cell r="BY53">
            <v>746.58376407699996</v>
          </cell>
          <cell r="BZ53">
            <v>4.378988905363669</v>
          </cell>
          <cell r="CA53">
            <v>4.3330570538816611</v>
          </cell>
          <cell r="CB53">
            <v>5.4446330396358986</v>
          </cell>
          <cell r="CC53">
            <v>4.6939877763150992</v>
          </cell>
          <cell r="CD53">
            <v>3.6093798543825897</v>
          </cell>
          <cell r="CE53">
            <v>3.3637103520265663</v>
          </cell>
          <cell r="CF53">
            <v>4.6222563525069136</v>
          </cell>
          <cell r="CG53">
            <v>3.7814142640367985</v>
          </cell>
          <cell r="CH53">
            <v>175.86343759600001</v>
          </cell>
          <cell r="CI53">
            <v>1184.1132291500001</v>
          </cell>
          <cell r="CJ53">
            <v>155.11345695200001</v>
          </cell>
          <cell r="CK53">
            <v>697.07334577799998</v>
          </cell>
          <cell r="CL53">
            <v>675.76403533100108</v>
          </cell>
          <cell r="CM53">
            <v>1933.5533977780001</v>
          </cell>
          <cell r="CN53">
            <v>289.05904211400002</v>
          </cell>
          <cell r="CO53">
            <v>2036.3562557940002</v>
          </cell>
          <cell r="CP53">
            <v>509.49168476400098</v>
          </cell>
          <cell r="CQ53">
            <v>7420.3346683620002</v>
          </cell>
          <cell r="CR53">
            <v>1444.2663889770001</v>
          </cell>
          <cell r="CS53">
            <v>7400.659926925</v>
          </cell>
          <cell r="CT53">
            <v>154.19189769099998</v>
          </cell>
          <cell r="CU53">
            <v>1334.621548096</v>
          </cell>
          <cell r="CV53">
            <v>161.38423342200102</v>
          </cell>
          <cell r="CW53">
            <v>3269.6053523569999</v>
          </cell>
          <cell r="CX53">
            <v>3991.7671338749997</v>
          </cell>
          <cell r="CY53">
            <v>21137.987932192002</v>
          </cell>
        </row>
        <row r="54">
          <cell r="A54">
            <v>44562</v>
          </cell>
          <cell r="B54">
            <v>82.867921999999993</v>
          </cell>
          <cell r="C54">
            <v>70.518989000000005</v>
          </cell>
          <cell r="E54">
            <v>22516</v>
          </cell>
          <cell r="F54">
            <v>261275</v>
          </cell>
          <cell r="Z54">
            <v>1.8237891021574928</v>
          </cell>
          <cell r="AA54">
            <v>1.6428037141831915</v>
          </cell>
          <cell r="AB54">
            <v>1.8090049657993839</v>
          </cell>
          <cell r="AC54">
            <v>1.302603741393074</v>
          </cell>
          <cell r="AD54">
            <v>2905.201528265</v>
          </cell>
          <cell r="AE54">
            <v>4835.1042888860002</v>
          </cell>
          <cell r="AF54">
            <v>1103.261167375</v>
          </cell>
          <cell r="AG54">
            <v>16361.872265202999</v>
          </cell>
          <cell r="AH54">
            <v>20.675194309277703</v>
          </cell>
          <cell r="AI54">
            <v>17.293468526897605</v>
          </cell>
          <cell r="AJ54">
            <v>22.882541308688143</v>
          </cell>
          <cell r="AK54">
            <v>18.177041744121187</v>
          </cell>
          <cell r="AL54">
            <v>23.76106087776191</v>
          </cell>
          <cell r="AM54">
            <v>18.236921739970878</v>
          </cell>
          <cell r="AN54">
            <v>15.403232313704518</v>
          </cell>
          <cell r="AO54">
            <v>9.2759377451426879</v>
          </cell>
          <cell r="AP54">
            <v>33.657191071365396</v>
          </cell>
          <cell r="AQ54">
            <v>21.144379011385372</v>
          </cell>
          <cell r="AR54">
            <v>8.9902518210605997</v>
          </cell>
          <cell r="AS54">
            <v>7.3679243424533265</v>
          </cell>
          <cell r="AT54">
            <v>18.299093833000999</v>
          </cell>
          <cell r="AU54">
            <v>207.621819546002</v>
          </cell>
          <cell r="AV54">
            <v>49.858217426000003</v>
          </cell>
          <cell r="AW54">
            <v>814.57103922499994</v>
          </cell>
          <cell r="AX54">
            <v>72.895025113000997</v>
          </cell>
          <cell r="AY54">
            <v>724.14498323400096</v>
          </cell>
          <cell r="AZ54">
            <v>72.013397052000002</v>
          </cell>
          <cell r="BA54">
            <v>837.02184287099999</v>
          </cell>
          <cell r="BB54">
            <v>37.730998669000996</v>
          </cell>
          <cell r="BC54">
            <v>387.44197509200103</v>
          </cell>
          <cell r="BD54">
            <v>29.172017950000001</v>
          </cell>
          <cell r="BE54">
            <v>454.078929475</v>
          </cell>
          <cell r="BF54">
            <v>21.419653159415521</v>
          </cell>
          <cell r="BG54">
            <v>17.591368984618928</v>
          </cell>
          <cell r="BH54">
            <v>19.108265700311858</v>
          </cell>
          <cell r="BI54">
            <v>12.562018139892995</v>
          </cell>
          <cell r="BJ54">
            <v>99.629071763001008</v>
          </cell>
          <cell r="BK54">
            <v>345.28759767400101</v>
          </cell>
          <cell r="BL54">
            <v>18.726060000001002</v>
          </cell>
          <cell r="BM54">
            <v>968.64612953000005</v>
          </cell>
          <cell r="BN54">
            <v>12.29833100440125</v>
          </cell>
          <cell r="BO54">
            <v>7.6691372445673753</v>
          </cell>
          <cell r="BP54">
            <v>9.8105652694027423</v>
          </cell>
          <cell r="BQ54">
            <v>6.6742047678323848</v>
          </cell>
          <cell r="BR54">
            <v>6.1143876693635324</v>
          </cell>
          <cell r="BS54">
            <v>4.1520579693941722</v>
          </cell>
          <cell r="BT54">
            <v>37.714000000000993</v>
          </cell>
          <cell r="BU54">
            <v>1018.59649394</v>
          </cell>
          <cell r="BV54">
            <v>19.937990425999999</v>
          </cell>
          <cell r="BW54">
            <v>895.04092887699994</v>
          </cell>
          <cell r="BX54">
            <v>58.607437500000998</v>
          </cell>
          <cell r="BY54">
            <v>786.31821040600096</v>
          </cell>
          <cell r="BZ54">
            <v>4.4110460846681603</v>
          </cell>
          <cell r="CA54">
            <v>4.3259919265512101</v>
          </cell>
          <cell r="CB54">
            <v>5.237194787865814</v>
          </cell>
          <cell r="CC54">
            <v>4.7338771998544793</v>
          </cell>
          <cell r="CD54">
            <v>3.5975430321948454</v>
          </cell>
          <cell r="CE54">
            <v>3.3527865323215011</v>
          </cell>
          <cell r="CF54">
            <v>4.7066374824936128</v>
          </cell>
          <cell r="CG54">
            <v>3.7116028247234105</v>
          </cell>
          <cell r="CH54">
            <v>174.95925512600002</v>
          </cell>
          <cell r="CI54">
            <v>1141.8768672619999</v>
          </cell>
          <cell r="CJ54">
            <v>147.374398466001</v>
          </cell>
          <cell r="CK54">
            <v>646.45477286400103</v>
          </cell>
          <cell r="CL54">
            <v>663.31652550800004</v>
          </cell>
          <cell r="CM54">
            <v>1972.7171869439999</v>
          </cell>
          <cell r="CN54">
            <v>316.08255827699998</v>
          </cell>
          <cell r="CO54">
            <v>2067.7115949700001</v>
          </cell>
          <cell r="CP54">
            <v>493.58510823900099</v>
          </cell>
          <cell r="CQ54">
            <v>7726.6833067969992</v>
          </cell>
          <cell r="CR54">
            <v>1456.7928120889999</v>
          </cell>
          <cell r="CS54">
            <v>7506.2257538989998</v>
          </cell>
          <cell r="CT54">
            <v>132.90425176300002</v>
          </cell>
          <cell r="CU54">
            <v>1391.2509265179999</v>
          </cell>
          <cell r="CV54">
            <v>169.012762438001</v>
          </cell>
          <cell r="CW54">
            <v>3234.4364363520003</v>
          </cell>
          <cell r="CX54">
            <v>4117.4284425850001</v>
          </cell>
          <cell r="CY54">
            <v>23188.187934977999</v>
          </cell>
        </row>
        <row r="55">
          <cell r="A55">
            <v>44531</v>
          </cell>
          <cell r="B55">
            <v>84.092877999999999</v>
          </cell>
          <cell r="C55">
            <v>70.876351999999997</v>
          </cell>
          <cell r="E55">
            <v>19921</v>
          </cell>
          <cell r="F55">
            <v>251203</v>
          </cell>
          <cell r="Z55">
            <v>1.8286152913914333</v>
          </cell>
          <cell r="AA55">
            <v>1.6505188376813176</v>
          </cell>
          <cell r="AB55">
            <v>1.7738106771854212</v>
          </cell>
          <cell r="AC55">
            <v>1.2752875465155462</v>
          </cell>
          <cell r="AD55">
            <v>3366.6256006060003</v>
          </cell>
          <cell r="AE55">
            <v>5643.588565436</v>
          </cell>
          <cell r="AF55">
            <v>1554.3453617799998</v>
          </cell>
          <cell r="AG55">
            <v>18353.104236365001</v>
          </cell>
          <cell r="AH55">
            <v>19.470699461714929</v>
          </cell>
          <cell r="AI55">
            <v>16.603492062490059</v>
          </cell>
          <cell r="AJ55">
            <v>22.005869538183493</v>
          </cell>
          <cell r="AK55">
            <v>19.568822594164295</v>
          </cell>
          <cell r="AL55">
            <v>25.646682241217249</v>
          </cell>
          <cell r="AM55">
            <v>18.27952095024078</v>
          </cell>
          <cell r="AN55">
            <v>15.351869704054806</v>
          </cell>
          <cell r="AO55">
            <v>9.5266759654429496</v>
          </cell>
          <cell r="AP55">
            <v>33.853766041014005</v>
          </cell>
          <cell r="AQ55">
            <v>21.213159190450479</v>
          </cell>
          <cell r="AR55">
            <v>8.9910506794315648</v>
          </cell>
          <cell r="AS55">
            <v>7.2883556872139623</v>
          </cell>
          <cell r="AT55">
            <v>26.750307704000999</v>
          </cell>
          <cell r="AU55">
            <v>267.13791011900003</v>
          </cell>
          <cell r="AV55">
            <v>113.20897304100099</v>
          </cell>
          <cell r="AW55">
            <v>1490.5797238710002</v>
          </cell>
          <cell r="AX55">
            <v>68.751567206000999</v>
          </cell>
          <cell r="AY55">
            <v>894.26583503900201</v>
          </cell>
          <cell r="AZ55">
            <v>84.3724153</v>
          </cell>
          <cell r="BA55">
            <v>903.778565974</v>
          </cell>
          <cell r="BB55">
            <v>40.348740716000002</v>
          </cell>
          <cell r="BC55">
            <v>502.71350315000097</v>
          </cell>
          <cell r="BD55">
            <v>27.629073862000002</v>
          </cell>
          <cell r="BE55">
            <v>430.43166440100003</v>
          </cell>
          <cell r="BF55">
            <v>21.309950557454908</v>
          </cell>
          <cell r="BG55">
            <v>17.086153211728959</v>
          </cell>
          <cell r="BH55">
            <v>18.890460237404191</v>
          </cell>
          <cell r="BI55">
            <v>12.766328062452276</v>
          </cell>
          <cell r="BJ55">
            <v>134.20596428200099</v>
          </cell>
          <cell r="BK55">
            <v>529.486547298</v>
          </cell>
          <cell r="BL55">
            <v>37.922391555000004</v>
          </cell>
          <cell r="BM55">
            <v>1540.7209447709999</v>
          </cell>
          <cell r="BN55">
            <v>12.259847708923452</v>
          </cell>
          <cell r="BO55">
            <v>7.5132566307711723</v>
          </cell>
          <cell r="BP55">
            <v>10.092946160262196</v>
          </cell>
          <cell r="BQ55">
            <v>6.7797748438767771</v>
          </cell>
          <cell r="BR55">
            <v>6.1916493861642214</v>
          </cell>
          <cell r="BS55">
            <v>4.0979984603720041</v>
          </cell>
          <cell r="BT55">
            <v>57.965775409000003</v>
          </cell>
          <cell r="BU55">
            <v>1789.1401673550001</v>
          </cell>
          <cell r="BV55">
            <v>24.401047473001</v>
          </cell>
          <cell r="BW55">
            <v>1271.048408377</v>
          </cell>
          <cell r="BX55">
            <v>71.10615</v>
          </cell>
          <cell r="BY55">
            <v>987.36567433500102</v>
          </cell>
          <cell r="BZ55">
            <v>4.5122340793770777</v>
          </cell>
          <cell r="CA55">
            <v>4.2520193769776036</v>
          </cell>
          <cell r="CB55">
            <v>5.2178708201719797</v>
          </cell>
          <cell r="CC55">
            <v>4.6558049909683019</v>
          </cell>
          <cell r="CD55">
            <v>3.5483514075946512</v>
          </cell>
          <cell r="CE55">
            <v>3.3554088812343226</v>
          </cell>
          <cell r="CF55">
            <v>4.7229480636392793</v>
          </cell>
          <cell r="CG55">
            <v>3.7072889901711106</v>
          </cell>
          <cell r="CH55">
            <v>177.71245726699999</v>
          </cell>
          <cell r="CI55">
            <v>1202.98254954</v>
          </cell>
          <cell r="CJ55">
            <v>143.41186131000001</v>
          </cell>
          <cell r="CK55">
            <v>758.63460932100008</v>
          </cell>
          <cell r="CL55">
            <v>690.79854562899993</v>
          </cell>
          <cell r="CM55">
            <v>2027.284747226</v>
          </cell>
          <cell r="CN55">
            <v>341.41894282900097</v>
          </cell>
          <cell r="CO55">
            <v>2247.043220214</v>
          </cell>
          <cell r="CP55">
            <v>666.11838195600001</v>
          </cell>
          <cell r="CQ55">
            <v>10259.355476159</v>
          </cell>
          <cell r="CR55">
            <v>1511.0047300489998</v>
          </cell>
          <cell r="CS55">
            <v>7918.1841614509995</v>
          </cell>
          <cell r="CT55">
            <v>190.98427583699998</v>
          </cell>
          <cell r="CU55">
            <v>2177.3116399699998</v>
          </cell>
          <cell r="CV55">
            <v>218.54868476800002</v>
          </cell>
          <cell r="CW55">
            <v>4841.0161563090005</v>
          </cell>
          <cell r="CX55">
            <v>5071.1832715840001</v>
          </cell>
          <cell r="CY55">
            <v>26323.051476775003</v>
          </cell>
        </row>
        <row r="56">
          <cell r="A56">
            <v>44501</v>
          </cell>
          <cell r="B56">
            <v>84.154304999999994</v>
          </cell>
          <cell r="C56">
            <v>70.961399999999998</v>
          </cell>
          <cell r="E56">
            <v>20172</v>
          </cell>
          <cell r="F56">
            <v>237955</v>
          </cell>
          <cell r="Z56">
            <v>1.84709141047443</v>
          </cell>
          <cell r="AA56">
            <v>1.6494019279626244</v>
          </cell>
          <cell r="AB56">
            <v>1.7889223084720463</v>
          </cell>
          <cell r="AC56">
            <v>1.3174553604706341</v>
          </cell>
          <cell r="AD56">
            <v>2745.2507213389999</v>
          </cell>
          <cell r="AE56">
            <v>4550.4017387150006</v>
          </cell>
          <cell r="AF56">
            <v>1117.2729754000002</v>
          </cell>
          <cell r="AG56">
            <v>15290.513110440999</v>
          </cell>
          <cell r="AH56">
            <v>20.293573509138373</v>
          </cell>
          <cell r="AI56">
            <v>16.522955419633298</v>
          </cell>
          <cell r="AJ56">
            <v>23.990502756259986</v>
          </cell>
          <cell r="AK56">
            <v>18.455997527290005</v>
          </cell>
          <cell r="AL56">
            <v>24.752272819809523</v>
          </cell>
          <cell r="AM56">
            <v>18.26816407584241</v>
          </cell>
          <cell r="AN56">
            <v>15.252324140414254</v>
          </cell>
          <cell r="AO56">
            <v>9.5882813581107964</v>
          </cell>
          <cell r="AP56">
            <v>32.828713738752917</v>
          </cell>
          <cell r="AQ56">
            <v>20.7259070759129</v>
          </cell>
          <cell r="AR56">
            <v>8.8563249042528707</v>
          </cell>
          <cell r="AS56">
            <v>7.4548679280007466</v>
          </cell>
          <cell r="AT56">
            <v>20.437726828999999</v>
          </cell>
          <cell r="AU56">
            <v>235.806202258002</v>
          </cell>
          <cell r="AV56">
            <v>64.939920245000991</v>
          </cell>
          <cell r="AW56">
            <v>1096.452523077</v>
          </cell>
          <cell r="AX56">
            <v>60.344741552000002</v>
          </cell>
          <cell r="AY56">
            <v>729.78335530300001</v>
          </cell>
          <cell r="AZ56">
            <v>65.422652200000996</v>
          </cell>
          <cell r="BA56">
            <v>745.46769050499995</v>
          </cell>
          <cell r="BB56">
            <v>36.398503398000997</v>
          </cell>
          <cell r="BC56">
            <v>367.81790664900097</v>
          </cell>
          <cell r="BD56">
            <v>25.463479233999998</v>
          </cell>
          <cell r="BE56">
            <v>383.67290157400004</v>
          </cell>
          <cell r="BF56">
            <v>21.034238554418813</v>
          </cell>
          <cell r="BG56">
            <v>17.342211501886855</v>
          </cell>
          <cell r="BH56">
            <v>19.29384150246393</v>
          </cell>
          <cell r="BI56">
            <v>12.571060016218754</v>
          </cell>
          <cell r="BJ56">
            <v>101.060868887</v>
          </cell>
          <cell r="BK56">
            <v>377.45492006199999</v>
          </cell>
          <cell r="BL56">
            <v>20.142900000000999</v>
          </cell>
          <cell r="BM56">
            <v>1121.9103398819998</v>
          </cell>
          <cell r="BN56">
            <v>12.417963543762216</v>
          </cell>
          <cell r="BO56">
            <v>7.6335697966544478</v>
          </cell>
          <cell r="BP56">
            <v>10.513377241744211</v>
          </cell>
          <cell r="BQ56">
            <v>6.7914170912401497</v>
          </cell>
          <cell r="BR56">
            <v>6.1844642225576436</v>
          </cell>
          <cell r="BS56">
            <v>4.1628052786367604</v>
          </cell>
          <cell r="BT56">
            <v>41.877601088000006</v>
          </cell>
          <cell r="BU56">
            <v>1144.5345033839999</v>
          </cell>
          <cell r="BV56">
            <v>17.120946408001</v>
          </cell>
          <cell r="BW56">
            <v>954.21620475700001</v>
          </cell>
          <cell r="BX56">
            <v>65.428227971000993</v>
          </cell>
          <cell r="BY56">
            <v>783.13670216100104</v>
          </cell>
          <cell r="BZ56">
            <v>4.4076165196620591</v>
          </cell>
          <cell r="CA56">
            <v>4.2622714095851579</v>
          </cell>
          <cell r="CB56">
            <v>5.1571699407601468</v>
          </cell>
          <cell r="CC56">
            <v>4.6702691027917309</v>
          </cell>
          <cell r="CD56">
            <v>3.5259438126239875</v>
          </cell>
          <cell r="CE56">
            <v>3.3876765311725276</v>
          </cell>
          <cell r="CF56">
            <v>4.7146381216372655</v>
          </cell>
          <cell r="CG56">
            <v>3.6658812255909599</v>
          </cell>
          <cell r="CH56">
            <v>160.50507639199998</v>
          </cell>
          <cell r="CI56">
            <v>1050.638755253</v>
          </cell>
          <cell r="CJ56">
            <v>130.42077712100001</v>
          </cell>
          <cell r="CK56">
            <v>641.88916630800099</v>
          </cell>
          <cell r="CL56">
            <v>598.24033213400094</v>
          </cell>
          <cell r="CM56">
            <v>1773.873403799</v>
          </cell>
          <cell r="CN56">
            <v>295.13004634400102</v>
          </cell>
          <cell r="CO56">
            <v>2062.2314846590002</v>
          </cell>
          <cell r="CP56">
            <v>508.61219915100003</v>
          </cell>
          <cell r="CQ56">
            <v>8020.7005289430008</v>
          </cell>
          <cell r="CR56">
            <v>1324.919854044</v>
          </cell>
          <cell r="CS56">
            <v>7144.5107097969994</v>
          </cell>
          <cell r="CT56">
            <v>135.39362888700001</v>
          </cell>
          <cell r="CU56">
            <v>1574.5776399620001</v>
          </cell>
          <cell r="CV56">
            <v>167.776059529001</v>
          </cell>
          <cell r="CW56">
            <v>3410.950780394</v>
          </cell>
          <cell r="CX56">
            <v>3951.5663914890001</v>
          </cell>
          <cell r="CY56">
            <v>21791.622743151001</v>
          </cell>
        </row>
        <row r="57">
          <cell r="A57">
            <v>44470</v>
          </cell>
          <cell r="B57">
            <v>89.001262999999994</v>
          </cell>
          <cell r="C57">
            <v>72.062819000000005</v>
          </cell>
          <cell r="E57">
            <v>20079</v>
          </cell>
          <cell r="F57">
            <v>264471</v>
          </cell>
          <cell r="Z57">
            <v>1.8222937188246593</v>
          </cell>
          <cell r="AA57">
            <v>1.6518093224136403</v>
          </cell>
          <cell r="AB57">
            <v>1.7563467190678237</v>
          </cell>
          <cell r="AC57">
            <v>1.2916082587671549</v>
          </cell>
          <cell r="AD57">
            <v>2554.2323622209997</v>
          </cell>
          <cell r="AE57">
            <v>4373.5707132919997</v>
          </cell>
          <cell r="AF57">
            <v>1065.0262805500001</v>
          </cell>
          <cell r="AG57">
            <v>14703.183455118</v>
          </cell>
          <cell r="AH57">
            <v>19.242892603881117</v>
          </cell>
          <cell r="AI57">
            <v>17.25250764360608</v>
          </cell>
          <cell r="AJ57">
            <v>24.04493059416232</v>
          </cell>
          <cell r="AK57">
            <v>19.107196526997104</v>
          </cell>
          <cell r="AL57">
            <v>25.189690276599396</v>
          </cell>
          <cell r="AM57">
            <v>18.621064008141776</v>
          </cell>
          <cell r="AN57">
            <v>14.523382369732856</v>
          </cell>
          <cell r="AO57">
            <v>9.6859379586040752</v>
          </cell>
          <cell r="AP57">
            <v>33.427678971222747</v>
          </cell>
          <cell r="AQ57">
            <v>19.869381418055458</v>
          </cell>
          <cell r="AR57">
            <v>8.8452114008474894</v>
          </cell>
          <cell r="AS57">
            <v>7.0612307682274729</v>
          </cell>
          <cell r="AT57">
            <v>22.981199097000999</v>
          </cell>
          <cell r="AU57">
            <v>213.26287991500098</v>
          </cell>
          <cell r="AV57">
            <v>67.962712689000014</v>
          </cell>
          <cell r="AW57">
            <v>1073.288287699</v>
          </cell>
          <cell r="AX57">
            <v>54.981931578000001</v>
          </cell>
          <cell r="AY57">
            <v>688.69746223700099</v>
          </cell>
          <cell r="AZ57">
            <v>69.224170133000001</v>
          </cell>
          <cell r="BA57">
            <v>792.04183784000099</v>
          </cell>
          <cell r="BB57">
            <v>31.449174818001001</v>
          </cell>
          <cell r="BC57">
            <v>384.46325918100001</v>
          </cell>
          <cell r="BD57">
            <v>26.207870904</v>
          </cell>
          <cell r="BE57">
            <v>404.90794683300101</v>
          </cell>
          <cell r="BF57">
            <v>20.553845642083711</v>
          </cell>
          <cell r="BG57">
            <v>17.838239499696932</v>
          </cell>
          <cell r="BH57">
            <v>19.257134780380127</v>
          </cell>
          <cell r="BI57">
            <v>12.784248619262272</v>
          </cell>
          <cell r="BJ57">
            <v>104.58976366600101</v>
          </cell>
          <cell r="BK57">
            <v>329.65602372699999</v>
          </cell>
          <cell r="BL57">
            <v>15.52956</v>
          </cell>
          <cell r="BM57">
            <v>984.46133167599999</v>
          </cell>
          <cell r="BN57">
            <v>12.602992789966301</v>
          </cell>
          <cell r="BO57">
            <v>7.9651497758246927</v>
          </cell>
          <cell r="BP57">
            <v>10.167511040273205</v>
          </cell>
          <cell r="BQ57">
            <v>6.7816736107968838</v>
          </cell>
          <cell r="BR57">
            <v>6.1411364562745998</v>
          </cell>
          <cell r="BS57">
            <v>4.1696412384359336</v>
          </cell>
          <cell r="BT57">
            <v>38.616324864001001</v>
          </cell>
          <cell r="BU57">
            <v>979.45823904300005</v>
          </cell>
          <cell r="BV57">
            <v>15.280614608</v>
          </cell>
          <cell r="BW57">
            <v>908.34726219700099</v>
          </cell>
          <cell r="BX57">
            <v>55.930422432001002</v>
          </cell>
          <cell r="BY57">
            <v>769.33407170500107</v>
          </cell>
          <cell r="BZ57">
            <v>4.4927269590862187</v>
          </cell>
          <cell r="CA57">
            <v>4.173820713066041</v>
          </cell>
          <cell r="CB57">
            <v>5.3092984327769486</v>
          </cell>
          <cell r="CC57">
            <v>4.654821310238006</v>
          </cell>
          <cell r="CD57">
            <v>3.5701189141611609</v>
          </cell>
          <cell r="CE57">
            <v>3.3920660100471962</v>
          </cell>
          <cell r="CF57">
            <v>4.7556888671757536</v>
          </cell>
          <cell r="CG57">
            <v>3.6323161103886381</v>
          </cell>
          <cell r="CH57">
            <v>142.482034239</v>
          </cell>
          <cell r="CI57">
            <v>1143.0416100900002</v>
          </cell>
          <cell r="CJ57">
            <v>123.75919044699999</v>
          </cell>
          <cell r="CK57">
            <v>610.98014716500097</v>
          </cell>
          <cell r="CL57">
            <v>584.27628415400102</v>
          </cell>
          <cell r="CM57">
            <v>1770.8437036570001</v>
          </cell>
          <cell r="CN57">
            <v>256.47214044100002</v>
          </cell>
          <cell r="CO57">
            <v>1971.5198561519999</v>
          </cell>
          <cell r="CP57">
            <v>499.88600033</v>
          </cell>
          <cell r="CQ57">
            <v>8017.5062673859993</v>
          </cell>
          <cell r="CR57">
            <v>1270.197808913</v>
          </cell>
          <cell r="CS57">
            <v>7073.4466699949999</v>
          </cell>
          <cell r="CT57">
            <v>133.596363666</v>
          </cell>
          <cell r="CU57">
            <v>1390.673370643</v>
          </cell>
          <cell r="CV57">
            <v>155.739994069001</v>
          </cell>
          <cell r="CW57">
            <v>3170.9877029610002</v>
          </cell>
          <cell r="CX57">
            <v>3724.3887232320003</v>
          </cell>
          <cell r="CY57">
            <v>21077.659034963002</v>
          </cell>
        </row>
        <row r="58">
          <cell r="A58">
            <v>44440</v>
          </cell>
          <cell r="B58">
            <v>88.818028999999996</v>
          </cell>
          <cell r="C58">
            <v>71.677655999999999</v>
          </cell>
          <cell r="E58">
            <v>19184</v>
          </cell>
          <cell r="F58">
            <v>261960</v>
          </cell>
          <cell r="Z58">
            <v>1.8362299153981934</v>
          </cell>
          <cell r="AA58">
            <v>1.6443662535089101</v>
          </cell>
          <cell r="AB58">
            <v>1.7896539286151028</v>
          </cell>
          <cell r="AC58">
            <v>1.3293801811921722</v>
          </cell>
          <cell r="AD58">
            <v>3246.2615423790003</v>
          </cell>
          <cell r="AE58">
            <v>5402.1457406689997</v>
          </cell>
          <cell r="AF58">
            <v>1329.007315518</v>
          </cell>
          <cell r="AG58">
            <v>17194.469057385999</v>
          </cell>
          <cell r="AH58">
            <v>20.801136399538873</v>
          </cell>
          <cell r="AI58">
            <v>16.70973692797627</v>
          </cell>
          <cell r="AJ58">
            <v>21.545856031569194</v>
          </cell>
          <cell r="AK58">
            <v>18.313298560480028</v>
          </cell>
          <cell r="AL58">
            <v>25.061507522972622</v>
          </cell>
          <cell r="AM58">
            <v>18.648063766929969</v>
          </cell>
          <cell r="AN58">
            <v>14.631131183765779</v>
          </cell>
          <cell r="AO58">
            <v>9.9125299212710374</v>
          </cell>
          <cell r="AP58">
            <v>32.459335897152819</v>
          </cell>
          <cell r="AQ58">
            <v>21.188201670327953</v>
          </cell>
          <cell r="AR58">
            <v>8.8397771930449149</v>
          </cell>
          <cell r="AS58">
            <v>7.3911348735200253</v>
          </cell>
          <cell r="AT58">
            <v>20.667161660001</v>
          </cell>
          <cell r="AU58">
            <v>279.35493677400098</v>
          </cell>
          <cell r="AV58">
            <v>54.492542540000002</v>
          </cell>
          <cell r="AW58">
            <v>835.007338400001</v>
          </cell>
          <cell r="AX58">
            <v>65.606866347000008</v>
          </cell>
          <cell r="AY58">
            <v>826.97311991200002</v>
          </cell>
          <cell r="AZ58">
            <v>107.797010414</v>
          </cell>
          <cell r="BA58">
            <v>1179.2718813209999</v>
          </cell>
          <cell r="BB58">
            <v>39.247314272000999</v>
          </cell>
          <cell r="BC58">
            <v>453.261886339</v>
          </cell>
          <cell r="BD58">
            <v>31.764233599000999</v>
          </cell>
          <cell r="BE58">
            <v>498.43627733699998</v>
          </cell>
          <cell r="BF58">
            <v>21.100385697825487</v>
          </cell>
          <cell r="BG58">
            <v>17.570704032156954</v>
          </cell>
          <cell r="BH58">
            <v>18.424572750679079</v>
          </cell>
          <cell r="BI58">
            <v>12.814132924612888</v>
          </cell>
          <cell r="BJ58">
            <v>109.18983514000099</v>
          </cell>
          <cell r="BK58">
            <v>415.20521219800099</v>
          </cell>
          <cell r="BL58">
            <v>23.754279999999998</v>
          </cell>
          <cell r="BM58">
            <v>1097.9394265819999</v>
          </cell>
          <cell r="BN58">
            <v>12.53104940074339</v>
          </cell>
          <cell r="BO58">
            <v>8.1331951494377499</v>
          </cell>
          <cell r="BP58">
            <v>10.516444069798519</v>
          </cell>
          <cell r="BQ58">
            <v>6.691981761131796</v>
          </cell>
          <cell r="BR58">
            <v>6.2356231384583047</v>
          </cell>
          <cell r="BS58">
            <v>4.1827370306695437</v>
          </cell>
          <cell r="BT58">
            <v>45.985722665000004</v>
          </cell>
          <cell r="BU58">
            <v>1120.767395353</v>
          </cell>
          <cell r="BV58">
            <v>14.101119147001</v>
          </cell>
          <cell r="BW58">
            <v>1105.1051805950001</v>
          </cell>
          <cell r="BX58">
            <v>72.748840000000001</v>
          </cell>
          <cell r="BY58">
            <v>912.38634914399995</v>
          </cell>
          <cell r="BZ58">
            <v>4.4171712459979009</v>
          </cell>
          <cell r="CA58">
            <v>4.3420464739783471</v>
          </cell>
          <cell r="CB58">
            <v>5.17135833027631</v>
          </cell>
          <cell r="CC58">
            <v>4.7352765305712188</v>
          </cell>
          <cell r="CD58">
            <v>3.532439233518744</v>
          </cell>
          <cell r="CE58">
            <v>3.4389090754962734</v>
          </cell>
          <cell r="CF58">
            <v>4.598934151735226</v>
          </cell>
          <cell r="CG58">
            <v>3.7362249707935673</v>
          </cell>
          <cell r="CH58">
            <v>184.16195663299999</v>
          </cell>
          <cell r="CI58">
            <v>1454.288027695</v>
          </cell>
          <cell r="CJ58">
            <v>184.96737039799999</v>
          </cell>
          <cell r="CK58">
            <v>741.1927308160009</v>
          </cell>
          <cell r="CL58">
            <v>762.474252288</v>
          </cell>
          <cell r="CM58">
            <v>2253.9847170359999</v>
          </cell>
          <cell r="CN58">
            <v>331.81133514800001</v>
          </cell>
          <cell r="CO58">
            <v>2357.4819574310004</v>
          </cell>
          <cell r="CP58">
            <v>610.37995541800001</v>
          </cell>
          <cell r="CQ58">
            <v>8975.3095261509989</v>
          </cell>
          <cell r="CR58">
            <v>1646.9717374289999</v>
          </cell>
          <cell r="CS58">
            <v>8549.6099908960005</v>
          </cell>
          <cell r="CT58">
            <v>149.31802514</v>
          </cell>
          <cell r="CU58">
            <v>1609.1787125840001</v>
          </cell>
          <cell r="CV58">
            <v>186.56828731399997</v>
          </cell>
          <cell r="CW58">
            <v>3757.6119086489998</v>
          </cell>
          <cell r="CX58">
            <v>4674.6737193329991</v>
          </cell>
          <cell r="CY58">
            <v>24925.723097786999</v>
          </cell>
        </row>
        <row r="59">
          <cell r="A59">
            <v>44409</v>
          </cell>
          <cell r="B59">
            <v>88.917136999999997</v>
          </cell>
          <cell r="C59">
            <v>70.915892999999997</v>
          </cell>
          <cell r="E59">
            <v>17639</v>
          </cell>
          <cell r="F59">
            <v>234332</v>
          </cell>
          <cell r="Z59">
            <v>1.8365036928463867</v>
          </cell>
          <cell r="AA59">
            <v>1.6463304926784683</v>
          </cell>
          <cell r="AB59">
            <v>1.807324924577427</v>
          </cell>
          <cell r="AC59">
            <v>1.3133076005731108</v>
          </cell>
          <cell r="AD59">
            <v>2516.655176061</v>
          </cell>
          <cell r="AE59">
            <v>4406.3284038089996</v>
          </cell>
          <cell r="AF59">
            <v>1039.536386363</v>
          </cell>
          <cell r="AG59">
            <v>13284.396030296</v>
          </cell>
          <cell r="AH59">
            <v>20.661535670437459</v>
          </cell>
          <cell r="AI59">
            <v>17.157416112498172</v>
          </cell>
          <cell r="AJ59">
            <v>25.528940862669742</v>
          </cell>
          <cell r="AK59">
            <v>19.636470822229338</v>
          </cell>
          <cell r="AL59">
            <v>22.965669740741721</v>
          </cell>
          <cell r="AM59">
            <v>18.358076801132164</v>
          </cell>
          <cell r="AN59">
            <v>14.741965021750724</v>
          </cell>
          <cell r="AO59">
            <v>10.290744024483569</v>
          </cell>
          <cell r="AP59">
            <v>32.130798508604443</v>
          </cell>
          <cell r="AQ59">
            <v>21.767235566658417</v>
          </cell>
          <cell r="AR59">
            <v>9.0026497652769653</v>
          </cell>
          <cell r="AS59">
            <v>7.3734790417782419</v>
          </cell>
          <cell r="AT59">
            <v>19.003321577001</v>
          </cell>
          <cell r="AU59">
            <v>214.92611225800002</v>
          </cell>
          <cell r="AV59">
            <v>12.150264628</v>
          </cell>
          <cell r="AW59">
            <v>302.98931729899999</v>
          </cell>
          <cell r="AX59">
            <v>64.653113724000008</v>
          </cell>
          <cell r="AY59">
            <v>666.5080373830009</v>
          </cell>
          <cell r="AZ59">
            <v>114.186690777</v>
          </cell>
          <cell r="BA59">
            <v>1149.383131731</v>
          </cell>
          <cell r="BB59">
            <v>30.636167153001001</v>
          </cell>
          <cell r="BC59">
            <v>354.45676414799999</v>
          </cell>
          <cell r="BD59">
            <v>26.020437203001002</v>
          </cell>
          <cell r="BE59">
            <v>438.93560376899995</v>
          </cell>
          <cell r="BF59">
            <v>20.165848896118575</v>
          </cell>
          <cell r="BG59">
            <v>17.816109710415283</v>
          </cell>
          <cell r="BH59">
            <v>18.336967173086478</v>
          </cell>
          <cell r="BI59">
            <v>12.926194794392767</v>
          </cell>
          <cell r="BJ59">
            <v>101.741467124</v>
          </cell>
          <cell r="BK59">
            <v>315.25431066500101</v>
          </cell>
          <cell r="BL59">
            <v>18.55246</v>
          </cell>
          <cell r="BM59">
            <v>765.07031268900005</v>
          </cell>
          <cell r="BN59">
            <v>12.430196517652265</v>
          </cell>
          <cell r="BO59">
            <v>7.7407131962998825</v>
          </cell>
          <cell r="BP59">
            <v>10.419198797816286</v>
          </cell>
          <cell r="BQ59">
            <v>6.7335944696788816</v>
          </cell>
          <cell r="BR59">
            <v>6.2064180027699098</v>
          </cell>
          <cell r="BS59">
            <v>4.16066516448684</v>
          </cell>
          <cell r="BT59">
            <v>30.547711163999999</v>
          </cell>
          <cell r="BU59">
            <v>912.762060767001</v>
          </cell>
          <cell r="BV59">
            <v>10.514200000000001</v>
          </cell>
          <cell r="BW59">
            <v>776.32941024799993</v>
          </cell>
          <cell r="BX59">
            <v>54.528172882001002</v>
          </cell>
          <cell r="BY59">
            <v>734.901678588001</v>
          </cell>
          <cell r="BZ59">
            <v>4.5193664892893928</v>
          </cell>
          <cell r="CA59">
            <v>4.310822602439913</v>
          </cell>
          <cell r="CB59">
            <v>5.2350127252717824</v>
          </cell>
          <cell r="CC59">
            <v>4.6599957625027821</v>
          </cell>
          <cell r="CD59">
            <v>3.5965177227269751</v>
          </cell>
          <cell r="CE59">
            <v>3.4437012500406174</v>
          </cell>
          <cell r="CF59">
            <v>4.6184249924415086</v>
          </cell>
          <cell r="CG59">
            <v>3.7040291009654571</v>
          </cell>
          <cell r="CH59">
            <v>148.827754449</v>
          </cell>
          <cell r="CI59">
            <v>1105.3242856250001</v>
          </cell>
          <cell r="CJ59">
            <v>126.41648504200001</v>
          </cell>
          <cell r="CK59">
            <v>607.90241688000003</v>
          </cell>
          <cell r="CL59">
            <v>634.23749599500104</v>
          </cell>
          <cell r="CM59">
            <v>1891.7484188429999</v>
          </cell>
          <cell r="CN59">
            <v>259.36239724200101</v>
          </cell>
          <cell r="CO59">
            <v>1837.0458942470002</v>
          </cell>
          <cell r="CP59">
            <v>472.64031789100102</v>
          </cell>
          <cell r="CQ59">
            <v>6929.1534028380001</v>
          </cell>
          <cell r="CR59">
            <v>1339.290672584</v>
          </cell>
          <cell r="CS59">
            <v>6891.1253247800005</v>
          </cell>
          <cell r="CT59">
            <v>133.38976191900099</v>
          </cell>
          <cell r="CU59">
            <v>1162.4141449210001</v>
          </cell>
          <cell r="CV59">
            <v>143.717529211</v>
          </cell>
          <cell r="CW59">
            <v>2901.6117590459999</v>
          </cell>
          <cell r="CX59">
            <v>3641.214121729</v>
          </cell>
          <cell r="CY59">
            <v>19486.195970821002</v>
          </cell>
        </row>
        <row r="60">
          <cell r="A60">
            <v>44378</v>
          </cell>
          <cell r="B60">
            <v>87.662852999999998</v>
          </cell>
          <cell r="C60">
            <v>70.308513000000005</v>
          </cell>
          <cell r="E60">
            <v>17454</v>
          </cell>
          <cell r="F60">
            <v>245531</v>
          </cell>
          <cell r="Z60">
            <v>1.8343635545576853</v>
          </cell>
          <cell r="AA60">
            <v>1.6570734707066979</v>
          </cell>
          <cell r="AB60">
            <v>1.7925472687164943</v>
          </cell>
          <cell r="AC60">
            <v>1.3328606120848348</v>
          </cell>
          <cell r="AD60">
            <v>2344.456288844</v>
          </cell>
          <cell r="AE60">
            <v>3984.4114365190003</v>
          </cell>
          <cell r="AF60">
            <v>1031.5558401809999</v>
          </cell>
          <cell r="AG60">
            <v>12122.602887432</v>
          </cell>
          <cell r="AH60">
            <v>18.911963028094185</v>
          </cell>
          <cell r="AI60">
            <v>16.555455713480573</v>
          </cell>
          <cell r="AJ60">
            <v>25.770992484220585</v>
          </cell>
          <cell r="AK60">
            <v>19.085413182353136</v>
          </cell>
          <cell r="AL60">
            <v>24.0240098675662</v>
          </cell>
          <cell r="AM60">
            <v>18.772846508811149</v>
          </cell>
          <cell r="AN60">
            <v>15.296983889641124</v>
          </cell>
          <cell r="AO60">
            <v>10.042861104810873</v>
          </cell>
          <cell r="AP60">
            <v>33.787578408312434</v>
          </cell>
          <cell r="AQ60">
            <v>21.282022097823425</v>
          </cell>
          <cell r="AR60">
            <v>9.0572694038552477</v>
          </cell>
          <cell r="AS60">
            <v>7.3231896706001711</v>
          </cell>
          <cell r="AT60">
            <v>22.455355917000002</v>
          </cell>
          <cell r="AU60">
            <v>227.89270642800099</v>
          </cell>
          <cell r="AV60">
            <v>10.872562442</v>
          </cell>
          <cell r="AW60">
            <v>331.23994162899999</v>
          </cell>
          <cell r="AX60">
            <v>48.048566232001001</v>
          </cell>
          <cell r="AY60">
            <v>618.79074021000201</v>
          </cell>
          <cell r="AZ60">
            <v>93.941516187000005</v>
          </cell>
          <cell r="BA60">
            <v>1141.353161447</v>
          </cell>
          <cell r="BB60">
            <v>28.192345700000001</v>
          </cell>
          <cell r="BC60">
            <v>328.27701235299998</v>
          </cell>
          <cell r="BD60">
            <v>24.741105575000002</v>
          </cell>
          <cell r="BE60">
            <v>424.06555815500104</v>
          </cell>
          <cell r="BF60">
            <v>21.013759714185134</v>
          </cell>
          <cell r="BG60">
            <v>17.96981935458313</v>
          </cell>
          <cell r="BH60">
            <v>18.653306865684982</v>
          </cell>
          <cell r="BI60">
            <v>12.926686523149373</v>
          </cell>
          <cell r="BJ60">
            <v>86.300714608001002</v>
          </cell>
          <cell r="BK60">
            <v>302.97940904499995</v>
          </cell>
          <cell r="BL60">
            <v>14.078742285000001</v>
          </cell>
          <cell r="BM60">
            <v>788.91253763399993</v>
          </cell>
          <cell r="BN60">
            <v>12.470442278331159</v>
          </cell>
          <cell r="BO60">
            <v>7.869646502286467</v>
          </cell>
          <cell r="BP60">
            <v>10.496607068843577</v>
          </cell>
          <cell r="BQ60">
            <v>6.8722643873986122</v>
          </cell>
          <cell r="BR60">
            <v>6.2165932832362172</v>
          </cell>
          <cell r="BS60">
            <v>4.1795596194121174</v>
          </cell>
          <cell r="BT60">
            <v>32.040263425001001</v>
          </cell>
          <cell r="BU60">
            <v>888.821893553</v>
          </cell>
          <cell r="BV60">
            <v>9.8477967750000008</v>
          </cell>
          <cell r="BW60">
            <v>727.47747053900105</v>
          </cell>
          <cell r="BX60">
            <v>52.916739858</v>
          </cell>
          <cell r="BY60">
            <v>722.27262611499998</v>
          </cell>
          <cell r="BZ60">
            <v>4.5555340681455947</v>
          </cell>
          <cell r="CA60">
            <v>4.2605936635761088</v>
          </cell>
          <cell r="CB60">
            <v>5.2550222297787315</v>
          </cell>
          <cell r="CC60">
            <v>4.6721202103930386</v>
          </cell>
          <cell r="CD60">
            <v>3.6272303449057208</v>
          </cell>
          <cell r="CE60">
            <v>3.4929385863989064</v>
          </cell>
          <cell r="CF60">
            <v>4.5932992603319054</v>
          </cell>
          <cell r="CG60">
            <v>3.6569256125124783</v>
          </cell>
          <cell r="CH60">
            <v>145.99418420500001</v>
          </cell>
          <cell r="CI60">
            <v>1099.5184363810001</v>
          </cell>
          <cell r="CJ60">
            <v>119.503588085001</v>
          </cell>
          <cell r="CK60">
            <v>572.35288501299999</v>
          </cell>
          <cell r="CL60">
            <v>575.20799370800103</v>
          </cell>
          <cell r="CM60">
            <v>1664.2031435010001</v>
          </cell>
          <cell r="CN60">
            <v>246.634541299001</v>
          </cell>
          <cell r="CO60">
            <v>1721.4617363689999</v>
          </cell>
          <cell r="CP60">
            <v>449.89574048899999</v>
          </cell>
          <cell r="CQ60">
            <v>6725.537500378</v>
          </cell>
          <cell r="CR60">
            <v>1218.0528585270001</v>
          </cell>
          <cell r="CS60">
            <v>6455.5888152959997</v>
          </cell>
          <cell r="CT60">
            <v>113.129746893</v>
          </cell>
          <cell r="CU60">
            <v>1177.784311074</v>
          </cell>
          <cell r="CV60">
            <v>137.07696361900099</v>
          </cell>
          <cell r="CW60">
            <v>2796.5905655669999</v>
          </cell>
          <cell r="CX60">
            <v>3457.3569286400002</v>
          </cell>
          <cell r="CY60">
            <v>17836.915213762</v>
          </cell>
        </row>
        <row r="61">
          <cell r="A61">
            <v>44348</v>
          </cell>
          <cell r="B61">
            <v>82.104275000000001</v>
          </cell>
          <cell r="C61">
            <v>68.264244000000005</v>
          </cell>
          <cell r="E61">
            <v>21737</v>
          </cell>
          <cell r="F61">
            <v>260648</v>
          </cell>
          <cell r="Z61">
            <v>1.8258885924481594</v>
          </cell>
          <cell r="AA61">
            <v>1.6476193575063709</v>
          </cell>
          <cell r="AB61">
            <v>1.7785097108067978</v>
          </cell>
          <cell r="AC61">
            <v>1.3267920029219986</v>
          </cell>
          <cell r="AD61">
            <v>3362.3740181049998</v>
          </cell>
          <cell r="AE61">
            <v>5477.0461867719996</v>
          </cell>
          <cell r="AF61">
            <v>1420.8228433640002</v>
          </cell>
          <cell r="AG61">
            <v>16292.704043201</v>
          </cell>
          <cell r="AH61">
            <v>20.493029259928935</v>
          </cell>
          <cell r="AI61">
            <v>17.081611013203755</v>
          </cell>
          <cell r="AJ61">
            <v>23.799617949421474</v>
          </cell>
          <cell r="AK61">
            <v>19.821107852904753</v>
          </cell>
          <cell r="AL61">
            <v>23.765000395877841</v>
          </cell>
          <cell r="AM61">
            <v>18.624632858526954</v>
          </cell>
          <cell r="AN61">
            <v>15.088334529102598</v>
          </cell>
          <cell r="AO61">
            <v>10.432003991903784</v>
          </cell>
          <cell r="AP61">
            <v>32.091641328965828</v>
          </cell>
          <cell r="AQ61">
            <v>21.163806756470574</v>
          </cell>
          <cell r="AR61">
            <v>8.965631330592009</v>
          </cell>
          <cell r="AS61">
            <v>7.6454445598824901</v>
          </cell>
          <cell r="AT61">
            <v>27.339968792000001</v>
          </cell>
          <cell r="AU61">
            <v>287.79264938600102</v>
          </cell>
          <cell r="AV61">
            <v>13.828886794000001</v>
          </cell>
          <cell r="AW61">
            <v>224.74705540100101</v>
          </cell>
          <cell r="AX61">
            <v>79.140612749000013</v>
          </cell>
          <cell r="AY61">
            <v>794.89855496700102</v>
          </cell>
          <cell r="AZ61">
            <v>155.65973910400101</v>
          </cell>
          <cell r="BA61">
            <v>1542.1481934809999</v>
          </cell>
          <cell r="BB61">
            <v>47.738196175999995</v>
          </cell>
          <cell r="BC61">
            <v>441.92173775800103</v>
          </cell>
          <cell r="BD61">
            <v>37.783181059</v>
          </cell>
          <cell r="BE61">
            <v>556.07866909800009</v>
          </cell>
          <cell r="BF61">
            <v>20.776978017121593</v>
          </cell>
          <cell r="BG61">
            <v>17.303319777099052</v>
          </cell>
          <cell r="BH61">
            <v>18.113146501020889</v>
          </cell>
          <cell r="BI61">
            <v>12.917882233256368</v>
          </cell>
          <cell r="BJ61">
            <v>111.595178990001</v>
          </cell>
          <cell r="BK61">
            <v>408.29041150700095</v>
          </cell>
          <cell r="BL61">
            <v>25.928419999999999</v>
          </cell>
          <cell r="BM61">
            <v>999.02082202400004</v>
          </cell>
          <cell r="BN61">
            <v>12.283551559202948</v>
          </cell>
          <cell r="BO61">
            <v>8.0841300434401724</v>
          </cell>
          <cell r="BP61">
            <v>10.290160994026008</v>
          </cell>
          <cell r="BQ61">
            <v>6.8828942889037217</v>
          </cell>
          <cell r="BR61">
            <v>6.2059264342642688</v>
          </cell>
          <cell r="BS61">
            <v>4.1833768603246124</v>
          </cell>
          <cell r="BT61">
            <v>46.707590652001002</v>
          </cell>
          <cell r="BU61">
            <v>1102.6018968000001</v>
          </cell>
          <cell r="BV61">
            <v>13.826600000000001</v>
          </cell>
          <cell r="BW61">
            <v>1016.398198002</v>
          </cell>
          <cell r="BX61">
            <v>76.734736220000997</v>
          </cell>
          <cell r="BY61">
            <v>921.40573165500098</v>
          </cell>
          <cell r="BZ61">
            <v>4.7017857833355148</v>
          </cell>
          <cell r="CA61">
            <v>4.3085957634078547</v>
          </cell>
          <cell r="CB61">
            <v>5.292062551679896</v>
          </cell>
          <cell r="CC61">
            <v>4.6021604790402195</v>
          </cell>
          <cell r="CD61">
            <v>3.5868019370712458</v>
          </cell>
          <cell r="CE61">
            <v>3.4193710584836223</v>
          </cell>
          <cell r="CF61">
            <v>4.634598467991534</v>
          </cell>
          <cell r="CG61">
            <v>3.8064064053144722</v>
          </cell>
          <cell r="CH61">
            <v>231.235201991</v>
          </cell>
          <cell r="CI61">
            <v>1490.8005454629999</v>
          </cell>
          <cell r="CJ61">
            <v>172.39257110299999</v>
          </cell>
          <cell r="CK61">
            <v>837.02381357600098</v>
          </cell>
          <cell r="CL61">
            <v>843.16674832300009</v>
          </cell>
          <cell r="CM61">
            <v>2525.7211676360002</v>
          </cell>
          <cell r="CN61">
            <v>319.30006760700098</v>
          </cell>
          <cell r="CO61">
            <v>2373.82250927</v>
          </cell>
          <cell r="CP61">
            <v>633.55028994600002</v>
          </cell>
          <cell r="CQ61">
            <v>8708.5189895969997</v>
          </cell>
          <cell r="CR61">
            <v>1753.6840008729998</v>
          </cell>
          <cell r="CS61">
            <v>9060.5638356609998</v>
          </cell>
          <cell r="CT61">
            <v>154.14701011900002</v>
          </cell>
          <cell r="CU61">
            <v>1514.9208599230001</v>
          </cell>
          <cell r="CV61">
            <v>199.52564181700001</v>
          </cell>
          <cell r="CW61">
            <v>3694.1810780690003</v>
          </cell>
          <cell r="CX61">
            <v>4882.9580504730002</v>
          </cell>
          <cell r="CY61">
            <v>24208.896344138</v>
          </cell>
        </row>
        <row r="62">
          <cell r="A62">
            <v>44317</v>
          </cell>
          <cell r="B62">
            <v>76.102986000000001</v>
          </cell>
          <cell r="C62">
            <v>65.642239000000004</v>
          </cell>
          <cell r="E62">
            <v>26105</v>
          </cell>
          <cell r="F62">
            <v>299208</v>
          </cell>
          <cell r="Z62">
            <v>1.8383279292704104</v>
          </cell>
          <cell r="AA62">
            <v>1.6445421489517535</v>
          </cell>
          <cell r="AB62">
            <v>1.7831679425628042</v>
          </cell>
          <cell r="AC62">
            <v>1.2984539670265829</v>
          </cell>
          <cell r="AD62">
            <v>2926.7843920700002</v>
          </cell>
          <cell r="AE62">
            <v>4876.5101973700002</v>
          </cell>
          <cell r="AF62">
            <v>1338.0270258839998</v>
          </cell>
          <cell r="AG62">
            <v>16357.597581379001</v>
          </cell>
          <cell r="AH62">
            <v>20.659946125146824</v>
          </cell>
          <cell r="AI62">
            <v>16.721383055342457</v>
          </cell>
          <cell r="AJ62">
            <v>26.654067394805601</v>
          </cell>
          <cell r="AK62">
            <v>20.102469720665404</v>
          </cell>
          <cell r="AL62">
            <v>22.803850655913784</v>
          </cell>
          <cell r="AM62">
            <v>19.147594614191039</v>
          </cell>
          <cell r="AN62">
            <v>14.968088443069036</v>
          </cell>
          <cell r="AO62">
            <v>10.144790880126912</v>
          </cell>
          <cell r="AP62">
            <v>33.970821264461769</v>
          </cell>
          <cell r="AQ62">
            <v>22.712808540045188</v>
          </cell>
          <cell r="AR62">
            <v>8.7624087253820058</v>
          </cell>
          <cell r="AS62">
            <v>7.492987382465178</v>
          </cell>
          <cell r="AT62">
            <v>22.644874704999999</v>
          </cell>
          <cell r="AU62">
            <v>251.64073219299999</v>
          </cell>
          <cell r="AV62">
            <v>14.30552535</v>
          </cell>
          <cell r="AW62">
            <v>334.54808330100002</v>
          </cell>
          <cell r="AX62">
            <v>75.816209792999999</v>
          </cell>
          <cell r="AY62">
            <v>681.79525421400001</v>
          </cell>
          <cell r="AZ62">
            <v>103.65159948700101</v>
          </cell>
          <cell r="BA62">
            <v>1184.434024551</v>
          </cell>
          <cell r="BB62">
            <v>37.223596737999998</v>
          </cell>
          <cell r="BC62">
            <v>375.90903132699998</v>
          </cell>
          <cell r="BD62">
            <v>33.842113015000002</v>
          </cell>
          <cell r="BE62">
            <v>452.22728007799998</v>
          </cell>
          <cell r="BF62">
            <v>20.583219539887534</v>
          </cell>
          <cell r="BG62">
            <v>17.610677534177093</v>
          </cell>
          <cell r="BH62">
            <v>18.897234415270621</v>
          </cell>
          <cell r="BI62">
            <v>12.70143026557214</v>
          </cell>
          <cell r="BJ62">
            <v>103.40356453699999</v>
          </cell>
          <cell r="BK62">
            <v>378.42096390100102</v>
          </cell>
          <cell r="BL62">
            <v>19.865599999999997</v>
          </cell>
          <cell r="BM62">
            <v>1111.946373862</v>
          </cell>
          <cell r="BN62">
            <v>12.465475318241795</v>
          </cell>
          <cell r="BO62">
            <v>7.5604083136859197</v>
          </cell>
          <cell r="BP62">
            <v>10.49472815804449</v>
          </cell>
          <cell r="BQ62">
            <v>6.9038794961097256</v>
          </cell>
          <cell r="BR62">
            <v>6.1777131597146857</v>
          </cell>
          <cell r="BS62">
            <v>4.183356256514605</v>
          </cell>
          <cell r="BT62">
            <v>44.276783946000997</v>
          </cell>
          <cell r="BU62">
            <v>1263.800971054</v>
          </cell>
          <cell r="BV62">
            <v>13.636600000001001</v>
          </cell>
          <cell r="BW62">
            <v>984.03201040200008</v>
          </cell>
          <cell r="BX62">
            <v>60.729822284000001</v>
          </cell>
          <cell r="BY62">
            <v>824.08665801900099</v>
          </cell>
          <cell r="BZ62">
            <v>4.4208277928895088</v>
          </cell>
          <cell r="CA62">
            <v>4.2660564913939876</v>
          </cell>
          <cell r="CB62">
            <v>5.5431759169371597</v>
          </cell>
          <cell r="CC62">
            <v>4.7290255773309742</v>
          </cell>
          <cell r="CD62">
            <v>3.5695643570365769</v>
          </cell>
          <cell r="CE62">
            <v>3.4061820705055235</v>
          </cell>
          <cell r="CF62">
            <v>4.6223052549418497</v>
          </cell>
          <cell r="CG62">
            <v>3.7561755822493739</v>
          </cell>
          <cell r="CH62">
            <v>174.13041272500001</v>
          </cell>
          <cell r="CI62">
            <v>1308.2804892460001</v>
          </cell>
          <cell r="CJ62">
            <v>167.03169305</v>
          </cell>
          <cell r="CK62">
            <v>678.88430898399997</v>
          </cell>
          <cell r="CL62">
            <v>686.80787701200097</v>
          </cell>
          <cell r="CM62">
            <v>2099.0802868400001</v>
          </cell>
          <cell r="CN62">
            <v>284.10116439000097</v>
          </cell>
          <cell r="CO62">
            <v>2094.664273245</v>
          </cell>
          <cell r="CP62">
            <v>513.26756795300003</v>
          </cell>
          <cell r="CQ62">
            <v>7772.154191007</v>
          </cell>
          <cell r="CR62">
            <v>1470.9234294410001</v>
          </cell>
          <cell r="CS62">
            <v>7698.5669792710005</v>
          </cell>
          <cell r="CT62">
            <v>138.259703801001</v>
          </cell>
          <cell r="CU62">
            <v>1589.1174818480001</v>
          </cell>
          <cell r="CV62">
            <v>171.33033609900002</v>
          </cell>
          <cell r="CW62">
            <v>3688.4667923480001</v>
          </cell>
          <cell r="CX62">
            <v>4369.0912064939994</v>
          </cell>
          <cell r="CY62">
            <v>23292.881199464999</v>
          </cell>
        </row>
        <row r="63">
          <cell r="A63">
            <v>44287</v>
          </cell>
          <cell r="B63">
            <v>76.177466999999993</v>
          </cell>
          <cell r="C63">
            <v>65.470911000000001</v>
          </cell>
          <cell r="E63">
            <v>24505</v>
          </cell>
          <cell r="F63">
            <v>292499</v>
          </cell>
          <cell r="Z63">
            <v>1.8369916184042216</v>
          </cell>
          <cell r="AA63">
            <v>1.6355132764214981</v>
          </cell>
          <cell r="AB63">
            <v>1.7309384837669961</v>
          </cell>
          <cell r="AC63">
            <v>1.3255299111085992</v>
          </cell>
          <cell r="AD63">
            <v>2945.0483556449999</v>
          </cell>
          <cell r="AE63">
            <v>4801.8412879970001</v>
          </cell>
          <cell r="AF63">
            <v>1360.6532092049999</v>
          </cell>
          <cell r="AG63">
            <v>14204.676746866999</v>
          </cell>
          <cell r="AH63">
            <v>21.405703851830765</v>
          </cell>
          <cell r="AI63">
            <v>17.37132439981885</v>
          </cell>
          <cell r="AJ63">
            <v>24.416279344927233</v>
          </cell>
          <cell r="AK63">
            <v>19.587754498240418</v>
          </cell>
          <cell r="AL63">
            <v>24.430101101091303</v>
          </cell>
          <cell r="AM63">
            <v>18.11776334327562</v>
          </cell>
          <cell r="AN63">
            <v>14.101429158640334</v>
          </cell>
          <cell r="AO63">
            <v>10.349464522715168</v>
          </cell>
          <cell r="AP63">
            <v>33.774825164467387</v>
          </cell>
          <cell r="AQ63">
            <v>19.456932681233351</v>
          </cell>
          <cell r="AR63">
            <v>8.6648001799860506</v>
          </cell>
          <cell r="AS63">
            <v>7.1445122320201451</v>
          </cell>
          <cell r="AT63">
            <v>17.984701851000999</v>
          </cell>
          <cell r="AU63">
            <v>232.804118095001</v>
          </cell>
          <cell r="AV63">
            <v>13.610564453999999</v>
          </cell>
          <cell r="AW63">
            <v>331.63427844199998</v>
          </cell>
          <cell r="AX63">
            <v>49.709730778999997</v>
          </cell>
          <cell r="AY63">
            <v>772.80623249600194</v>
          </cell>
          <cell r="AZ63">
            <v>100.424599016001</v>
          </cell>
          <cell r="BA63">
            <v>1105.7812833949999</v>
          </cell>
          <cell r="BB63">
            <v>36.538189139000998</v>
          </cell>
          <cell r="BC63">
            <v>473.36655500799998</v>
          </cell>
          <cell r="BD63">
            <v>32.866871916999997</v>
          </cell>
          <cell r="BE63">
            <v>501.12604615299995</v>
          </cell>
          <cell r="BF63">
            <v>20.371942281070631</v>
          </cell>
          <cell r="BG63">
            <v>17.379028102196941</v>
          </cell>
          <cell r="BH63">
            <v>18.832038678901725</v>
          </cell>
          <cell r="BI63">
            <v>12.84131914310394</v>
          </cell>
          <cell r="BJ63">
            <v>109.147687405</v>
          </cell>
          <cell r="BK63">
            <v>371.02738294300099</v>
          </cell>
          <cell r="BL63">
            <v>17.793680000000002</v>
          </cell>
          <cell r="BM63">
            <v>1005.732690135</v>
          </cell>
          <cell r="BN63">
            <v>12.129451947920735</v>
          </cell>
          <cell r="BO63">
            <v>7.8491927458709627</v>
          </cell>
          <cell r="BP63">
            <v>10.542779557763851</v>
          </cell>
          <cell r="BQ63">
            <v>6.6073346754604163</v>
          </cell>
          <cell r="BR63">
            <v>6.155898917672995</v>
          </cell>
          <cell r="BS63">
            <v>4.1777394763227589</v>
          </cell>
          <cell r="BT63">
            <v>39.861921715999998</v>
          </cell>
          <cell r="BU63">
            <v>1071.7178572770001</v>
          </cell>
          <cell r="BV63">
            <v>13.444445654999999</v>
          </cell>
          <cell r="BW63">
            <v>1026.0561584510001</v>
          </cell>
          <cell r="BX63">
            <v>59.779555369000001</v>
          </cell>
          <cell r="BY63">
            <v>809.16033626000001</v>
          </cell>
          <cell r="BZ63">
            <v>4.5014286652975697</v>
          </cell>
          <cell r="CA63">
            <v>4.3080892639056296</v>
          </cell>
          <cell r="CB63">
            <v>5.6115009018061146</v>
          </cell>
          <cell r="CC63">
            <v>4.7031626748844113</v>
          </cell>
          <cell r="CD63">
            <v>3.6036164570111779</v>
          </cell>
          <cell r="CE63">
            <v>3.3172354820672703</v>
          </cell>
          <cell r="CF63">
            <v>4.7371961565324074</v>
          </cell>
          <cell r="CG63">
            <v>3.7288449444179461</v>
          </cell>
          <cell r="CH63">
            <v>166.912539211</v>
          </cell>
          <cell r="CI63">
            <v>1296.6561051000001</v>
          </cell>
          <cell r="CJ63">
            <v>170.53793104799999</v>
          </cell>
          <cell r="CK63">
            <v>699.7673269259999</v>
          </cell>
          <cell r="CL63">
            <v>668.62355546499998</v>
          </cell>
          <cell r="CM63">
            <v>2129.2122869999998</v>
          </cell>
          <cell r="CN63">
            <v>257.62512462400099</v>
          </cell>
          <cell r="CO63">
            <v>2031.443887659</v>
          </cell>
          <cell r="CP63">
            <v>470.10308809399999</v>
          </cell>
          <cell r="CQ63">
            <v>7779.5760430910004</v>
          </cell>
          <cell r="CR63">
            <v>1409.5028093330002</v>
          </cell>
          <cell r="CS63">
            <v>7706.4496570860001</v>
          </cell>
          <cell r="CT63">
            <v>141.19552740500001</v>
          </cell>
          <cell r="CU63">
            <v>1467.1153417569999</v>
          </cell>
          <cell r="CV63">
            <v>165.10815139300001</v>
          </cell>
          <cell r="CW63">
            <v>3521.8486341420003</v>
          </cell>
          <cell r="CX63">
            <v>4395.4950855540001</v>
          </cell>
          <cell r="CY63">
            <v>21126.279177257002</v>
          </cell>
        </row>
        <row r="64">
          <cell r="A64">
            <v>44256</v>
          </cell>
          <cell r="B64">
            <v>76.536998999999994</v>
          </cell>
          <cell r="C64">
            <v>65.883638000000005</v>
          </cell>
          <cell r="E64">
            <v>25363</v>
          </cell>
          <cell r="F64">
            <v>286781</v>
          </cell>
          <cell r="Z64">
            <v>1.8395477033446597</v>
          </cell>
          <cell r="AA64">
            <v>1.6411380563898428</v>
          </cell>
          <cell r="AB64">
            <v>1.7774825236383542</v>
          </cell>
          <cell r="AC64">
            <v>1.3064792470899576</v>
          </cell>
          <cell r="AD64">
            <v>3866.785986035</v>
          </cell>
          <cell r="AE64">
            <v>6405.6383090879999</v>
          </cell>
          <cell r="AF64">
            <v>1660.1397914410002</v>
          </cell>
          <cell r="AG64">
            <v>21338.449141026002</v>
          </cell>
          <cell r="AH64">
            <v>20.052849365823352</v>
          </cell>
          <cell r="AI64">
            <v>16.920007878899334</v>
          </cell>
          <cell r="AJ64">
            <v>23.640835729855834</v>
          </cell>
          <cell r="AK64">
            <v>18.626060621509872</v>
          </cell>
          <cell r="AL64">
            <v>24.68203036231014</v>
          </cell>
          <cell r="AM64">
            <v>18.290650772047901</v>
          </cell>
          <cell r="AN64">
            <v>15.15070530947731</v>
          </cell>
          <cell r="AO64">
            <v>10.107355579976288</v>
          </cell>
          <cell r="AP64">
            <v>33.043690416995872</v>
          </cell>
          <cell r="AQ64">
            <v>21.108004277128156</v>
          </cell>
          <cell r="AR64">
            <v>8.9801040604187623</v>
          </cell>
          <cell r="AS64">
            <v>7.4276447554444545</v>
          </cell>
          <cell r="AT64">
            <v>29.528698266999999</v>
          </cell>
          <cell r="AU64">
            <v>307.81381732599999</v>
          </cell>
          <cell r="AV64">
            <v>35.154885128000004</v>
          </cell>
          <cell r="AW64">
            <v>668.75110326899994</v>
          </cell>
          <cell r="AX64">
            <v>65.393373701000996</v>
          </cell>
          <cell r="AY64">
            <v>998.31940799100107</v>
          </cell>
          <cell r="AZ64">
            <v>107.31551910200099</v>
          </cell>
          <cell r="BA64">
            <v>1325.379092679</v>
          </cell>
          <cell r="BB64">
            <v>50.139156286999999</v>
          </cell>
          <cell r="BC64">
            <v>631.58963104800102</v>
          </cell>
          <cell r="BD64">
            <v>40.240035749001002</v>
          </cell>
          <cell r="BE64">
            <v>608.15480672900094</v>
          </cell>
          <cell r="BF64">
            <v>20.731911606941072</v>
          </cell>
          <cell r="BG64">
            <v>17.696256861839533</v>
          </cell>
          <cell r="BH64">
            <v>18.419039119317215</v>
          </cell>
          <cell r="BI64">
            <v>12.664596658402402</v>
          </cell>
          <cell r="BJ64">
            <v>132.10272681299998</v>
          </cell>
          <cell r="BK64">
            <v>498.58927223900099</v>
          </cell>
          <cell r="BL64">
            <v>31.451980000001001</v>
          </cell>
          <cell r="BM64">
            <v>1524.6994910550002</v>
          </cell>
          <cell r="BN64">
            <v>12.283858145193832</v>
          </cell>
          <cell r="BO64">
            <v>7.7321001459380518</v>
          </cell>
          <cell r="BP64">
            <v>10.549910230518003</v>
          </cell>
          <cell r="BQ64">
            <v>6.8193307053437717</v>
          </cell>
          <cell r="BR64">
            <v>6.1496718320114381</v>
          </cell>
          <cell r="BS64">
            <v>4.208256887774426</v>
          </cell>
          <cell r="BT64">
            <v>55.799269583000005</v>
          </cell>
          <cell r="BU64">
            <v>1610.0403268240002</v>
          </cell>
          <cell r="BV64">
            <v>18.131011941000001</v>
          </cell>
          <cell r="BW64">
            <v>1333.5100501910001</v>
          </cell>
          <cell r="BX64">
            <v>77.176110199000007</v>
          </cell>
          <cell r="BY64">
            <v>1080.1512923820001</v>
          </cell>
          <cell r="BZ64">
            <v>4.4632023128450848</v>
          </cell>
          <cell r="CA64">
            <v>4.2999893717692945</v>
          </cell>
          <cell r="CB64">
            <v>5.6011715898660936</v>
          </cell>
          <cell r="CC64">
            <v>4.602750344747137</v>
          </cell>
          <cell r="CD64">
            <v>3.6082637196840519</v>
          </cell>
          <cell r="CE64">
            <v>3.3888341960097388</v>
          </cell>
          <cell r="CF64">
            <v>4.696486197897463</v>
          </cell>
          <cell r="CG64">
            <v>3.7774401835220339</v>
          </cell>
          <cell r="CH64">
            <v>244.37715104600002</v>
          </cell>
          <cell r="CI64">
            <v>1654.0213406079999</v>
          </cell>
          <cell r="CJ64">
            <v>197.15592826400101</v>
          </cell>
          <cell r="CK64">
            <v>895.40745674300001</v>
          </cell>
          <cell r="CL64">
            <v>904.397222382</v>
          </cell>
          <cell r="CM64">
            <v>2769.6545026019999</v>
          </cell>
          <cell r="CN64">
            <v>360.28673583700004</v>
          </cell>
          <cell r="CO64">
            <v>2712.4951666680004</v>
          </cell>
          <cell r="CP64">
            <v>674.82197859199994</v>
          </cell>
          <cell r="CQ64">
            <v>10492.525700589</v>
          </cell>
          <cell r="CR64">
            <v>1860.201909953</v>
          </cell>
          <cell r="CS64">
            <v>10194.697526726</v>
          </cell>
          <cell r="CT64">
            <v>184.00311439999999</v>
          </cell>
          <cell r="CU64">
            <v>2144.611821251</v>
          </cell>
          <cell r="CV64">
            <v>225.567289819</v>
          </cell>
          <cell r="CW64">
            <v>4843.4174325630001</v>
          </cell>
          <cell r="CX64">
            <v>5661.1050103240004</v>
          </cell>
          <cell r="CY64">
            <v>30493.21440094</v>
          </cell>
        </row>
        <row r="65">
          <cell r="A65">
            <v>44228</v>
          </cell>
          <cell r="B65">
            <v>78.437875000000005</v>
          </cell>
          <cell r="C65">
            <v>66.370698000000004</v>
          </cell>
          <cell r="E65">
            <v>21287</v>
          </cell>
          <cell r="F65">
            <v>250888</v>
          </cell>
          <cell r="Z65">
            <v>1.8470655588800255</v>
          </cell>
          <cell r="AA65">
            <v>1.6366831609622781</v>
          </cell>
          <cell r="AB65">
            <v>1.7976679724170073</v>
          </cell>
          <cell r="AC65">
            <v>1.3198539923439501</v>
          </cell>
          <cell r="AD65">
            <v>2992.314758688</v>
          </cell>
          <cell r="AE65">
            <v>5194.4789664540003</v>
          </cell>
          <cell r="AF65">
            <v>1286.8293092609999</v>
          </cell>
          <cell r="AG65">
            <v>15892.305081065999</v>
          </cell>
          <cell r="AH65">
            <v>20.447650352704109</v>
          </cell>
          <cell r="AI65">
            <v>16.351061626552958</v>
          </cell>
          <cell r="AJ65">
            <v>23.775350311866219</v>
          </cell>
          <cell r="AK65">
            <v>18.264979126311413</v>
          </cell>
          <cell r="AL65">
            <v>24.60260205713513</v>
          </cell>
          <cell r="AM65">
            <v>18.77191366741026</v>
          </cell>
          <cell r="AN65">
            <v>15.384648358228132</v>
          </cell>
          <cell r="AO65">
            <v>9.8466859734123489</v>
          </cell>
          <cell r="AP65">
            <v>33.793943105160231</v>
          </cell>
          <cell r="AQ65">
            <v>21.240262499735024</v>
          </cell>
          <cell r="AR65">
            <v>9.0924451207565493</v>
          </cell>
          <cell r="AS65">
            <v>7.456324444761977</v>
          </cell>
          <cell r="AT65">
            <v>20.472861707</v>
          </cell>
          <cell r="AU65">
            <v>279.56140809700202</v>
          </cell>
          <cell r="AV65">
            <v>49.921606681001002</v>
          </cell>
          <cell r="AW65">
            <v>832.43574631900003</v>
          </cell>
          <cell r="AX65">
            <v>68.354755541000998</v>
          </cell>
          <cell r="AY65">
            <v>769.23622146000002</v>
          </cell>
          <cell r="AZ65">
            <v>71.347714485000992</v>
          </cell>
          <cell r="BA65">
            <v>946.39372533900109</v>
          </cell>
          <cell r="BB65">
            <v>34.979350284000994</v>
          </cell>
          <cell r="BC65">
            <v>434.84435848800001</v>
          </cell>
          <cell r="BD65">
            <v>28.913162232001</v>
          </cell>
          <cell r="BE65">
            <v>452.93191132200104</v>
          </cell>
          <cell r="BF65">
            <v>20.335103180767323</v>
          </cell>
          <cell r="BG65">
            <v>17.776099713351904</v>
          </cell>
          <cell r="BH65">
            <v>18.420377231309374</v>
          </cell>
          <cell r="BI65">
            <v>12.782893185841347</v>
          </cell>
          <cell r="BJ65">
            <v>119.43985487500001</v>
          </cell>
          <cell r="BK65">
            <v>383.76031633700097</v>
          </cell>
          <cell r="BL65">
            <v>24.745560000000001</v>
          </cell>
          <cell r="BM65">
            <v>1106.9615133700001</v>
          </cell>
          <cell r="BN65">
            <v>12.479365505220695</v>
          </cell>
          <cell r="BO65">
            <v>7.845441325529352</v>
          </cell>
          <cell r="BP65">
            <v>10.642796960410685</v>
          </cell>
          <cell r="BQ65">
            <v>6.5495100632048979</v>
          </cell>
          <cell r="BR65">
            <v>6.1209139652432141</v>
          </cell>
          <cell r="BS65">
            <v>4.1899634506601853</v>
          </cell>
          <cell r="BT65">
            <v>40.997172965000999</v>
          </cell>
          <cell r="BU65">
            <v>1135.135439812</v>
          </cell>
          <cell r="BV65">
            <v>13.964436111000001</v>
          </cell>
          <cell r="BW65">
            <v>1142.6844731719998</v>
          </cell>
          <cell r="BX65">
            <v>64.529065665000999</v>
          </cell>
          <cell r="BY65">
            <v>819.93215861100009</v>
          </cell>
          <cell r="BZ65">
            <v>4.4939090158032116</v>
          </cell>
          <cell r="CA65">
            <v>4.2637270498381818</v>
          </cell>
          <cell r="CB65">
            <v>5.4448095167097819</v>
          </cell>
          <cell r="CC65">
            <v>4.6150581435650935</v>
          </cell>
          <cell r="CD65">
            <v>3.6322630326347944</v>
          </cell>
          <cell r="CE65">
            <v>3.3668140208274444</v>
          </cell>
          <cell r="CF65">
            <v>4.7492127153972437</v>
          </cell>
          <cell r="CG65">
            <v>3.851367713685073</v>
          </cell>
          <cell r="CH65">
            <v>186.075310473001</v>
          </cell>
          <cell r="CI65">
            <v>1282.671774293</v>
          </cell>
          <cell r="CJ65">
            <v>133.870782969</v>
          </cell>
          <cell r="CK65">
            <v>746.88730129199996</v>
          </cell>
          <cell r="CL65">
            <v>669.27789895700107</v>
          </cell>
          <cell r="CM65">
            <v>2107.8917470679999</v>
          </cell>
          <cell r="CN65">
            <v>313.594297584</v>
          </cell>
          <cell r="CO65">
            <v>2130.301609612</v>
          </cell>
          <cell r="CP65">
            <v>509.55573371399998</v>
          </cell>
          <cell r="CQ65">
            <v>8400.3443139270003</v>
          </cell>
          <cell r="CR65">
            <v>1447.2035208950001</v>
          </cell>
          <cell r="CS65">
            <v>8029.8998671110003</v>
          </cell>
          <cell r="CT65">
            <v>159.96307487500101</v>
          </cell>
          <cell r="CU65">
            <v>1579.6257552529999</v>
          </cell>
          <cell r="CV65">
            <v>170.49276558100001</v>
          </cell>
          <cell r="CW65">
            <v>3717.2395247989998</v>
          </cell>
          <cell r="CX65">
            <v>4372.1122266370003</v>
          </cell>
          <cell r="CY65">
            <v>23260.787829482</v>
          </cell>
        </row>
        <row r="66">
          <cell r="A66">
            <v>44197</v>
          </cell>
          <cell r="B66">
            <v>82.539071000000007</v>
          </cell>
          <cell r="C66">
            <v>68.008266000000006</v>
          </cell>
          <cell r="E66">
            <v>22077</v>
          </cell>
          <cell r="F66">
            <v>264281</v>
          </cell>
          <cell r="Z66">
            <v>1.8293195286103847</v>
          </cell>
          <cell r="AA66">
            <v>1.635918287481545</v>
          </cell>
          <cell r="AB66">
            <v>1.7796811281938461</v>
          </cell>
          <cell r="AC66">
            <v>1.2883761691441364</v>
          </cell>
          <cell r="AD66">
            <v>3216.965172141</v>
          </cell>
          <cell r="AE66">
            <v>5327.56925219</v>
          </cell>
          <cell r="AF66">
            <v>1392.6451949970001</v>
          </cell>
          <cell r="AG66">
            <v>17607.21568103</v>
          </cell>
          <cell r="AH66">
            <v>20.31342231586434</v>
          </cell>
          <cell r="AI66">
            <v>17.296762604446901</v>
          </cell>
          <cell r="AJ66">
            <v>24.087807889365497</v>
          </cell>
          <cell r="AK66">
            <v>19.425757959542452</v>
          </cell>
          <cell r="AL66">
            <v>24.489302965961908</v>
          </cell>
          <cell r="AM66">
            <v>18.514847308196011</v>
          </cell>
          <cell r="AN66">
            <v>15.383624571296947</v>
          </cell>
          <cell r="AO66">
            <v>9.9101119774827602</v>
          </cell>
          <cell r="AP66">
            <v>33.529735282941878</v>
          </cell>
          <cell r="AQ66">
            <v>21.062236313745007</v>
          </cell>
          <cell r="AR66">
            <v>8.9785175274514817</v>
          </cell>
          <cell r="AS66">
            <v>7.2017865637191596</v>
          </cell>
          <cell r="AT66">
            <v>20.656262593000001</v>
          </cell>
          <cell r="AU66">
            <v>251.97985725100199</v>
          </cell>
          <cell r="AV66">
            <v>49.022843199</v>
          </cell>
          <cell r="AW66">
            <v>904.0918205349999</v>
          </cell>
          <cell r="AX66">
            <v>68.367430441000991</v>
          </cell>
          <cell r="AY66">
            <v>852.53174605099991</v>
          </cell>
          <cell r="AZ66">
            <v>68.602105715001002</v>
          </cell>
          <cell r="BA66">
            <v>922.34622885500107</v>
          </cell>
          <cell r="BB66">
            <v>38.292376744000002</v>
          </cell>
          <cell r="BC66">
            <v>431.84652155200001</v>
          </cell>
          <cell r="BD66">
            <v>30.149135978000999</v>
          </cell>
          <cell r="BE66">
            <v>518.69803682600104</v>
          </cell>
          <cell r="BF66">
            <v>20.758694842028479</v>
          </cell>
          <cell r="BG66">
            <v>17.60956128404214</v>
          </cell>
          <cell r="BH66">
            <v>18.892058291416159</v>
          </cell>
          <cell r="BI66">
            <v>12.541888491004164</v>
          </cell>
          <cell r="BJ66">
            <v>106.071915968</v>
          </cell>
          <cell r="BK66">
            <v>410.26341377300099</v>
          </cell>
          <cell r="BL66">
            <v>20.528580000000002</v>
          </cell>
          <cell r="BM66">
            <v>1200.6492038469999</v>
          </cell>
          <cell r="BN66">
            <v>12.169153401300676</v>
          </cell>
          <cell r="BO66">
            <v>7.8777016630126564</v>
          </cell>
          <cell r="BP66">
            <v>10.597296053304573</v>
          </cell>
          <cell r="BQ66">
            <v>6.7124158659481061</v>
          </cell>
          <cell r="BR66">
            <v>6.1573677724480289</v>
          </cell>
          <cell r="BS66">
            <v>4.1201142943111932</v>
          </cell>
          <cell r="BT66">
            <v>41.525720954999997</v>
          </cell>
          <cell r="BU66">
            <v>1097.365793166</v>
          </cell>
          <cell r="BV66">
            <v>13.6874</v>
          </cell>
          <cell r="BW66">
            <v>1037.892672421</v>
          </cell>
          <cell r="BX66">
            <v>58.814519999999995</v>
          </cell>
          <cell r="BY66">
            <v>865.839753548001</v>
          </cell>
          <cell r="BZ66">
            <v>4.4703897817122558</v>
          </cell>
          <cell r="CA66">
            <v>4.2570279915625804</v>
          </cell>
          <cell r="CB66">
            <v>5.4997849428562189</v>
          </cell>
          <cell r="CC66">
            <v>4.5779459559696836</v>
          </cell>
          <cell r="CD66">
            <v>3.5825584312500176</v>
          </cell>
          <cell r="CE66">
            <v>3.3086278554959194</v>
          </cell>
          <cell r="CF66">
            <v>4.7222004445175969</v>
          </cell>
          <cell r="CG66">
            <v>3.6619182660834939</v>
          </cell>
          <cell r="CH66">
            <v>186.35841694500002</v>
          </cell>
          <cell r="CI66">
            <v>1221.460217412</v>
          </cell>
          <cell r="CJ66">
            <v>152.736953642</v>
          </cell>
          <cell r="CK66">
            <v>718.26112997799999</v>
          </cell>
          <cell r="CL66">
            <v>697.99581324999997</v>
          </cell>
          <cell r="CM66">
            <v>2095.4328862079997</v>
          </cell>
          <cell r="CN66">
            <v>288.66003338899998</v>
          </cell>
          <cell r="CO66">
            <v>2270.9206358619999</v>
          </cell>
          <cell r="CP66">
            <v>511.43916987400002</v>
          </cell>
          <cell r="CQ66">
            <v>8712.8802320399991</v>
          </cell>
          <cell r="CR66">
            <v>1461.3697958770001</v>
          </cell>
          <cell r="CS66">
            <v>8218.0187110719999</v>
          </cell>
          <cell r="CT66">
            <v>142.927185968001</v>
          </cell>
          <cell r="CU66">
            <v>1697.6357113829999</v>
          </cell>
          <cell r="CV66">
            <v>176.30753410899999</v>
          </cell>
          <cell r="CW66">
            <v>3618.8391405580001</v>
          </cell>
          <cell r="CX66">
            <v>4731.3953311480009</v>
          </cell>
          <cell r="CY66">
            <v>25168.742721678002</v>
          </cell>
        </row>
        <row r="67">
          <cell r="A67">
            <v>44166</v>
          </cell>
          <cell r="B67">
            <v>83.366395999999995</v>
          </cell>
          <cell r="C67">
            <v>66.713797999999997</v>
          </cell>
          <cell r="E67">
            <v>21550</v>
          </cell>
          <cell r="F67">
            <v>254740</v>
          </cell>
        </row>
        <row r="68">
          <cell r="A68">
            <v>44136</v>
          </cell>
          <cell r="B68">
            <v>83.028587000000002</v>
          </cell>
          <cell r="C68">
            <v>67.027620999999996</v>
          </cell>
          <cell r="E68">
            <v>19544</v>
          </cell>
          <cell r="F68">
            <v>242738</v>
          </cell>
        </row>
        <row r="69">
          <cell r="A69">
            <v>44105</v>
          </cell>
          <cell r="B69">
            <v>88.221607000000006</v>
          </cell>
          <cell r="C69">
            <v>68.364874</v>
          </cell>
          <cell r="E69">
            <v>20384</v>
          </cell>
          <cell r="F69">
            <v>258675</v>
          </cell>
        </row>
        <row r="70">
          <cell r="A70">
            <v>44075</v>
          </cell>
          <cell r="B70">
            <v>88.472982000000002</v>
          </cell>
          <cell r="C70">
            <v>67.744099000000006</v>
          </cell>
          <cell r="E70">
            <v>19442</v>
          </cell>
          <cell r="F70">
            <v>269876</v>
          </cell>
        </row>
        <row r="71">
          <cell r="A71">
            <v>44044</v>
          </cell>
          <cell r="B71">
            <v>88.609967999999995</v>
          </cell>
          <cell r="C71">
            <v>67.057169999999999</v>
          </cell>
          <cell r="E71">
            <v>16827</v>
          </cell>
          <cell r="F71">
            <v>241313</v>
          </cell>
        </row>
        <row r="72">
          <cell r="A72">
            <v>44013</v>
          </cell>
          <cell r="B72">
            <v>85.655997999999997</v>
          </cell>
          <cell r="C72">
            <v>66.209590000000006</v>
          </cell>
          <cell r="E72">
            <v>18193</v>
          </cell>
          <cell r="F72">
            <v>246902</v>
          </cell>
        </row>
        <row r="73">
          <cell r="A73">
            <v>43983</v>
          </cell>
          <cell r="B73">
            <v>79.769954999999996</v>
          </cell>
          <cell r="C73">
            <v>64.116202000000001</v>
          </cell>
          <cell r="E73">
            <v>19989</v>
          </cell>
          <cell r="F73">
            <v>251741</v>
          </cell>
        </row>
        <row r="74">
          <cell r="A74">
            <v>43952</v>
          </cell>
          <cell r="B74">
            <v>74.596412999999998</v>
          </cell>
          <cell r="C74">
            <v>61.776386000000002</v>
          </cell>
          <cell r="E74">
            <v>22495</v>
          </cell>
          <cell r="F74">
            <v>291829</v>
          </cell>
        </row>
        <row r="75">
          <cell r="A75">
            <v>43922</v>
          </cell>
          <cell r="B75">
            <v>74.461434999999994</v>
          </cell>
          <cell r="C75">
            <v>62.273077999999998</v>
          </cell>
          <cell r="E75">
            <v>23426</v>
          </cell>
          <cell r="F75">
            <v>292840</v>
          </cell>
        </row>
        <row r="76">
          <cell r="A76">
            <v>43891</v>
          </cell>
          <cell r="B76">
            <v>74.021287000000001</v>
          </cell>
          <cell r="C76">
            <v>62.546349999999997</v>
          </cell>
          <cell r="E76">
            <v>22249</v>
          </cell>
          <cell r="F76">
            <v>285763</v>
          </cell>
        </row>
        <row r="77">
          <cell r="A77">
            <v>43862</v>
          </cell>
          <cell r="B77">
            <v>75.850026</v>
          </cell>
          <cell r="C77">
            <v>62.851573000000002</v>
          </cell>
          <cell r="E77">
            <v>19463</v>
          </cell>
          <cell r="F77">
            <v>258229</v>
          </cell>
        </row>
        <row r="78">
          <cell r="A78">
            <v>43831</v>
          </cell>
          <cell r="B78">
            <v>81.077419000000006</v>
          </cell>
          <cell r="C78">
            <v>64.741754999999998</v>
          </cell>
          <cell r="E78">
            <v>20205</v>
          </cell>
          <cell r="F78">
            <v>266726</v>
          </cell>
        </row>
        <row r="79">
          <cell r="A79">
            <v>43800</v>
          </cell>
          <cell r="B79">
            <v>81.840602000000004</v>
          </cell>
          <cell r="C79">
            <v>65.562151999999998</v>
          </cell>
          <cell r="E79">
            <v>19603</v>
          </cell>
          <cell r="F79">
            <v>258562</v>
          </cell>
        </row>
        <row r="80">
          <cell r="A80">
            <v>43770</v>
          </cell>
          <cell r="B80">
            <v>82.354281999999998</v>
          </cell>
          <cell r="C80">
            <v>66.174109000000001</v>
          </cell>
          <cell r="E80">
            <v>17567</v>
          </cell>
          <cell r="F80">
            <v>240498</v>
          </cell>
        </row>
        <row r="81">
          <cell r="A81">
            <v>43739</v>
          </cell>
          <cell r="B81">
            <v>85.671820999999994</v>
          </cell>
          <cell r="C81">
            <v>67.191635000000005</v>
          </cell>
          <cell r="E81">
            <v>19072</v>
          </cell>
          <cell r="F81">
            <v>264120</v>
          </cell>
        </row>
        <row r="82">
          <cell r="A82">
            <v>43709</v>
          </cell>
          <cell r="B82">
            <v>87.024010000000004</v>
          </cell>
          <cell r="C82">
            <v>67.909971999999996</v>
          </cell>
          <cell r="E82">
            <v>17028</v>
          </cell>
          <cell r="F82">
            <v>268100</v>
          </cell>
        </row>
        <row r="83">
          <cell r="A83">
            <v>43678</v>
          </cell>
          <cell r="B83">
            <v>86.144936000000001</v>
          </cell>
          <cell r="C83">
            <v>66.018659</v>
          </cell>
          <cell r="E83">
            <v>15136</v>
          </cell>
          <cell r="F83">
            <v>242096</v>
          </cell>
        </row>
        <row r="84">
          <cell r="A84">
            <v>43647</v>
          </cell>
          <cell r="B84">
            <v>84.898527999999999</v>
          </cell>
          <cell r="C84">
            <v>64.400203000000005</v>
          </cell>
          <cell r="E84">
            <v>16374</v>
          </cell>
          <cell r="F84">
            <v>244356</v>
          </cell>
        </row>
      </sheetData>
      <sheetData sheetId="5">
        <row r="8">
          <cell r="A8">
            <v>45992</v>
          </cell>
          <cell r="AH8">
            <v>11.302279333001001</v>
          </cell>
          <cell r="AI8">
            <v>359.59508353000001</v>
          </cell>
          <cell r="AJ8">
            <v>70.757404194001012</v>
          </cell>
          <cell r="AK8">
            <v>172.31317314300102</v>
          </cell>
          <cell r="AL8">
            <v>12.021463647000999</v>
          </cell>
          <cell r="AM8">
            <v>354.63791729800101</v>
          </cell>
          <cell r="AN8">
            <v>3164.6546547819999</v>
          </cell>
          <cell r="AO8">
            <v>2254.6042993800002</v>
          </cell>
          <cell r="AP8">
            <v>5853.6869391590008</v>
          </cell>
          <cell r="AQ8">
            <v>258.55461004099999</v>
          </cell>
          <cell r="AS8">
            <v>2.5344042350009999</v>
          </cell>
          <cell r="AT8">
            <v>54.296894745001005</v>
          </cell>
          <cell r="AU8">
            <v>0</v>
          </cell>
          <cell r="AV8">
            <v>25.689600441000998</v>
          </cell>
          <cell r="AW8">
            <v>0.74382585000000001</v>
          </cell>
          <cell r="AX8">
            <v>14.701152000001001</v>
          </cell>
          <cell r="AY8">
            <v>0.72836535100100008</v>
          </cell>
          <cell r="AZ8">
            <v>41.348806753001</v>
          </cell>
          <cell r="BA8">
            <v>11.480507725001001</v>
          </cell>
          <cell r="BB8">
            <v>178.66547886900099</v>
          </cell>
          <cell r="BC8">
            <v>14.594299746999999</v>
          </cell>
          <cell r="BD8">
            <v>217.075742249</v>
          </cell>
          <cell r="BE8">
            <v>13.180872983</v>
          </cell>
          <cell r="BF8">
            <v>294.43061391499998</v>
          </cell>
          <cell r="BG8">
            <v>24.352797065000001</v>
          </cell>
          <cell r="BH8">
            <v>113.765879624001</v>
          </cell>
          <cell r="BI8">
            <v>211.55500485600101</v>
          </cell>
          <cell r="BJ8">
            <v>1258.867391053001</v>
          </cell>
          <cell r="BK8">
            <v>19.951690463999999</v>
          </cell>
          <cell r="BL8">
            <v>138.161745714001</v>
          </cell>
          <cell r="BM8">
            <v>3.3131480000000004</v>
          </cell>
          <cell r="BN8">
            <v>103.3874859</v>
          </cell>
          <cell r="BO8">
            <v>8.5060078930010015</v>
          </cell>
          <cell r="BP8">
            <v>102.873695289</v>
          </cell>
          <cell r="BQ8">
            <v>3.8948872520010003</v>
          </cell>
          <cell r="BR8">
            <v>391.546735007</v>
          </cell>
          <cell r="BS8">
            <v>13.876685892000999</v>
          </cell>
          <cell r="BT8">
            <v>338.66784836800099</v>
          </cell>
          <cell r="BU8">
            <v>2.196258388001</v>
          </cell>
          <cell r="BV8">
            <v>84.238280616000992</v>
          </cell>
          <cell r="BW8">
            <v>7.6037124020009994</v>
          </cell>
          <cell r="BX8">
            <v>263.044184763001</v>
          </cell>
          <cell r="BY8">
            <v>7.2224373560000004</v>
          </cell>
          <cell r="BZ8">
            <v>159.17588686000099</v>
          </cell>
          <cell r="CA8">
            <v>34.74391030441371</v>
          </cell>
          <cell r="CB8">
            <v>38.826674025793977</v>
          </cell>
          <cell r="CD8" t="str">
            <v>(-)</v>
          </cell>
          <cell r="CE8">
            <v>76.175603757842964</v>
          </cell>
          <cell r="CG8">
            <v>63.080168242339255</v>
          </cell>
          <cell r="CH8">
            <v>25.79443298048848</v>
          </cell>
          <cell r="CJ8">
            <v>68.107709095200889</v>
          </cell>
          <cell r="CK8">
            <v>45.196332792103263</v>
          </cell>
          <cell r="CM8">
            <v>45.36098426143036</v>
          </cell>
          <cell r="CN8">
            <v>40.055821234941938</v>
          </cell>
          <cell r="CP8">
            <v>60.951610393972821</v>
          </cell>
          <cell r="CQ8">
            <v>44.355077911402859</v>
          </cell>
          <cell r="CS8">
            <v>56.033657921942819</v>
          </cell>
          <cell r="CT8">
            <v>59.646174309023877</v>
          </cell>
          <cell r="CV8">
            <v>40.796770042110971</v>
          </cell>
          <cell r="CW8">
            <v>29.927888234537949</v>
          </cell>
          <cell r="CY8">
            <v>22.480379663965657</v>
          </cell>
          <cell r="CZ8">
            <v>17.043789479997471</v>
          </cell>
          <cell r="DB8">
            <v>36.163996681329074</v>
          </cell>
          <cell r="DC8">
            <v>26.39012179351402</v>
          </cell>
          <cell r="DE8">
            <v>36.159851597332811</v>
          </cell>
          <cell r="DF8">
            <v>21.367274629704486</v>
          </cell>
          <cell r="DH8">
            <v>72.923142120452297</v>
          </cell>
          <cell r="DI8">
            <v>44.421789328176686</v>
          </cell>
          <cell r="DK8">
            <v>22.557281178514959</v>
          </cell>
          <cell r="DL8">
            <v>17.69664776784596</v>
          </cell>
          <cell r="DN8">
            <v>47.952335384889757</v>
          </cell>
          <cell r="DO8">
            <v>29.275629739931908</v>
          </cell>
          <cell r="DQ8">
            <v>23.39871075815174</v>
          </cell>
          <cell r="DR8">
            <v>16.457835593485015</v>
          </cell>
          <cell r="DT8">
            <v>15.159897551709749</v>
          </cell>
          <cell r="DU8">
            <v>14.596533475774665</v>
          </cell>
          <cell r="DW8">
            <v>30.640779204288329</v>
          </cell>
          <cell r="DX8">
            <v>20.008608112912135</v>
          </cell>
          <cell r="DZ8">
            <v>39.754275735001997</v>
          </cell>
          <cell r="EA8">
            <v>1830.9489206940011</v>
          </cell>
          <cell r="EB8">
            <v>2.3420300000000003</v>
          </cell>
          <cell r="EC8">
            <v>59.097258085001002</v>
          </cell>
          <cell r="ED8">
            <v>88.043871207999999</v>
          </cell>
          <cell r="EE8">
            <v>1312.012850028</v>
          </cell>
          <cell r="EF8">
            <v>25.067462200001</v>
          </cell>
          <cell r="EG8">
            <v>1038.8423899660011</v>
          </cell>
          <cell r="EJ8">
            <v>50.494922877379373</v>
          </cell>
          <cell r="EK8">
            <v>20.961934342584168</v>
          </cell>
          <cell r="EM8">
            <v>35.239535787329793</v>
          </cell>
          <cell r="EN8">
            <v>20.050477056662924</v>
          </cell>
          <cell r="EP8">
            <v>18.374771937481572</v>
          </cell>
          <cell r="EQ8">
            <v>10.997342561821764</v>
          </cell>
          <cell r="ES8">
            <v>20.898324522056331</v>
          </cell>
          <cell r="ET8">
            <v>8.8712337901658138</v>
          </cell>
          <cell r="EV8">
            <v>7.5344755530019993</v>
          </cell>
          <cell r="EW8">
            <v>577.26708756799997</v>
          </cell>
          <cell r="EX8">
            <v>8.0563924280010006</v>
          </cell>
          <cell r="EY8">
            <v>519.74599645199999</v>
          </cell>
          <cell r="EZ8">
            <v>6.5431697900000003</v>
          </cell>
          <cell r="FA8">
            <v>311.13065839600102</v>
          </cell>
          <cell r="FB8">
            <v>13.015929108004</v>
          </cell>
          <cell r="FC8">
            <v>709.86415023000097</v>
          </cell>
          <cell r="FD8">
            <v>6.5864429150000001</v>
          </cell>
          <cell r="FE8">
            <v>190.70667630800102</v>
          </cell>
          <cell r="FF8">
            <v>29.653160987001996</v>
          </cell>
          <cell r="FG8">
            <v>934.21718008500102</v>
          </cell>
          <cell r="FH8">
            <v>62.384988207002003</v>
          </cell>
          <cell r="FI8">
            <v>893.36114249400191</v>
          </cell>
          <cell r="FJ8">
            <v>28.379473789002997</v>
          </cell>
          <cell r="FK8">
            <v>323.675926207001</v>
          </cell>
          <cell r="FL8">
            <v>29.779037052</v>
          </cell>
          <cell r="FM8">
            <v>655.64059013799999</v>
          </cell>
          <cell r="FN8">
            <v>30.743780386640076</v>
          </cell>
          <cell r="FO8">
            <v>18.284417297635489</v>
          </cell>
          <cell r="FQ8">
            <v>17.956123833939817</v>
          </cell>
          <cell r="FR8">
            <v>10.330733315955181</v>
          </cell>
          <cell r="FT8">
            <v>70.958848165852189</v>
          </cell>
          <cell r="FU8">
            <v>44.275379772288161</v>
          </cell>
          <cell r="FW8">
            <v>50.229893968150293</v>
          </cell>
          <cell r="FX8">
            <v>33.73964127397312</v>
          </cell>
          <cell r="FZ8">
            <v>19.134225470927049</v>
          </cell>
          <cell r="GA8">
            <v>20.399749000322657</v>
          </cell>
          <cell r="GC8">
            <v>45.841376836548669</v>
          </cell>
          <cell r="GD8">
            <v>24.359384008854803</v>
          </cell>
          <cell r="GF8">
            <v>34.52887983262022</v>
          </cell>
          <cell r="GG8">
            <v>23.079522130314096</v>
          </cell>
          <cell r="GI8">
            <v>77.375677313048044</v>
          </cell>
          <cell r="GJ8">
            <v>57.205955209116517</v>
          </cell>
          <cell r="GL8">
            <v>21.875147004199409</v>
          </cell>
          <cell r="GM8">
            <v>10.580673298339976</v>
          </cell>
          <cell r="GP8">
            <v>705.77252661800003</v>
          </cell>
          <cell r="GQ8">
            <v>13544.217812364999</v>
          </cell>
          <cell r="GR8">
            <v>283.65703532400101</v>
          </cell>
          <cell r="GS8">
            <v>8623.7007204359998</v>
          </cell>
        </row>
        <row r="9">
          <cell r="A9">
            <v>45962</v>
          </cell>
          <cell r="AH9">
            <v>27.036596038999999</v>
          </cell>
          <cell r="AI9">
            <v>295.215811827001</v>
          </cell>
          <cell r="AJ9">
            <v>52.837641912999999</v>
          </cell>
          <cell r="AK9">
            <v>180.63612526599999</v>
          </cell>
          <cell r="AL9">
            <v>9.284472397</v>
          </cell>
          <cell r="AM9">
            <v>210.04556526000098</v>
          </cell>
          <cell r="AN9">
            <v>2266.278567326</v>
          </cell>
          <cell r="AO9">
            <v>1711.4782365149999</v>
          </cell>
          <cell r="AP9">
            <v>4918.1821493570005</v>
          </cell>
          <cell r="AQ9">
            <v>163.51469507000101</v>
          </cell>
          <cell r="AS9">
            <v>2.101258574</v>
          </cell>
          <cell r="AT9">
            <v>34.800940303000999</v>
          </cell>
          <cell r="AU9">
            <v>0.47264123200000002</v>
          </cell>
          <cell r="AV9">
            <v>3.984549000001</v>
          </cell>
          <cell r="AW9">
            <v>0.30754700000000001</v>
          </cell>
          <cell r="AX9">
            <v>5.7977723930009999</v>
          </cell>
          <cell r="AY9">
            <v>2.205859909</v>
          </cell>
          <cell r="AZ9">
            <v>28.665188837999999</v>
          </cell>
          <cell r="BA9">
            <v>14.209336188</v>
          </cell>
          <cell r="BB9">
            <v>116.26981539099999</v>
          </cell>
          <cell r="BC9">
            <v>14.568244082</v>
          </cell>
          <cell r="BD9">
            <v>114.590141832001</v>
          </cell>
          <cell r="BE9">
            <v>9.7037046530009992</v>
          </cell>
          <cell r="BF9">
            <v>94.704163139000002</v>
          </cell>
          <cell r="BG9">
            <v>14.275436271</v>
          </cell>
          <cell r="BH9">
            <v>96.757247119000994</v>
          </cell>
          <cell r="BI9">
            <v>170.65298304000001</v>
          </cell>
          <cell r="BJ9">
            <v>1107.830819005</v>
          </cell>
          <cell r="BK9">
            <v>10.435019268</v>
          </cell>
          <cell r="BL9">
            <v>103.98388054</v>
          </cell>
          <cell r="BM9">
            <v>3.1561950000000003</v>
          </cell>
          <cell r="BN9">
            <v>104.91900530000099</v>
          </cell>
          <cell r="BO9">
            <v>22.516351266999997</v>
          </cell>
          <cell r="BP9">
            <v>60.629809121000001</v>
          </cell>
          <cell r="BQ9">
            <v>5.4080927430010002</v>
          </cell>
          <cell r="BR9">
            <v>303.528781589</v>
          </cell>
          <cell r="BS9">
            <v>4.393495056001</v>
          </cell>
          <cell r="BT9">
            <v>135.00201813000001</v>
          </cell>
          <cell r="BU9">
            <v>1.296452000001</v>
          </cell>
          <cell r="BV9">
            <v>62.837475099000002</v>
          </cell>
          <cell r="BW9">
            <v>4.6485804159999997</v>
          </cell>
          <cell r="BX9">
            <v>254.79489808000002</v>
          </cell>
          <cell r="BY9">
            <v>9.0404189930009995</v>
          </cell>
          <cell r="BZ9">
            <v>132.12810792499999</v>
          </cell>
          <cell r="CA9">
            <v>22.769580458116433</v>
          </cell>
          <cell r="CB9">
            <v>34.418564491193067</v>
          </cell>
          <cell r="CD9">
            <v>53.970000018957293</v>
          </cell>
          <cell r="CE9">
            <v>92.932861410390004</v>
          </cell>
          <cell r="CG9">
            <v>91.243777373868056</v>
          </cell>
          <cell r="CH9">
            <v>60.019755515080114</v>
          </cell>
          <cell r="CJ9">
            <v>68.048250799865286</v>
          </cell>
          <cell r="CK9">
            <v>45.330877486577961</v>
          </cell>
          <cell r="CM9">
            <v>37.70752443323083</v>
          </cell>
          <cell r="CN9">
            <v>37.573631214969339</v>
          </cell>
          <cell r="CP9">
            <v>56.87327336763385</v>
          </cell>
          <cell r="CQ9">
            <v>44.396753354338372</v>
          </cell>
          <cell r="CS9">
            <v>51.655529709159254</v>
          </cell>
          <cell r="CT9">
            <v>56.960521225033034</v>
          </cell>
          <cell r="CV9">
            <v>43.124297537974698</v>
          </cell>
          <cell r="CW9">
            <v>29.026612809868436</v>
          </cell>
          <cell r="CY9">
            <v>22.424172336390001</v>
          </cell>
          <cell r="CZ9">
            <v>17.146109998861</v>
          </cell>
          <cell r="DB9">
            <v>36.246881286352789</v>
          </cell>
          <cell r="DC9">
            <v>26.943024002179637</v>
          </cell>
          <cell r="DE9">
            <v>32.833335709612363</v>
          </cell>
          <cell r="DF9">
            <v>21.30214885386431</v>
          </cell>
          <cell r="DH9">
            <v>51.664865678567587</v>
          </cell>
          <cell r="DI9">
            <v>49.601638053093687</v>
          </cell>
          <cell r="DK9">
            <v>20.946017134340416</v>
          </cell>
          <cell r="DL9">
            <v>16.902717198147016</v>
          </cell>
          <cell r="DN9">
            <v>47.610104128441606</v>
          </cell>
          <cell r="DO9">
            <v>28.358183727367955</v>
          </cell>
          <cell r="DQ9">
            <v>23.266422513118677</v>
          </cell>
          <cell r="DR9">
            <v>18.196951526147441</v>
          </cell>
          <cell r="DT9">
            <v>29.556911578659673</v>
          </cell>
          <cell r="DU9">
            <v>14.166246912191703</v>
          </cell>
          <cell r="DW9">
            <v>27.716247154361653</v>
          </cell>
          <cell r="DX9">
            <v>20.045041142066289</v>
          </cell>
          <cell r="DZ9">
            <v>34.499575210000998</v>
          </cell>
          <cell r="EA9">
            <v>1399.5903683270012</v>
          </cell>
          <cell r="EB9">
            <v>1.7639690000000001</v>
          </cell>
          <cell r="EC9">
            <v>65.084110234001002</v>
          </cell>
          <cell r="ED9">
            <v>60.898540556</v>
          </cell>
          <cell r="EE9">
            <v>1084.2703594130001</v>
          </cell>
          <cell r="EF9">
            <v>70.435670500001009</v>
          </cell>
          <cell r="EG9">
            <v>824.57213308500195</v>
          </cell>
          <cell r="EJ9">
            <v>49.461181545253893</v>
          </cell>
          <cell r="EK9">
            <v>21.285354330841368</v>
          </cell>
          <cell r="EM9">
            <v>35.428258659874409</v>
          </cell>
          <cell r="EN9">
            <v>17.869698336621223</v>
          </cell>
          <cell r="EP9">
            <v>18.479123377072874</v>
          </cell>
          <cell r="EQ9">
            <v>10.459151780397761</v>
          </cell>
          <cell r="ES9">
            <v>13.174518016407436</v>
          </cell>
          <cell r="ET9">
            <v>9.1440748353555339</v>
          </cell>
          <cell r="EV9">
            <v>5.9751067920000009</v>
          </cell>
          <cell r="EW9">
            <v>501.37307044900103</v>
          </cell>
          <cell r="EX9">
            <v>7.8234000310009995</v>
          </cell>
          <cell r="EY9">
            <v>480.79559361800096</v>
          </cell>
          <cell r="EZ9">
            <v>4.8507724170010009</v>
          </cell>
          <cell r="FA9">
            <v>219.79822384700003</v>
          </cell>
          <cell r="FB9">
            <v>13.818859940001003</v>
          </cell>
          <cell r="FC9">
            <v>518.92941135700096</v>
          </cell>
          <cell r="FD9">
            <v>4.0977279270000002</v>
          </cell>
          <cell r="FE9">
            <v>178.67116355300101</v>
          </cell>
          <cell r="FF9">
            <v>24.031858464001001</v>
          </cell>
          <cell r="FG9">
            <v>739.06253683300008</v>
          </cell>
          <cell r="FH9">
            <v>45.350815865000008</v>
          </cell>
          <cell r="FI9">
            <v>686.77514804700104</v>
          </cell>
          <cell r="FJ9">
            <v>19.111929557001002</v>
          </cell>
          <cell r="FK9">
            <v>233.68782434100203</v>
          </cell>
          <cell r="FL9">
            <v>24.355535754000002</v>
          </cell>
          <cell r="FM9">
            <v>559.85252560000094</v>
          </cell>
          <cell r="FN9">
            <v>31.728974493113963</v>
          </cell>
          <cell r="FO9">
            <v>17.900632074093245</v>
          </cell>
          <cell r="FQ9">
            <v>20.347031443518507</v>
          </cell>
          <cell r="FR9">
            <v>10.09323729552024</v>
          </cell>
          <cell r="FT9">
            <v>64.599188951794602</v>
          </cell>
          <cell r="FU9">
            <v>44.89559655537083</v>
          </cell>
          <cell r="FW9">
            <v>44.424752068364796</v>
          </cell>
          <cell r="FX9">
            <v>33.912659534664819</v>
          </cell>
          <cell r="FZ9">
            <v>18.139328143344546</v>
          </cell>
          <cell r="GA9">
            <v>22.506871123045631</v>
          </cell>
          <cell r="GC9">
            <v>46.231395442399339</v>
          </cell>
          <cell r="GD9">
            <v>25.264463358544131</v>
          </cell>
          <cell r="GF9">
            <v>35.075705202552918</v>
          </cell>
          <cell r="GG9">
            <v>22.659000654004455</v>
          </cell>
          <cell r="GI9">
            <v>85.730268587496255</v>
          </cell>
          <cell r="GJ9">
            <v>59.368086975718349</v>
          </cell>
          <cell r="GL9">
            <v>21.939110870769635</v>
          </cell>
          <cell r="GM9">
            <v>10.303788414725318</v>
          </cell>
          <cell r="GP9">
            <v>602.05601170100101</v>
          </cell>
          <cell r="GQ9">
            <v>10566.921268923999</v>
          </cell>
          <cell r="GR9">
            <v>204.31709300699998</v>
          </cell>
          <cell r="GS9">
            <v>6710.0192626949993</v>
          </cell>
        </row>
        <row r="10">
          <cell r="A10">
            <v>45931</v>
          </cell>
          <cell r="AH10">
            <v>9.3149852420000006</v>
          </cell>
          <cell r="AI10">
            <v>233.49038108800102</v>
          </cell>
          <cell r="AJ10">
            <v>68.481009713000006</v>
          </cell>
          <cell r="AK10">
            <v>155.83793207099998</v>
          </cell>
          <cell r="AL10">
            <v>9.0699602360000018</v>
          </cell>
          <cell r="AM10">
            <v>202.10083327999999</v>
          </cell>
          <cell r="AN10">
            <v>2141.9203447890004</v>
          </cell>
          <cell r="AO10">
            <v>1560.2398632940001</v>
          </cell>
          <cell r="AP10">
            <v>4535.6564954040005</v>
          </cell>
          <cell r="AQ10">
            <v>157.340637060001</v>
          </cell>
          <cell r="AS10">
            <v>2.5654000001000002E-2</v>
          </cell>
          <cell r="AT10">
            <v>24.426904800001001</v>
          </cell>
          <cell r="AU10">
            <v>0.35435218800000001</v>
          </cell>
          <cell r="AV10">
            <v>3.4842919999999999</v>
          </cell>
          <cell r="AW10">
            <v>0.21265500000000001</v>
          </cell>
          <cell r="AX10">
            <v>0.725461000001</v>
          </cell>
          <cell r="AY10">
            <v>0.27773500000099999</v>
          </cell>
          <cell r="AZ10">
            <v>42.017549754000001</v>
          </cell>
          <cell r="BA10">
            <v>7.2582506130000004</v>
          </cell>
          <cell r="BB10">
            <v>111.75855716500099</v>
          </cell>
          <cell r="BC10">
            <v>16.240337344</v>
          </cell>
          <cell r="BD10">
            <v>114.306391521001</v>
          </cell>
          <cell r="BE10">
            <v>4.7106779440009996</v>
          </cell>
          <cell r="BF10">
            <v>112.327024328001</v>
          </cell>
          <cell r="BG10">
            <v>10.082098499000001</v>
          </cell>
          <cell r="BH10">
            <v>70.915660954000998</v>
          </cell>
          <cell r="BI10">
            <v>139.95378493400003</v>
          </cell>
          <cell r="BJ10">
            <v>1036.4377735470009</v>
          </cell>
          <cell r="BK10">
            <v>8.2226375310000002</v>
          </cell>
          <cell r="BL10">
            <v>87.956497883000011</v>
          </cell>
          <cell r="BM10">
            <v>2.118988000001</v>
          </cell>
          <cell r="BN10">
            <v>87.427172400000998</v>
          </cell>
          <cell r="BO10">
            <v>12.914580548</v>
          </cell>
          <cell r="BP10">
            <v>86.870755881999997</v>
          </cell>
          <cell r="BQ10">
            <v>4.4122974820010006</v>
          </cell>
          <cell r="BR10">
            <v>281.63514991600101</v>
          </cell>
          <cell r="BS10">
            <v>4.212247046001</v>
          </cell>
          <cell r="BT10">
            <v>153.173523810001</v>
          </cell>
          <cell r="BU10">
            <v>4.8754838449999998</v>
          </cell>
          <cell r="BV10">
            <v>79.895640125000014</v>
          </cell>
          <cell r="BW10">
            <v>6.5053519290000006</v>
          </cell>
          <cell r="BX10">
            <v>195.93382189400103</v>
          </cell>
          <cell r="BY10">
            <v>6.8088945020009994</v>
          </cell>
          <cell r="BZ10">
            <v>133.14173969300001</v>
          </cell>
          <cell r="CA10">
            <v>96.809464407273353</v>
          </cell>
          <cell r="CD10">
            <v>55.056000074705338</v>
          </cell>
          <cell r="CE10">
            <v>89.675549580804358</v>
          </cell>
          <cell r="CG10">
            <v>93.601608238701175</v>
          </cell>
          <cell r="CH10">
            <v>60.422310778855895</v>
          </cell>
          <cell r="CK10">
            <v>42.542014243699015</v>
          </cell>
          <cell r="CM10">
            <v>36.47557720021647</v>
          </cell>
          <cell r="CN10">
            <v>36.936001177024174</v>
          </cell>
          <cell r="CP10">
            <v>45.406567217671707</v>
          </cell>
          <cell r="CQ10">
            <v>43.067402962952784</v>
          </cell>
          <cell r="CS10">
            <v>49.554161020766749</v>
          </cell>
          <cell r="CT10">
            <v>51.842531515003884</v>
          </cell>
          <cell r="CV10">
            <v>42.421073976853336</v>
          </cell>
          <cell r="CW10">
            <v>29.734718907009377</v>
          </cell>
          <cell r="CY10">
            <v>22.645444586937035</v>
          </cell>
          <cell r="CZ10">
            <v>17.143826421430813</v>
          </cell>
          <cell r="DB10">
            <v>36.706601301844614</v>
          </cell>
          <cell r="DC10">
            <v>27.851501887622057</v>
          </cell>
          <cell r="DE10">
            <v>35.879509463934731</v>
          </cell>
          <cell r="DF10">
            <v>20.521529117873879</v>
          </cell>
          <cell r="DH10">
            <v>51.863728412745736</v>
          </cell>
          <cell r="DI10">
            <v>46.272920720169679</v>
          </cell>
          <cell r="DK10">
            <v>17.452835545004294</v>
          </cell>
          <cell r="DL10">
            <v>17.510568227885866</v>
          </cell>
          <cell r="DN10">
            <v>43.808082707824205</v>
          </cell>
          <cell r="DO10">
            <v>27.303637079373217</v>
          </cell>
          <cell r="DQ10">
            <v>24.641369792704133</v>
          </cell>
          <cell r="DR10">
            <v>16.938071424958121</v>
          </cell>
          <cell r="DT10">
            <v>25.722450486967343</v>
          </cell>
          <cell r="DU10">
            <v>15.435742982710627</v>
          </cell>
          <cell r="DW10">
            <v>23.851350218052794</v>
          </cell>
          <cell r="DX10">
            <v>21.112951915782954</v>
          </cell>
          <cell r="DZ10">
            <v>35.521750000001006</v>
          </cell>
          <cell r="EA10">
            <v>1306.6274199600011</v>
          </cell>
          <cell r="EB10">
            <v>1.6452370000010001</v>
          </cell>
          <cell r="EC10">
            <v>44.056577714001001</v>
          </cell>
          <cell r="ED10">
            <v>59.508339870999997</v>
          </cell>
          <cell r="EE10">
            <v>885.00766358900103</v>
          </cell>
          <cell r="EF10">
            <v>46.448079200001992</v>
          </cell>
          <cell r="EG10">
            <v>836.33886755500112</v>
          </cell>
          <cell r="EJ10">
            <v>49.841604932188055</v>
          </cell>
          <cell r="EK10">
            <v>22.227310802033429</v>
          </cell>
          <cell r="EM10">
            <v>34.584895671544835</v>
          </cell>
          <cell r="EN10">
            <v>23.166761746059137</v>
          </cell>
          <cell r="EP10">
            <v>16.616283493885085</v>
          </cell>
          <cell r="EQ10">
            <v>11.576023499099025</v>
          </cell>
          <cell r="ES10">
            <v>15.593434701169947</v>
          </cell>
          <cell r="ET10">
            <v>9.0980478926140531</v>
          </cell>
          <cell r="EV10">
            <v>5.7080037280020006</v>
          </cell>
          <cell r="EW10">
            <v>472.686432445001</v>
          </cell>
          <cell r="EX10">
            <v>11.224108823001</v>
          </cell>
          <cell r="EY10">
            <v>491.41304581900101</v>
          </cell>
          <cell r="EZ10">
            <v>4.2304008160009996</v>
          </cell>
          <cell r="FA10">
            <v>222.52086668000101</v>
          </cell>
          <cell r="FB10">
            <v>13.343867929002002</v>
          </cell>
          <cell r="FC10">
            <v>499.739869435</v>
          </cell>
          <cell r="FD10">
            <v>4.4103945649999998</v>
          </cell>
          <cell r="FE10">
            <v>173.07634983000102</v>
          </cell>
          <cell r="FF10">
            <v>18.594483212</v>
          </cell>
          <cell r="FG10">
            <v>711.06042541700208</v>
          </cell>
          <cell r="FH10">
            <v>39.447922076001994</v>
          </cell>
          <cell r="FI10">
            <v>677.93891628000006</v>
          </cell>
          <cell r="FJ10">
            <v>19.633766531002003</v>
          </cell>
          <cell r="FK10">
            <v>203.36116319600103</v>
          </cell>
          <cell r="FL10">
            <v>19.963039172000002</v>
          </cell>
          <cell r="FM10">
            <v>530.43737353999995</v>
          </cell>
          <cell r="FN10">
            <v>31.065496890288266</v>
          </cell>
          <cell r="FO10">
            <v>18.043173111928397</v>
          </cell>
          <cell r="FQ10">
            <v>19.013168724066372</v>
          </cell>
          <cell r="FR10">
            <v>10.137935003752334</v>
          </cell>
          <cell r="FT10">
            <v>65.116061164956022</v>
          </cell>
          <cell r="FU10">
            <v>42.34358265228628</v>
          </cell>
          <cell r="FW10">
            <v>47.614174061412562</v>
          </cell>
          <cell r="FX10">
            <v>34.307095691909694</v>
          </cell>
          <cell r="FZ10">
            <v>24.103891386189392</v>
          </cell>
          <cell r="GA10">
            <v>23.056674972014449</v>
          </cell>
          <cell r="GC10">
            <v>47.377613705202073</v>
          </cell>
          <cell r="GD10">
            <v>25.577277957076884</v>
          </cell>
          <cell r="GF10">
            <v>34.3944933605869</v>
          </cell>
          <cell r="GG10">
            <v>22.627877264457251</v>
          </cell>
          <cell r="GI10">
            <v>77.673619500566247</v>
          </cell>
          <cell r="GJ10">
            <v>66.498952424033575</v>
          </cell>
          <cell r="GL10">
            <v>22.904705217095987</v>
          </cell>
          <cell r="GM10">
            <v>10.150377740466633</v>
          </cell>
          <cell r="GP10">
            <v>507.798656894001</v>
          </cell>
          <cell r="GQ10">
            <v>9936.6028977879996</v>
          </cell>
          <cell r="GR10">
            <v>191.989654518002</v>
          </cell>
          <cell r="GS10">
            <v>6397.515684168</v>
          </cell>
        </row>
        <row r="11">
          <cell r="A11">
            <v>45901</v>
          </cell>
          <cell r="AH11">
            <v>10.106160056</v>
          </cell>
          <cell r="AI11">
            <v>279.98231903999999</v>
          </cell>
          <cell r="AJ11">
            <v>64.337376875000999</v>
          </cell>
          <cell r="AK11">
            <v>162.24485507300102</v>
          </cell>
          <cell r="AL11">
            <v>4.4197729929999996</v>
          </cell>
          <cell r="AM11">
            <v>203.85289385000101</v>
          </cell>
          <cell r="AN11">
            <v>2740.138700123</v>
          </cell>
          <cell r="AO11">
            <v>2171.1987657420004</v>
          </cell>
          <cell r="AP11">
            <v>6031.6083264570007</v>
          </cell>
          <cell r="AQ11">
            <v>217.30071452199999</v>
          </cell>
          <cell r="AS11">
            <v>1.485486774</v>
          </cell>
          <cell r="AT11">
            <v>30.571818883001001</v>
          </cell>
          <cell r="AU11">
            <v>0.77341306499999996</v>
          </cell>
          <cell r="AV11">
            <v>4.7189278550000004</v>
          </cell>
          <cell r="AW11">
            <v>0.22667599999999999</v>
          </cell>
          <cell r="AX11">
            <v>1.7112864190000001</v>
          </cell>
          <cell r="AY11">
            <v>0.30688400000000005</v>
          </cell>
          <cell r="AZ11">
            <v>59.108838696001001</v>
          </cell>
          <cell r="BA11">
            <v>5.0386466300009998</v>
          </cell>
          <cell r="BB11">
            <v>122.811702104001</v>
          </cell>
          <cell r="BC11">
            <v>10.221292151001</v>
          </cell>
          <cell r="BD11">
            <v>145.18103705999999</v>
          </cell>
          <cell r="BE11">
            <v>7.6685171490000004</v>
          </cell>
          <cell r="BF11">
            <v>121.34267911100001</v>
          </cell>
          <cell r="BG11">
            <v>16.459256826000001</v>
          </cell>
          <cell r="BH11">
            <v>114.04639081800001</v>
          </cell>
          <cell r="BI11">
            <v>163.71941649500101</v>
          </cell>
          <cell r="BJ11">
            <v>1393.1766088770012</v>
          </cell>
          <cell r="BK11">
            <v>11.392801313</v>
          </cell>
          <cell r="BL11">
            <v>120.06343344400101</v>
          </cell>
          <cell r="BM11">
            <v>2.751144</v>
          </cell>
          <cell r="BN11">
            <v>107.24172940000101</v>
          </cell>
          <cell r="BO11">
            <v>7.7755703610000007</v>
          </cell>
          <cell r="BP11">
            <v>130.94410231200001</v>
          </cell>
          <cell r="BQ11">
            <v>3.1549022000010001</v>
          </cell>
          <cell r="BR11">
            <v>308.70647062799998</v>
          </cell>
          <cell r="BS11">
            <v>7.4836280320010005</v>
          </cell>
          <cell r="BT11">
            <v>140.17403400399999</v>
          </cell>
          <cell r="BU11">
            <v>1.884210257001</v>
          </cell>
          <cell r="BV11">
            <v>90.310274878000001</v>
          </cell>
          <cell r="BW11">
            <v>8.564165805</v>
          </cell>
          <cell r="BX11">
            <v>286.61890911400104</v>
          </cell>
          <cell r="BY11">
            <v>7.9384766170000001</v>
          </cell>
          <cell r="BZ11">
            <v>328.65320859499997</v>
          </cell>
          <cell r="CA11">
            <v>37.917365976494388</v>
          </cell>
          <cell r="CB11">
            <v>38.173526500116473</v>
          </cell>
          <cell r="CD11">
            <v>64.019999985389447</v>
          </cell>
          <cell r="CE11">
            <v>96.044918805608873</v>
          </cell>
          <cell r="CG11">
            <v>96.117365755532134</v>
          </cell>
          <cell r="CH11">
            <v>52.492572431266396</v>
          </cell>
          <cell r="CJ11">
            <v>65.16957547477223</v>
          </cell>
          <cell r="CK11">
            <v>42.145280303054555</v>
          </cell>
          <cell r="CM11">
            <v>50.645544488193124</v>
          </cell>
          <cell r="CN11">
            <v>39.187374114980294</v>
          </cell>
          <cell r="CP11">
            <v>76.915943111948636</v>
          </cell>
          <cell r="CQ11">
            <v>44.977790078502693</v>
          </cell>
          <cell r="CS11">
            <v>75.939477759522191</v>
          </cell>
          <cell r="CT11">
            <v>54.606274380868939</v>
          </cell>
          <cell r="CV11">
            <v>41.919909225918595</v>
          </cell>
          <cell r="CW11">
            <v>29.682411770164641</v>
          </cell>
          <cell r="CY11">
            <v>22.547949233991545</v>
          </cell>
          <cell r="CZ11">
            <v>17.076220093246167</v>
          </cell>
          <cell r="DB11">
            <v>36.806686651465874</v>
          </cell>
          <cell r="DC11">
            <v>26.699887428291539</v>
          </cell>
          <cell r="DE11">
            <v>33.602508629137553</v>
          </cell>
          <cell r="DF11">
            <v>19.997391730797471</v>
          </cell>
          <cell r="DH11">
            <v>60.839668641511764</v>
          </cell>
          <cell r="DI11">
            <v>46.119118680181828</v>
          </cell>
          <cell r="DK11">
            <v>22.671552227507188</v>
          </cell>
          <cell r="DL11">
            <v>17.724660706751347</v>
          </cell>
          <cell r="DN11">
            <v>36.374537581368074</v>
          </cell>
          <cell r="DO11">
            <v>32.315591184732099</v>
          </cell>
          <cell r="DQ11">
            <v>22.078270159834886</v>
          </cell>
          <cell r="DR11">
            <v>16.733228816571028</v>
          </cell>
          <cell r="DT11">
            <v>27.356512262317182</v>
          </cell>
          <cell r="DU11">
            <v>15.41169144912924</v>
          </cell>
          <cell r="DW11">
            <v>26.919774015629631</v>
          </cell>
          <cell r="DX11">
            <v>20.236706905277369</v>
          </cell>
          <cell r="DZ11">
            <v>42.786282000000995</v>
          </cell>
          <cell r="EA11">
            <v>1784.8209631820009</v>
          </cell>
          <cell r="EB11">
            <v>2.0465239999999998</v>
          </cell>
          <cell r="EC11">
            <v>62.843572308000006</v>
          </cell>
          <cell r="ED11">
            <v>67.866596429001007</v>
          </cell>
          <cell r="EE11">
            <v>1237.9167426030001</v>
          </cell>
          <cell r="EF11">
            <v>34.090075643000993</v>
          </cell>
          <cell r="EG11">
            <v>1058.3419712990019</v>
          </cell>
          <cell r="EJ11">
            <v>49.449937014857959</v>
          </cell>
          <cell r="EK11">
            <v>21.274882739821312</v>
          </cell>
          <cell r="EM11">
            <v>34.705163486966192</v>
          </cell>
          <cell r="EN11">
            <v>22.168417106782655</v>
          </cell>
          <cell r="EP11">
            <v>18.736482122147844</v>
          </cell>
          <cell r="EQ11">
            <v>11.26963420134309</v>
          </cell>
          <cell r="ES11">
            <v>18.605812261969103</v>
          </cell>
          <cell r="ET11">
            <v>9.3256803447036329</v>
          </cell>
          <cell r="EV11">
            <v>5.5569441990010002</v>
          </cell>
          <cell r="EW11">
            <v>608.98794777399996</v>
          </cell>
          <cell r="EX11">
            <v>21.280529997000002</v>
          </cell>
          <cell r="EY11">
            <v>758.04200213499996</v>
          </cell>
          <cell r="EZ11">
            <v>22.606281401</v>
          </cell>
          <cell r="FA11">
            <v>290.70829848699998</v>
          </cell>
          <cell r="FB11">
            <v>18.613114347004</v>
          </cell>
          <cell r="FC11">
            <v>680.25221983700112</v>
          </cell>
          <cell r="FD11">
            <v>3.0664821439999996</v>
          </cell>
          <cell r="FE11">
            <v>196.613897807001</v>
          </cell>
          <cell r="FF11">
            <v>28.475862103002001</v>
          </cell>
          <cell r="FG11">
            <v>902.06126521600197</v>
          </cell>
          <cell r="FH11">
            <v>53.022623201001998</v>
          </cell>
          <cell r="FI11">
            <v>747.90092695200212</v>
          </cell>
          <cell r="FJ11">
            <v>30.568880805002998</v>
          </cell>
          <cell r="FK11">
            <v>255.70332063800399</v>
          </cell>
          <cell r="FL11">
            <v>23.633611914000003</v>
          </cell>
          <cell r="FM11">
            <v>634.60530935999998</v>
          </cell>
          <cell r="FN11">
            <v>32.205897963700025</v>
          </cell>
          <cell r="FO11">
            <v>18.146013230511418</v>
          </cell>
          <cell r="FQ11">
            <v>18.872792784842218</v>
          </cell>
          <cell r="FR11">
            <v>10.418303064282616</v>
          </cell>
          <cell r="FT11">
            <v>29.978837530352124</v>
          </cell>
          <cell r="FU11">
            <v>45.703773437328103</v>
          </cell>
          <cell r="FW11">
            <v>45.831522801519519</v>
          </cell>
          <cell r="FX11">
            <v>34.220043479890194</v>
          </cell>
          <cell r="FZ11">
            <v>26.227836221178404</v>
          </cell>
          <cell r="GA11">
            <v>20.370551706738944</v>
          </cell>
          <cell r="GC11">
            <v>44.703529009041034</v>
          </cell>
          <cell r="GD11">
            <v>25.551082357552417</v>
          </cell>
          <cell r="GF11">
            <v>32.017252371435305</v>
          </cell>
          <cell r="GG11">
            <v>22.846659959462244</v>
          </cell>
          <cell r="GI11">
            <v>78.367947336034902</v>
          </cell>
          <cell r="GJ11">
            <v>64.687933866290194</v>
          </cell>
          <cell r="GL11">
            <v>20.355825476892864</v>
          </cell>
          <cell r="GM11">
            <v>10.445387093856887</v>
          </cell>
          <cell r="GP11">
            <v>563.56849950300011</v>
          </cell>
          <cell r="GQ11">
            <v>12843.206667546001</v>
          </cell>
          <cell r="GR11">
            <v>265.73052863600003</v>
          </cell>
          <cell r="GS11">
            <v>8087.293547885999</v>
          </cell>
        </row>
        <row r="12">
          <cell r="A12">
            <v>45870</v>
          </cell>
          <cell r="AH12">
            <v>7.0289872780009999</v>
          </cell>
          <cell r="AI12">
            <v>193.15177608099998</v>
          </cell>
          <cell r="AJ12">
            <v>71.308288748999999</v>
          </cell>
          <cell r="AK12">
            <v>137.77197423400102</v>
          </cell>
          <cell r="AL12">
            <v>5.9146795780000003</v>
          </cell>
          <cell r="AM12">
            <v>164.38157270400001</v>
          </cell>
          <cell r="AN12">
            <v>1921.7907889419998</v>
          </cell>
          <cell r="AO12">
            <v>1911.4343718709999</v>
          </cell>
          <cell r="AP12">
            <v>4698.5126774650007</v>
          </cell>
          <cell r="AQ12">
            <v>226.80972040100099</v>
          </cell>
          <cell r="AS12">
            <v>1.5339999999999999E-2</v>
          </cell>
          <cell r="AT12">
            <v>15.684563288</v>
          </cell>
          <cell r="AU12">
            <v>0.21428240000000001</v>
          </cell>
          <cell r="AV12">
            <v>2.7575830000000003</v>
          </cell>
          <cell r="AW12">
            <v>0.13337700000000002</v>
          </cell>
          <cell r="AX12">
            <v>3.5181464700010001</v>
          </cell>
          <cell r="AY12">
            <v>0.82276958</v>
          </cell>
          <cell r="AZ12">
            <v>55.017247912999999</v>
          </cell>
          <cell r="BA12">
            <v>13.343305222000001</v>
          </cell>
          <cell r="BB12">
            <v>97.692238058000001</v>
          </cell>
          <cell r="BC12">
            <v>15.075934589000001</v>
          </cell>
          <cell r="BD12">
            <v>104.22451855100101</v>
          </cell>
          <cell r="BE12">
            <v>5.1911163890010004</v>
          </cell>
          <cell r="BF12">
            <v>78.923320885999999</v>
          </cell>
          <cell r="BG12">
            <v>12.043606569001</v>
          </cell>
          <cell r="BH12">
            <v>49.458062903001</v>
          </cell>
          <cell r="BI12">
            <v>112.881905959001</v>
          </cell>
          <cell r="BJ12">
            <v>1006.5376872560009</v>
          </cell>
          <cell r="BK12">
            <v>7.1115862399999994</v>
          </cell>
          <cell r="BL12">
            <v>51.017623505000998</v>
          </cell>
          <cell r="BM12">
            <v>1.1575140000010002</v>
          </cell>
          <cell r="BN12">
            <v>42.286262600000001</v>
          </cell>
          <cell r="BO12">
            <v>6.6271965530000001</v>
          </cell>
          <cell r="BP12">
            <v>150.37674228600102</v>
          </cell>
          <cell r="BQ12">
            <v>6.6324250750000004</v>
          </cell>
          <cell r="BR12">
            <v>194.27289659600001</v>
          </cell>
          <cell r="BS12">
            <v>2.848502157</v>
          </cell>
          <cell r="BT12">
            <v>119.62877608100001</v>
          </cell>
          <cell r="BU12">
            <v>3.6633546799999999</v>
          </cell>
          <cell r="BV12">
            <v>50.105620386001</v>
          </cell>
          <cell r="BW12">
            <v>11.829144537001001</v>
          </cell>
          <cell r="BX12">
            <v>296.61721347000002</v>
          </cell>
          <cell r="BY12">
            <v>8.1787939810000001</v>
          </cell>
          <cell r="BZ12">
            <v>429.66459695800103</v>
          </cell>
          <cell r="CA12">
            <v>96.535202086049537</v>
          </cell>
          <cell r="CB12">
            <v>45.804133271829798</v>
          </cell>
          <cell r="CD12">
            <v>86.927000196936376</v>
          </cell>
          <cell r="CE12">
            <v>96.461564348199133</v>
          </cell>
          <cell r="CG12">
            <v>94.059320572519994</v>
          </cell>
          <cell r="CH12">
            <v>37.551379783219332</v>
          </cell>
          <cell r="CJ12">
            <v>74.18903911104735</v>
          </cell>
          <cell r="CK12">
            <v>44.330617852564409</v>
          </cell>
          <cell r="CM12">
            <v>39.201990202813931</v>
          </cell>
          <cell r="CN12">
            <v>42.050039375288932</v>
          </cell>
          <cell r="CP12">
            <v>73.271916694902018</v>
          </cell>
          <cell r="CQ12">
            <v>48.414936990395304</v>
          </cell>
          <cell r="CS12">
            <v>75.030962703565365</v>
          </cell>
          <cell r="CT12">
            <v>61.803030212813084</v>
          </cell>
          <cell r="CV12">
            <v>36.868149551553415</v>
          </cell>
          <cell r="CW12">
            <v>30.963432620954482</v>
          </cell>
          <cell r="CY12">
            <v>22.549920921635785</v>
          </cell>
          <cell r="CZ12">
            <v>17.746838832602791</v>
          </cell>
          <cell r="DB12">
            <v>26.833071732530943</v>
          </cell>
          <cell r="DC12">
            <v>26.984411937240687</v>
          </cell>
          <cell r="DE12">
            <v>34.362979626999447</v>
          </cell>
          <cell r="DF12">
            <v>22.852575048805591</v>
          </cell>
          <cell r="DH12">
            <v>75.842898042230445</v>
          </cell>
          <cell r="DI12">
            <v>47.251979290121113</v>
          </cell>
          <cell r="DK12">
            <v>16.043963400521488</v>
          </cell>
          <cell r="DL12">
            <v>20.308210495304021</v>
          </cell>
          <cell r="DN12">
            <v>49.127826453669776</v>
          </cell>
          <cell r="DO12">
            <v>33.191793666378942</v>
          </cell>
          <cell r="DQ12">
            <v>13.282225573364631</v>
          </cell>
          <cell r="DR12">
            <v>18.297905060669649</v>
          </cell>
          <cell r="DT12">
            <v>21.887298315626211</v>
          </cell>
          <cell r="DU12">
            <v>16.097543664936108</v>
          </cell>
          <cell r="DW12">
            <v>31.472969065731014</v>
          </cell>
          <cell r="DX12">
            <v>21.449536049519711</v>
          </cell>
          <cell r="DZ12">
            <v>35.443755900001001</v>
          </cell>
          <cell r="EA12">
            <v>1364.2266536200018</v>
          </cell>
          <cell r="EB12">
            <v>2.0520170000009998</v>
          </cell>
          <cell r="EC12">
            <v>63.254642920001004</v>
          </cell>
          <cell r="ED12">
            <v>60.262229934000999</v>
          </cell>
          <cell r="EE12">
            <v>909.627628254</v>
          </cell>
          <cell r="EF12">
            <v>26.736698200001999</v>
          </cell>
          <cell r="EG12">
            <v>936.0147056760029</v>
          </cell>
          <cell r="EJ12">
            <v>48.94923484392784</v>
          </cell>
          <cell r="EK12">
            <v>21.804847001959253</v>
          </cell>
          <cell r="EM12">
            <v>37.252201126970562</v>
          </cell>
          <cell r="EN12">
            <v>20.29133409892593</v>
          </cell>
          <cell r="EP12">
            <v>18.963249130401504</v>
          </cell>
          <cell r="EQ12">
            <v>11.795197423821016</v>
          </cell>
          <cell r="ES12">
            <v>16.767285823646258</v>
          </cell>
          <cell r="ET12">
            <v>9.5271102633966045</v>
          </cell>
          <cell r="EV12">
            <v>5.1629516520009995</v>
          </cell>
          <cell r="EW12">
            <v>493.53647510000104</v>
          </cell>
          <cell r="EX12">
            <v>25.915548058001001</v>
          </cell>
          <cell r="EY12">
            <v>933.53971536300105</v>
          </cell>
          <cell r="EZ12">
            <v>18.208944964002001</v>
          </cell>
          <cell r="FA12">
            <v>268.03835254700107</v>
          </cell>
          <cell r="FB12">
            <v>12.598955114002001</v>
          </cell>
          <cell r="FC12">
            <v>537.90745336800308</v>
          </cell>
          <cell r="FD12">
            <v>1.1676477890000001</v>
          </cell>
          <cell r="FE12">
            <v>84.140227745000999</v>
          </cell>
          <cell r="FF12">
            <v>22.038908924000001</v>
          </cell>
          <cell r="FG12">
            <v>674.21140644600109</v>
          </cell>
          <cell r="FH12">
            <v>29.036535768000999</v>
          </cell>
          <cell r="FI12">
            <v>498.31714178300103</v>
          </cell>
          <cell r="FJ12">
            <v>19.921616895002998</v>
          </cell>
          <cell r="FK12">
            <v>216.93737684400199</v>
          </cell>
          <cell r="FL12">
            <v>8.9791256539999988</v>
          </cell>
          <cell r="FM12">
            <v>431.41576570500104</v>
          </cell>
          <cell r="FN12">
            <v>33.713680552197495</v>
          </cell>
          <cell r="FO12">
            <v>18.065903344463834</v>
          </cell>
          <cell r="FQ12">
            <v>19.513230244686092</v>
          </cell>
          <cell r="FR12">
            <v>9.6299328306694747</v>
          </cell>
          <cell r="FT12">
            <v>24.479369151381825</v>
          </cell>
          <cell r="FU12">
            <v>48.248769488751641</v>
          </cell>
          <cell r="FW12">
            <v>49.645158438962163</v>
          </cell>
          <cell r="FX12">
            <v>34.201104850203471</v>
          </cell>
          <cell r="FZ12">
            <v>23.870568002248831</v>
          </cell>
          <cell r="GA12">
            <v>21.447770693955821</v>
          </cell>
          <cell r="GC12">
            <v>44.618944285129537</v>
          </cell>
          <cell r="GD12">
            <v>26.409916165295709</v>
          </cell>
          <cell r="GF12">
            <v>36.065355983789857</v>
          </cell>
          <cell r="GG12">
            <v>23.787394185140919</v>
          </cell>
          <cell r="GI12">
            <v>81.901825617089571</v>
          </cell>
          <cell r="GJ12">
            <v>63.816998827229874</v>
          </cell>
          <cell r="GL12">
            <v>22.352800978076168</v>
          </cell>
          <cell r="GM12">
            <v>10.992474271848399</v>
          </cell>
          <cell r="GP12">
            <v>441.883399690001</v>
          </cell>
          <cell r="GQ12">
            <v>9799.2325917329999</v>
          </cell>
          <cell r="GR12">
            <v>217.01416393099998</v>
          </cell>
          <cell r="GS12">
            <v>6881.7171933139998</v>
          </cell>
        </row>
        <row r="13">
          <cell r="A13">
            <v>45839</v>
          </cell>
          <cell r="AH13">
            <v>10.611598307000001</v>
          </cell>
          <cell r="AI13">
            <v>164.47012377500101</v>
          </cell>
          <cell r="AJ13">
            <v>73.504623949001001</v>
          </cell>
          <cell r="AK13">
            <v>125.406852689</v>
          </cell>
          <cell r="AL13">
            <v>9.9355661800000004</v>
          </cell>
          <cell r="AM13">
            <v>137.11532087700101</v>
          </cell>
          <cell r="AN13">
            <v>1835.378843192</v>
          </cell>
          <cell r="AO13">
            <v>1858.0041892009999</v>
          </cell>
          <cell r="AP13">
            <v>4290.0138292969996</v>
          </cell>
          <cell r="AQ13">
            <v>191.604829335001</v>
          </cell>
          <cell r="AS13">
            <v>1.2130000000000002E-2</v>
          </cell>
          <cell r="AT13">
            <v>18.038426308999998</v>
          </cell>
          <cell r="AU13">
            <v>0</v>
          </cell>
          <cell r="AV13">
            <v>2.6334160000000004</v>
          </cell>
          <cell r="AW13">
            <v>0.23947399999999999</v>
          </cell>
          <cell r="AX13">
            <v>1.2340630000000001</v>
          </cell>
          <cell r="AY13">
            <v>0.46934616000000001</v>
          </cell>
          <cell r="AZ13">
            <v>52.142147380000004</v>
          </cell>
          <cell r="BA13">
            <v>2.1833629999999999</v>
          </cell>
          <cell r="BB13">
            <v>85.16220282300101</v>
          </cell>
          <cell r="BC13">
            <v>9.5798396430009998</v>
          </cell>
          <cell r="BD13">
            <v>97.782860696</v>
          </cell>
          <cell r="BE13">
            <v>8.873530667000999</v>
          </cell>
          <cell r="BF13">
            <v>90.928176791000993</v>
          </cell>
          <cell r="BG13">
            <v>10.401228665000001</v>
          </cell>
          <cell r="BH13">
            <v>47.463818886001</v>
          </cell>
          <cell r="BI13">
            <v>91.135157114000009</v>
          </cell>
          <cell r="BJ13">
            <v>908.11491493500091</v>
          </cell>
          <cell r="BK13">
            <v>8.3950399220010006</v>
          </cell>
          <cell r="BL13">
            <v>50.894970106000002</v>
          </cell>
          <cell r="BM13">
            <v>1.035032</v>
          </cell>
          <cell r="BN13">
            <v>59.232218800001</v>
          </cell>
          <cell r="BO13">
            <v>7.6780339560000002</v>
          </cell>
          <cell r="BP13">
            <v>148.06981036500102</v>
          </cell>
          <cell r="BQ13">
            <v>6.101547997001</v>
          </cell>
          <cell r="BR13">
            <v>137.88702245600001</v>
          </cell>
          <cell r="BS13">
            <v>3.4199945790000004</v>
          </cell>
          <cell r="BT13">
            <v>104.923591146001</v>
          </cell>
          <cell r="BU13">
            <v>2.9916779700000005</v>
          </cell>
          <cell r="BV13">
            <v>49.517458448001001</v>
          </cell>
          <cell r="BW13">
            <v>12.26864119</v>
          </cell>
          <cell r="BX13">
            <v>270.77368432600099</v>
          </cell>
          <cell r="BY13">
            <v>7.734325588001</v>
          </cell>
          <cell r="BZ13">
            <v>409.32832328100005</v>
          </cell>
          <cell r="CA13">
            <v>93.169826875597693</v>
          </cell>
          <cell r="CB13">
            <v>44.120314731109183</v>
          </cell>
          <cell r="CD13" t="str">
            <v>(-)</v>
          </cell>
          <cell r="CE13">
            <v>95.282359490486868</v>
          </cell>
          <cell r="CG13">
            <v>89.955485772985796</v>
          </cell>
          <cell r="CH13">
            <v>60.459239115020864</v>
          </cell>
          <cell r="CJ13">
            <v>62.40787567112725</v>
          </cell>
          <cell r="CK13">
            <v>44.944259745099892</v>
          </cell>
          <cell r="CM13">
            <v>60.558038219022677</v>
          </cell>
          <cell r="CN13">
            <v>41.813208038651794</v>
          </cell>
          <cell r="CP13">
            <v>83.164482591947063</v>
          </cell>
          <cell r="CQ13">
            <v>53.171824160281361</v>
          </cell>
          <cell r="CS13">
            <v>56.521756648812008</v>
          </cell>
          <cell r="CT13">
            <v>58.826643246468137</v>
          </cell>
          <cell r="CV13">
            <v>37.617608246092821</v>
          </cell>
          <cell r="CW13">
            <v>29.848721703846131</v>
          </cell>
          <cell r="CY13">
            <v>22.304917228970588</v>
          </cell>
          <cell r="CZ13">
            <v>17.234927417246809</v>
          </cell>
          <cell r="DB13">
            <v>28.182477552603089</v>
          </cell>
          <cell r="DC13">
            <v>25.692638082360208</v>
          </cell>
          <cell r="DE13">
            <v>35.250523655307276</v>
          </cell>
          <cell r="DF13">
            <v>19.483887505493556</v>
          </cell>
          <cell r="DH13">
            <v>72.497283818211869</v>
          </cell>
          <cell r="DI13">
            <v>48.384853641099959</v>
          </cell>
          <cell r="DK13">
            <v>16.968029721127674</v>
          </cell>
          <cell r="DL13">
            <v>22.289384889500628</v>
          </cell>
          <cell r="DN13">
            <v>46.48096474775172</v>
          </cell>
          <cell r="DO13">
            <v>29.690872719197184</v>
          </cell>
          <cell r="DQ13">
            <v>18.389745664036493</v>
          </cell>
          <cell r="DR13">
            <v>18.279716495920869</v>
          </cell>
          <cell r="DT13">
            <v>21.89969481192399</v>
          </cell>
          <cell r="DU13">
            <v>15.634624134212753</v>
          </cell>
          <cell r="DW13">
            <v>35.049989716306335</v>
          </cell>
          <cell r="DX13">
            <v>21.300365372140632</v>
          </cell>
          <cell r="DZ13">
            <v>34.823702587</v>
          </cell>
          <cell r="EA13">
            <v>1205.2649953640021</v>
          </cell>
          <cell r="EB13">
            <v>1.9710630000000002</v>
          </cell>
          <cell r="EC13">
            <v>69.230302553000001</v>
          </cell>
          <cell r="ED13">
            <v>56.807716202001004</v>
          </cell>
          <cell r="EE13">
            <v>881.60507607800093</v>
          </cell>
          <cell r="EF13">
            <v>21.580287300001</v>
          </cell>
          <cell r="EG13">
            <v>720.78854845400201</v>
          </cell>
          <cell r="EJ13">
            <v>47.88812639941812</v>
          </cell>
          <cell r="EK13">
            <v>22.501632098908139</v>
          </cell>
          <cell r="EM13">
            <v>37.26250759108207</v>
          </cell>
          <cell r="EN13">
            <v>19.734189935716199</v>
          </cell>
          <cell r="EP13">
            <v>21.310527950872942</v>
          </cell>
          <cell r="EQ13">
            <v>11.543290834147388</v>
          </cell>
          <cell r="ES13">
            <v>17.294902450162642</v>
          </cell>
          <cell r="ET13">
            <v>10.217618826623175</v>
          </cell>
          <cell r="EV13">
            <v>3.6199504190000003</v>
          </cell>
          <cell r="EW13">
            <v>438.79236028100098</v>
          </cell>
          <cell r="EX13">
            <v>24.359383047001</v>
          </cell>
          <cell r="EY13">
            <v>777.08352116799995</v>
          </cell>
          <cell r="EZ13">
            <v>5.6987081090010001</v>
          </cell>
          <cell r="FA13">
            <v>295.684163474</v>
          </cell>
          <cell r="FB13">
            <v>11.959189258005999</v>
          </cell>
          <cell r="FC13">
            <v>517.32702502900304</v>
          </cell>
          <cell r="FD13">
            <v>4.7471796040000003</v>
          </cell>
          <cell r="FE13">
            <v>65.785620031000988</v>
          </cell>
          <cell r="FF13">
            <v>18.729000200001</v>
          </cell>
          <cell r="FG13">
            <v>643.62458117500103</v>
          </cell>
          <cell r="FH13">
            <v>26.933593337000001</v>
          </cell>
          <cell r="FI13">
            <v>475.75187842400106</v>
          </cell>
          <cell r="FJ13">
            <v>16.052416007001</v>
          </cell>
          <cell r="FK13">
            <v>192.58325829100099</v>
          </cell>
          <cell r="FL13">
            <v>11.675103928</v>
          </cell>
          <cell r="FM13">
            <v>434.18353266700001</v>
          </cell>
          <cell r="FN13">
            <v>29.701796939998914</v>
          </cell>
          <cell r="FO13">
            <v>18.3987019137342</v>
          </cell>
          <cell r="FQ13">
            <v>19.758432067484424</v>
          </cell>
          <cell r="FR13">
            <v>10.654061743515108</v>
          </cell>
          <cell r="FT13">
            <v>72.731628250154387</v>
          </cell>
          <cell r="FU13">
            <v>46.908992451790994</v>
          </cell>
          <cell r="FW13">
            <v>48.329514521820535</v>
          </cell>
          <cell r="FX13">
            <v>33.8514946054852</v>
          </cell>
          <cell r="FZ13">
            <v>19.317164933412535</v>
          </cell>
          <cell r="GA13">
            <v>21.261294232749936</v>
          </cell>
          <cell r="GC13">
            <v>49.358655878221988</v>
          </cell>
          <cell r="GD13">
            <v>26.268382636933509</v>
          </cell>
          <cell r="GF13">
            <v>34.889600304690305</v>
          </cell>
          <cell r="GG13">
            <v>23.412675062796076</v>
          </cell>
          <cell r="GI13">
            <v>86.163942349847616</v>
          </cell>
          <cell r="GJ13">
            <v>66.081145737742787</v>
          </cell>
          <cell r="GL13">
            <v>23.553513158414084</v>
          </cell>
          <cell r="GM13">
            <v>10.629479157943138</v>
          </cell>
          <cell r="GP13">
            <v>405.88140433600103</v>
          </cell>
          <cell r="GQ13">
            <v>9111.1486962750005</v>
          </cell>
          <cell r="GR13">
            <v>189.62695052300202</v>
          </cell>
          <cell r="GS13">
            <v>6468.667850713</v>
          </cell>
        </row>
        <row r="14">
          <cell r="A14">
            <v>45809</v>
          </cell>
          <cell r="AH14">
            <v>10.61243522</v>
          </cell>
          <cell r="AI14">
            <v>248.583226551</v>
          </cell>
          <cell r="AJ14">
            <v>87.504676204999996</v>
          </cell>
          <cell r="AK14">
            <v>161.497637371</v>
          </cell>
          <cell r="AL14">
            <v>16.171149435</v>
          </cell>
          <cell r="AM14">
            <v>190.71467375700101</v>
          </cell>
          <cell r="AN14">
            <v>2420.6089020989998</v>
          </cell>
          <cell r="AO14">
            <v>2573.3709906439999</v>
          </cell>
          <cell r="AP14">
            <v>6053.8657571430003</v>
          </cell>
          <cell r="AQ14">
            <v>307.19198314499999</v>
          </cell>
          <cell r="AS14">
            <v>2.6550000000000001E-2</v>
          </cell>
          <cell r="AT14">
            <v>18.717492733</v>
          </cell>
          <cell r="AU14">
            <v>0</v>
          </cell>
          <cell r="AV14">
            <v>5.1382741679999997</v>
          </cell>
          <cell r="AW14">
            <v>1.9924389220000001</v>
          </cell>
          <cell r="AX14">
            <v>4.49164779</v>
          </cell>
          <cell r="AY14">
            <v>3.726335025</v>
          </cell>
          <cell r="AZ14">
            <v>71.604515117000005</v>
          </cell>
          <cell r="BA14">
            <v>7.6898292270009998</v>
          </cell>
          <cell r="BB14">
            <v>107.899932968</v>
          </cell>
          <cell r="BC14">
            <v>16.042073694001001</v>
          </cell>
          <cell r="BD14">
            <v>149.42664913999999</v>
          </cell>
          <cell r="BE14">
            <v>11.477630047000002</v>
          </cell>
          <cell r="BF14">
            <v>137.98639515000099</v>
          </cell>
          <cell r="BG14">
            <v>14.422387256</v>
          </cell>
          <cell r="BH14">
            <v>63.694035072001007</v>
          </cell>
          <cell r="BI14">
            <v>129.81453473000099</v>
          </cell>
          <cell r="BJ14">
            <v>1190.5667419360011</v>
          </cell>
          <cell r="BK14">
            <v>4.0680823020009997</v>
          </cell>
          <cell r="BL14">
            <v>66.106257993000014</v>
          </cell>
          <cell r="BM14">
            <v>1.2207720000010001</v>
          </cell>
          <cell r="BN14">
            <v>50.292052700001001</v>
          </cell>
          <cell r="BO14">
            <v>13.738072923001001</v>
          </cell>
          <cell r="BP14">
            <v>208.26590725000102</v>
          </cell>
          <cell r="BQ14">
            <v>6.8440402150010007</v>
          </cell>
          <cell r="BR14">
            <v>221.18981471600102</v>
          </cell>
          <cell r="BS14">
            <v>6.0458032490010005</v>
          </cell>
          <cell r="BT14">
            <v>160.16490570000099</v>
          </cell>
          <cell r="BU14">
            <v>1.7852326920000001</v>
          </cell>
          <cell r="BV14">
            <v>57.679376370999996</v>
          </cell>
          <cell r="BW14">
            <v>10.91168354</v>
          </cell>
          <cell r="BX14">
            <v>367.66777655599998</v>
          </cell>
          <cell r="BY14">
            <v>12.042436132000001</v>
          </cell>
          <cell r="BZ14">
            <v>656.89728775599997</v>
          </cell>
          <cell r="CA14">
            <v>92.190207156308858</v>
          </cell>
          <cell r="CB14">
            <v>45.097040973484532</v>
          </cell>
          <cell r="CD14" t="str">
            <v>(-)</v>
          </cell>
          <cell r="CE14">
            <v>84.719397791386996</v>
          </cell>
          <cell r="CG14">
            <v>38.602996540939884</v>
          </cell>
          <cell r="CH14">
            <v>62.014848502179866</v>
          </cell>
          <cell r="CJ14">
            <v>34.84105692831551</v>
          </cell>
          <cell r="CK14">
            <v>43.623126033213047</v>
          </cell>
          <cell r="CM14">
            <v>44.580642853846228</v>
          </cell>
          <cell r="CN14">
            <v>43.462493270610281</v>
          </cell>
          <cell r="CP14">
            <v>62.650783930187409</v>
          </cell>
          <cell r="CQ14">
            <v>47.280898434339342</v>
          </cell>
          <cell r="CS14">
            <v>72.390769874410893</v>
          </cell>
          <cell r="CT14">
            <v>58.27797996578029</v>
          </cell>
          <cell r="CV14">
            <v>41.031365142051143</v>
          </cell>
          <cell r="CW14">
            <v>30.498270036873844</v>
          </cell>
          <cell r="CY14">
            <v>21.59790514903754</v>
          </cell>
          <cell r="CZ14">
            <v>17.396433390336007</v>
          </cell>
          <cell r="DB14">
            <v>37.900196460912731</v>
          </cell>
          <cell r="DC14">
            <v>25.772517669709991</v>
          </cell>
          <cell r="DE14">
            <v>34.561392299270821</v>
          </cell>
          <cell r="DF14">
            <v>22.472988780988405</v>
          </cell>
          <cell r="DH14">
            <v>62.611223055446104</v>
          </cell>
          <cell r="DI14">
            <v>48.474524094542851</v>
          </cell>
          <cell r="DK14">
            <v>21.499250606752682</v>
          </cell>
          <cell r="DL14">
            <v>20.37114039664251</v>
          </cell>
          <cell r="DN14">
            <v>33.606257715312296</v>
          </cell>
          <cell r="DO14">
            <v>30.1241684076799</v>
          </cell>
          <cell r="DQ14">
            <v>22.27813439907586</v>
          </cell>
          <cell r="DR14">
            <v>17.711766771366158</v>
          </cell>
          <cell r="DT14">
            <v>22.906391384862413</v>
          </cell>
          <cell r="DU14">
            <v>15.763783119971702</v>
          </cell>
          <cell r="DW14">
            <v>24.190026907422837</v>
          </cell>
          <cell r="DX14">
            <v>21.632552276112218</v>
          </cell>
          <cell r="DZ14">
            <v>44.982603926002</v>
          </cell>
          <cell r="EA14">
            <v>1774.2109597010021</v>
          </cell>
          <cell r="EB14">
            <v>2.7681370000000003</v>
          </cell>
          <cell r="EC14">
            <v>113.244521289001</v>
          </cell>
          <cell r="ED14">
            <v>65.236419545000999</v>
          </cell>
          <cell r="EE14">
            <v>1149.879311553</v>
          </cell>
          <cell r="EF14">
            <v>29.490818900000001</v>
          </cell>
          <cell r="EG14">
            <v>1215.0273604840011</v>
          </cell>
          <cell r="EJ14">
            <v>48.225490887890594</v>
          </cell>
          <cell r="EK14">
            <v>22.003972776756004</v>
          </cell>
          <cell r="EM14">
            <v>37.945051130056065</v>
          </cell>
          <cell r="EN14">
            <v>18.149000019929623</v>
          </cell>
          <cell r="EP14">
            <v>20.32516224153515</v>
          </cell>
          <cell r="EQ14">
            <v>11.772630809025605</v>
          </cell>
          <cell r="ES14">
            <v>17.83387947901311</v>
          </cell>
          <cell r="ET14">
            <v>9.4360562410264883</v>
          </cell>
          <cell r="EV14">
            <v>7.105524653999999</v>
          </cell>
          <cell r="EW14">
            <v>586.87169922500095</v>
          </cell>
          <cell r="EX14">
            <v>42.281343657001003</v>
          </cell>
          <cell r="EY14">
            <v>1136.789232656</v>
          </cell>
          <cell r="EZ14">
            <v>15.252116710002001</v>
          </cell>
          <cell r="FA14">
            <v>358.09429789200101</v>
          </cell>
          <cell r="FB14">
            <v>17.381516550004999</v>
          </cell>
          <cell r="FC14">
            <v>662.08239116900097</v>
          </cell>
          <cell r="FD14">
            <v>1.7805368260000001</v>
          </cell>
          <cell r="FE14">
            <v>114.45210309900099</v>
          </cell>
          <cell r="FF14">
            <v>28.716335801002003</v>
          </cell>
          <cell r="FG14">
            <v>850.51807234399996</v>
          </cell>
          <cell r="FH14">
            <v>36.836525643003007</v>
          </cell>
          <cell r="FI14">
            <v>574.90312577200302</v>
          </cell>
          <cell r="FJ14">
            <v>29.666977476001001</v>
          </cell>
          <cell r="FK14">
            <v>251.685235142002</v>
          </cell>
          <cell r="FL14">
            <v>19.603016289999999</v>
          </cell>
          <cell r="FM14">
            <v>581.08445841000105</v>
          </cell>
          <cell r="FN14">
            <v>30.07565920254719</v>
          </cell>
          <cell r="FO14">
            <v>18.609383075226244</v>
          </cell>
          <cell r="FQ14">
            <v>19.476104304969216</v>
          </cell>
          <cell r="FR14">
            <v>10.8115865356909</v>
          </cell>
          <cell r="FT14">
            <v>51.374407760081787</v>
          </cell>
          <cell r="FU14">
            <v>47.68551585611673</v>
          </cell>
          <cell r="FW14">
            <v>48.911314153640788</v>
          </cell>
          <cell r="FX14">
            <v>33.931343722915251</v>
          </cell>
          <cell r="FZ14">
            <v>23.722074499794704</v>
          </cell>
          <cell r="GA14">
            <v>19.176680281318113</v>
          </cell>
          <cell r="GC14">
            <v>44.054348858110842</v>
          </cell>
          <cell r="GD14">
            <v>26.701620526290995</v>
          </cell>
          <cell r="GF14">
            <v>34.854368238250935</v>
          </cell>
          <cell r="GG14">
            <v>23.979061399466374</v>
          </cell>
          <cell r="GI14">
            <v>83.400668630349472</v>
          </cell>
          <cell r="GJ14">
            <v>64.317810243818002</v>
          </cell>
          <cell r="GL14">
            <v>21.413021869962442</v>
          </cell>
          <cell r="GM14">
            <v>10.88756474503761</v>
          </cell>
          <cell r="GP14">
            <v>546.41949123500001</v>
          </cell>
          <cell r="GQ14">
            <v>12661.232607947999</v>
          </cell>
          <cell r="GR14">
            <v>293.62779453500099</v>
          </cell>
          <cell r="GS14">
            <v>8817.8984428059994</v>
          </cell>
        </row>
        <row r="15">
          <cell r="A15">
            <v>45778</v>
          </cell>
          <cell r="AH15">
            <v>15.299431923001</v>
          </cell>
          <cell r="AI15">
            <v>172.20079376500001</v>
          </cell>
          <cell r="AJ15">
            <v>78.173852519001002</v>
          </cell>
          <cell r="AK15">
            <v>135.34518563699999</v>
          </cell>
          <cell r="AL15">
            <v>7.8281103999999999</v>
          </cell>
          <cell r="AM15">
            <v>171.46960709200101</v>
          </cell>
          <cell r="AN15">
            <v>2029.7965498450001</v>
          </cell>
          <cell r="AO15">
            <v>2091.3162081770001</v>
          </cell>
          <cell r="AP15">
            <v>5117.7209467840003</v>
          </cell>
          <cell r="AQ15">
            <v>232.296549062</v>
          </cell>
          <cell r="AS15">
            <v>1.7914000001000002E-2</v>
          </cell>
          <cell r="AT15">
            <v>24.002498336001</v>
          </cell>
          <cell r="AU15">
            <v>3.6343072309999997</v>
          </cell>
          <cell r="AV15">
            <v>5.1040238250000005</v>
          </cell>
          <cell r="AW15">
            <v>0.36416699999999996</v>
          </cell>
          <cell r="AX15">
            <v>2.4670602960010002</v>
          </cell>
          <cell r="AY15">
            <v>1.653618739001</v>
          </cell>
          <cell r="AZ15">
            <v>69.602227915</v>
          </cell>
          <cell r="BA15">
            <v>6.936816994</v>
          </cell>
          <cell r="BB15">
            <v>109.96834828300101</v>
          </cell>
          <cell r="BC15">
            <v>16.905929394000999</v>
          </cell>
          <cell r="BD15">
            <v>81.747308932999999</v>
          </cell>
          <cell r="BE15">
            <v>7.8913686520009998</v>
          </cell>
          <cell r="BF15">
            <v>44.54806018</v>
          </cell>
          <cell r="BG15">
            <v>9.6398886410010007</v>
          </cell>
          <cell r="BH15">
            <v>58.248259802</v>
          </cell>
          <cell r="BI15">
            <v>80.336735698000993</v>
          </cell>
          <cell r="BJ15">
            <v>1108.377228947001</v>
          </cell>
          <cell r="BK15">
            <v>7.0230538840010004</v>
          </cell>
          <cell r="BL15">
            <v>64.109624056000001</v>
          </cell>
          <cell r="BM15">
            <v>0.89892700000000003</v>
          </cell>
          <cell r="BN15">
            <v>56.572128400000004</v>
          </cell>
          <cell r="BO15">
            <v>8.6646660100000013</v>
          </cell>
          <cell r="BP15">
            <v>137.50932869000101</v>
          </cell>
          <cell r="BQ15">
            <v>10.565854129001</v>
          </cell>
          <cell r="BR15">
            <v>266.57693910800003</v>
          </cell>
          <cell r="BS15">
            <v>5.7372328269999997</v>
          </cell>
          <cell r="BT15">
            <v>112.26617023300101</v>
          </cell>
          <cell r="BU15">
            <v>1.974786393</v>
          </cell>
          <cell r="BV15">
            <v>54.193867246000003</v>
          </cell>
          <cell r="BW15">
            <v>4.1182896170000003</v>
          </cell>
          <cell r="BX15">
            <v>309.55170049100104</v>
          </cell>
          <cell r="BY15">
            <v>12.284322605001</v>
          </cell>
          <cell r="BZ15">
            <v>461.01609134799997</v>
          </cell>
          <cell r="CA15">
            <v>89.773361611601345</v>
          </cell>
          <cell r="CB15">
            <v>40.498156341959906</v>
          </cell>
          <cell r="CD15">
            <v>39.999999994772047</v>
          </cell>
          <cell r="CE15">
            <v>85.583682353402807</v>
          </cell>
          <cell r="CG15">
            <v>91.933645827326472</v>
          </cell>
          <cell r="CH15">
            <v>60.106250799530883</v>
          </cell>
          <cell r="CJ15">
            <v>42.459473046620779</v>
          </cell>
          <cell r="CK15">
            <v>43.989569073523242</v>
          </cell>
          <cell r="CM15">
            <v>41.195575692882549</v>
          </cell>
          <cell r="CN15">
            <v>39.139522846887509</v>
          </cell>
          <cell r="CP15">
            <v>61.204225735449022</v>
          </cell>
          <cell r="CQ15">
            <v>52.25013999013423</v>
          </cell>
          <cell r="CS15">
            <v>66.5650329275649</v>
          </cell>
          <cell r="CT15">
            <v>67.948130267520881</v>
          </cell>
          <cell r="CV15">
            <v>44.033004720054933</v>
          </cell>
          <cell r="CW15">
            <v>30.94448459265578</v>
          </cell>
          <cell r="CY15">
            <v>20.404297910809788</v>
          </cell>
          <cell r="CZ15">
            <v>17.353704221614542</v>
          </cell>
          <cell r="DB15">
            <v>27.857297766102707</v>
          </cell>
          <cell r="DC15">
            <v>25.71968131916821</v>
          </cell>
          <cell r="DE15">
            <v>36.458166235969102</v>
          </cell>
          <cell r="DF15">
            <v>21.080004237563738</v>
          </cell>
          <cell r="DH15">
            <v>62.700685217986837</v>
          </cell>
          <cell r="DI15">
            <v>47.913036968553556</v>
          </cell>
          <cell r="DK15">
            <v>19.213650132721966</v>
          </cell>
          <cell r="DL15">
            <v>18.874226002938624</v>
          </cell>
          <cell r="DN15">
            <v>51.253716566312185</v>
          </cell>
          <cell r="DO15">
            <v>30.168377555177464</v>
          </cell>
          <cell r="DQ15">
            <v>22.521789576661316</v>
          </cell>
          <cell r="DR15">
            <v>18.457146688416643</v>
          </cell>
          <cell r="DT15">
            <v>30.82490690090798</v>
          </cell>
          <cell r="DU15">
            <v>15.592869386325079</v>
          </cell>
          <cell r="DW15">
            <v>29.452613413270953</v>
          </cell>
          <cell r="DX15">
            <v>21.372650926137236</v>
          </cell>
          <cell r="DZ15">
            <v>36.360084000001002</v>
          </cell>
          <cell r="EA15">
            <v>1590.8835356100001</v>
          </cell>
          <cell r="EB15">
            <v>2.0414650000000001</v>
          </cell>
          <cell r="EC15">
            <v>69.818820474001001</v>
          </cell>
          <cell r="ED15">
            <v>66.776486137001001</v>
          </cell>
          <cell r="EE15">
            <v>995.2808754460001</v>
          </cell>
          <cell r="EF15">
            <v>17.496517500000998</v>
          </cell>
          <cell r="EG15">
            <v>875.91925710000112</v>
          </cell>
          <cell r="EJ15">
            <v>49.879336087340995</v>
          </cell>
          <cell r="EK15">
            <v>20.879206899746233</v>
          </cell>
          <cell r="EM15">
            <v>36.905898460174441</v>
          </cell>
          <cell r="EN15">
            <v>19.568655086901181</v>
          </cell>
          <cell r="EP15">
            <v>19.793454363895052</v>
          </cell>
          <cell r="EQ15">
            <v>11.251918972252575</v>
          </cell>
          <cell r="ES15">
            <v>20.952616999353218</v>
          </cell>
          <cell r="ET15">
            <v>9.9423817214784123</v>
          </cell>
          <cell r="EV15">
            <v>3.9554094410020002</v>
          </cell>
          <cell r="EW15">
            <v>513.01353157200197</v>
          </cell>
          <cell r="EX15">
            <v>24.193466546</v>
          </cell>
          <cell r="EY15">
            <v>836.09587950399998</v>
          </cell>
          <cell r="EZ15">
            <v>10.825809101001001</v>
          </cell>
          <cell r="FA15">
            <v>271.53229592000099</v>
          </cell>
          <cell r="FB15">
            <v>14.092755445001</v>
          </cell>
          <cell r="FC15">
            <v>531.65027944800204</v>
          </cell>
          <cell r="FD15">
            <v>3.569537698</v>
          </cell>
          <cell r="FE15">
            <v>77.46923935400001</v>
          </cell>
          <cell r="FF15">
            <v>20.302876776999998</v>
          </cell>
          <cell r="FG15">
            <v>730.63118391900207</v>
          </cell>
          <cell r="FH15">
            <v>35.130733772002003</v>
          </cell>
          <cell r="FI15">
            <v>505.79093545900099</v>
          </cell>
          <cell r="FJ15">
            <v>17.364448463002997</v>
          </cell>
          <cell r="FK15">
            <v>200.20760897400103</v>
          </cell>
          <cell r="FL15">
            <v>17.636965154000002</v>
          </cell>
          <cell r="FM15">
            <v>451.85436622300097</v>
          </cell>
          <cell r="FN15">
            <v>31.045311794546762</v>
          </cell>
          <cell r="FO15">
            <v>18.466985003360172</v>
          </cell>
          <cell r="FQ15">
            <v>20.118929717183324</v>
          </cell>
          <cell r="FR15">
            <v>10.159039240932373</v>
          </cell>
          <cell r="FT15">
            <v>48.421195876854171</v>
          </cell>
          <cell r="FU15">
            <v>46.37305580316972</v>
          </cell>
          <cell r="FW15">
            <v>47.408860754055013</v>
          </cell>
          <cell r="FX15">
            <v>33.35869166783084</v>
          </cell>
          <cell r="FZ15">
            <v>21.179053384800529</v>
          </cell>
          <cell r="GA15">
            <v>20.861304157603758</v>
          </cell>
          <cell r="GC15">
            <v>47.526378843470447</v>
          </cell>
          <cell r="GD15">
            <v>26.375929999778652</v>
          </cell>
          <cell r="GF15">
            <v>35.899340832530854</v>
          </cell>
          <cell r="GG15">
            <v>23.482668055411931</v>
          </cell>
          <cell r="GI15">
            <v>79.187995894987381</v>
          </cell>
          <cell r="GJ15">
            <v>65.120006624149113</v>
          </cell>
          <cell r="GL15">
            <v>23.740389922358009</v>
          </cell>
          <cell r="GM15">
            <v>11.323990993230193</v>
          </cell>
          <cell r="GP15">
            <v>438.040625129001</v>
          </cell>
          <cell r="GQ15">
            <v>10591.44762214</v>
          </cell>
          <cell r="GR15">
            <v>209.193938933</v>
          </cell>
          <cell r="GS15">
            <v>6969.1350654300004</v>
          </cell>
        </row>
        <row r="16">
          <cell r="A16">
            <v>45748</v>
          </cell>
          <cell r="AH16">
            <v>13.469666744001001</v>
          </cell>
          <cell r="AI16">
            <v>158.51641458099999</v>
          </cell>
          <cell r="AJ16">
            <v>59.261412310000999</v>
          </cell>
          <cell r="AK16">
            <v>150.37957116500098</v>
          </cell>
          <cell r="AL16">
            <v>13.881769103000002</v>
          </cell>
          <cell r="AM16">
            <v>188.40684978300001</v>
          </cell>
          <cell r="AN16">
            <v>2189.83664499</v>
          </cell>
          <cell r="AO16">
            <v>1952.1166368140002</v>
          </cell>
          <cell r="AP16">
            <v>4851.115363119</v>
          </cell>
          <cell r="AQ16">
            <v>387.51171720800102</v>
          </cell>
          <cell r="AS16">
            <v>2.9630320379999997</v>
          </cell>
          <cell r="AT16">
            <v>25.905892452</v>
          </cell>
          <cell r="AU16">
            <v>0</v>
          </cell>
          <cell r="AV16">
            <v>4.690658504</v>
          </cell>
          <cell r="AW16">
            <v>0.38160000000000005</v>
          </cell>
          <cell r="AX16">
            <v>12.740502336</v>
          </cell>
          <cell r="AY16">
            <v>1.7096348290000001</v>
          </cell>
          <cell r="AZ16">
            <v>70.850563009000993</v>
          </cell>
          <cell r="BA16">
            <v>9.3582402790000003</v>
          </cell>
          <cell r="BB16">
            <v>141.07744677000002</v>
          </cell>
          <cell r="BC16">
            <v>11.301481120001002</v>
          </cell>
          <cell r="BD16">
            <v>145.35323401300002</v>
          </cell>
          <cell r="BE16">
            <v>6.3610391920000007</v>
          </cell>
          <cell r="BF16">
            <v>114.369956347</v>
          </cell>
          <cell r="BG16">
            <v>12.123502547001001</v>
          </cell>
          <cell r="BH16">
            <v>59.573415236000997</v>
          </cell>
          <cell r="BI16">
            <v>81.015784033999992</v>
          </cell>
          <cell r="BJ16">
            <v>1129.9021621390009</v>
          </cell>
          <cell r="BK16">
            <v>3.6917871199999999</v>
          </cell>
          <cell r="BL16">
            <v>68.011385450999995</v>
          </cell>
          <cell r="BM16">
            <v>1.417618</v>
          </cell>
          <cell r="BN16">
            <v>59.330196200001005</v>
          </cell>
          <cell r="BO16">
            <v>10.677485487001</v>
          </cell>
          <cell r="BP16">
            <v>106.30860569600101</v>
          </cell>
          <cell r="BQ16">
            <v>2.9824474810000003</v>
          </cell>
          <cell r="BR16">
            <v>221.67030538700001</v>
          </cell>
          <cell r="BS16">
            <v>3.9982797529999998</v>
          </cell>
          <cell r="BT16">
            <v>201.53546340300099</v>
          </cell>
          <cell r="BU16">
            <v>1.2512843120000001</v>
          </cell>
          <cell r="BV16">
            <v>64.957075765000994</v>
          </cell>
          <cell r="BW16">
            <v>7.0579466899999996</v>
          </cell>
          <cell r="BX16">
            <v>269.76547274799998</v>
          </cell>
          <cell r="BY16">
            <v>6.1858382179999998</v>
          </cell>
          <cell r="BZ16">
            <v>343.94279939200004</v>
          </cell>
          <cell r="CA16">
            <v>27.320040084899009</v>
          </cell>
          <cell r="CB16">
            <v>40.806132610783216</v>
          </cell>
          <cell r="CD16" t="str">
            <v>(-)</v>
          </cell>
          <cell r="CE16">
            <v>87.788085190564956</v>
          </cell>
          <cell r="CG16">
            <v>87.45623689727725</v>
          </cell>
          <cell r="CH16">
            <v>25.106100684992647</v>
          </cell>
          <cell r="CJ16">
            <v>70.227899111197274</v>
          </cell>
          <cell r="CK16">
            <v>46.853264294318649</v>
          </cell>
          <cell r="CM16">
            <v>38.272424659337069</v>
          </cell>
          <cell r="CN16">
            <v>38.713235580078539</v>
          </cell>
          <cell r="CP16">
            <v>74.776220667519482</v>
          </cell>
          <cell r="CQ16">
            <v>46.893622386718846</v>
          </cell>
          <cell r="CS16">
            <v>74.778548403101865</v>
          </cell>
          <cell r="CT16">
            <v>54.212418165538956</v>
          </cell>
          <cell r="CV16">
            <v>40.076613085398392</v>
          </cell>
          <cell r="CW16">
            <v>30.56052907938356</v>
          </cell>
          <cell r="CY16">
            <v>19.938492427057085</v>
          </cell>
          <cell r="CZ16">
            <v>16.38447074933692</v>
          </cell>
          <cell r="DB16">
            <v>37.028959800368987</v>
          </cell>
          <cell r="DC16">
            <v>26.41127667215591</v>
          </cell>
          <cell r="DE16">
            <v>34.224417297185134</v>
          </cell>
          <cell r="DF16">
            <v>19.801071055618387</v>
          </cell>
          <cell r="DH16">
            <v>63.417208463768013</v>
          </cell>
          <cell r="DI16">
            <v>48.57033491636917</v>
          </cell>
          <cell r="DK16">
            <v>24.581886473125124</v>
          </cell>
          <cell r="DL16">
            <v>18.153433207274293</v>
          </cell>
          <cell r="DN16">
            <v>45.794938464627492</v>
          </cell>
          <cell r="DO16">
            <v>29.803745206138043</v>
          </cell>
          <cell r="DQ16">
            <v>20.713090546603926</v>
          </cell>
          <cell r="DR16">
            <v>17.695441368072217</v>
          </cell>
          <cell r="DT16">
            <v>24.173112697738443</v>
          </cell>
          <cell r="DU16">
            <v>16.293694010875182</v>
          </cell>
          <cell r="DW16">
            <v>30.876997181273683</v>
          </cell>
          <cell r="DX16">
            <v>21.210181036834584</v>
          </cell>
          <cell r="DZ16">
            <v>35.012789000001</v>
          </cell>
          <cell r="EA16">
            <v>1503.0960984410019</v>
          </cell>
          <cell r="EB16">
            <v>1.7210450000000002</v>
          </cell>
          <cell r="EC16">
            <v>84.253022864000002</v>
          </cell>
          <cell r="ED16">
            <v>68.538529865000001</v>
          </cell>
          <cell r="EE16">
            <v>989.45591119200003</v>
          </cell>
          <cell r="EF16">
            <v>32.849429300000004</v>
          </cell>
          <cell r="EG16">
            <v>796.39996933200098</v>
          </cell>
          <cell r="EJ16">
            <v>48.789546585390617</v>
          </cell>
          <cell r="EK16">
            <v>20.794154951083996</v>
          </cell>
          <cell r="EM16">
            <v>36.077644686803659</v>
          </cell>
          <cell r="EN16">
            <v>17.104147351640595</v>
          </cell>
          <cell r="EP16">
            <v>18.947873344890279</v>
          </cell>
          <cell r="EQ16">
            <v>11.309869355905546</v>
          </cell>
          <cell r="ES16">
            <v>16.197829044171613</v>
          </cell>
          <cell r="ET16">
            <v>9.7791471848730236</v>
          </cell>
          <cell r="EV16">
            <v>3.0148580640009999</v>
          </cell>
          <cell r="EW16">
            <v>492.6940510240031</v>
          </cell>
          <cell r="EX16">
            <v>20.753662585999997</v>
          </cell>
          <cell r="EY16">
            <v>767.98069478000002</v>
          </cell>
          <cell r="EZ16">
            <v>4.6730328470010001</v>
          </cell>
          <cell r="FA16">
            <v>246.36364170800201</v>
          </cell>
          <cell r="FB16">
            <v>12.859482141002001</v>
          </cell>
          <cell r="FC16">
            <v>512.416908014</v>
          </cell>
          <cell r="FD16">
            <v>3.1641272850000002</v>
          </cell>
          <cell r="FE16">
            <v>101.419558638</v>
          </cell>
          <cell r="FF16">
            <v>24.980175813000002</v>
          </cell>
          <cell r="FG16">
            <v>732.758112162001</v>
          </cell>
          <cell r="FH16">
            <v>32.598243285000002</v>
          </cell>
          <cell r="FI16">
            <v>530.148883514001</v>
          </cell>
          <cell r="FJ16">
            <v>17.926848999002004</v>
          </cell>
          <cell r="FK16">
            <v>207.02883009100302</v>
          </cell>
          <cell r="FL16">
            <v>15.892605024</v>
          </cell>
          <cell r="FM16">
            <v>460.05743445600001</v>
          </cell>
          <cell r="FN16">
            <v>31.767484141160292</v>
          </cell>
          <cell r="FO16">
            <v>18.691890216026451</v>
          </cell>
          <cell r="FQ16">
            <v>20.114202118213093</v>
          </cell>
          <cell r="FR16">
            <v>9.8287005280078219</v>
          </cell>
          <cell r="FT16">
            <v>69.43235885646034</v>
          </cell>
          <cell r="FU16">
            <v>47.268761554419569</v>
          </cell>
          <cell r="FW16">
            <v>49.447758523925614</v>
          </cell>
          <cell r="FX16">
            <v>33.444009051414412</v>
          </cell>
          <cell r="FZ16">
            <v>17.720774009570224</v>
          </cell>
          <cell r="GA16">
            <v>19.917413476212264</v>
          </cell>
          <cell r="GC16">
            <v>44.756173762883236</v>
          </cell>
          <cell r="GD16">
            <v>26.587411323042183</v>
          </cell>
          <cell r="GF16">
            <v>35.690191470267138</v>
          </cell>
          <cell r="GG16">
            <v>23.569076806819325</v>
          </cell>
          <cell r="GI16">
            <v>87.807046486007337</v>
          </cell>
          <cell r="GJ16">
            <v>64.099309127621353</v>
          </cell>
          <cell r="GL16">
            <v>22.427707146420367</v>
          </cell>
          <cell r="GM16">
            <v>11.207773353064121</v>
          </cell>
          <cell r="GP16">
            <v>422.49980734400106</v>
          </cell>
          <cell r="GQ16">
            <v>10576.482011825001</v>
          </cell>
          <cell r="GR16">
            <v>189.23477280500001</v>
          </cell>
          <cell r="GS16">
            <v>6834.5047708239999</v>
          </cell>
        </row>
        <row r="17">
          <cell r="A17">
            <v>45717</v>
          </cell>
          <cell r="AH17">
            <v>19.751142989001</v>
          </cell>
          <cell r="AI17">
            <v>297.767022308001</v>
          </cell>
          <cell r="AJ17">
            <v>65.767863541001006</v>
          </cell>
          <cell r="AK17">
            <v>172.11440386900099</v>
          </cell>
          <cell r="AL17">
            <v>12.83339125</v>
          </cell>
          <cell r="AM17">
            <v>294.07680924500102</v>
          </cell>
          <cell r="AN17">
            <v>2766.1700507550004</v>
          </cell>
          <cell r="AO17">
            <v>2075.1013057300001</v>
          </cell>
          <cell r="AP17">
            <v>6275.597691594</v>
          </cell>
          <cell r="AQ17">
            <v>243.36684628600003</v>
          </cell>
          <cell r="AS17">
            <v>2.9606000000000004E-2</v>
          </cell>
          <cell r="AT17">
            <v>41.517525993001001</v>
          </cell>
          <cell r="AU17">
            <v>0</v>
          </cell>
          <cell r="AV17">
            <v>5.4695508200000003</v>
          </cell>
          <cell r="AW17">
            <v>3.5650276130000003</v>
          </cell>
          <cell r="AX17">
            <v>9.8803144030010017</v>
          </cell>
          <cell r="AY17">
            <v>1.3974465130000002</v>
          </cell>
          <cell r="AZ17">
            <v>58.125530203000999</v>
          </cell>
          <cell r="BA17">
            <v>5.3114911550010007</v>
          </cell>
          <cell r="BB17">
            <v>129.77424922600102</v>
          </cell>
          <cell r="BC17">
            <v>15.073338143000999</v>
          </cell>
          <cell r="BD17">
            <v>149.94454868400101</v>
          </cell>
          <cell r="BE17">
            <v>10.548409422000001</v>
          </cell>
          <cell r="BF17">
            <v>112.31943729900101</v>
          </cell>
          <cell r="BG17">
            <v>14.810539178999999</v>
          </cell>
          <cell r="BH17">
            <v>106.03510579099999</v>
          </cell>
          <cell r="BI17">
            <v>179.99547427100001</v>
          </cell>
          <cell r="BJ17">
            <v>1402.4124443300002</v>
          </cell>
          <cell r="BK17">
            <v>14.336971791001</v>
          </cell>
          <cell r="BL17">
            <v>116.741808739001</v>
          </cell>
          <cell r="BM17">
            <v>2.3523449999999997</v>
          </cell>
          <cell r="BN17">
            <v>127.75255310000099</v>
          </cell>
          <cell r="BO17">
            <v>14.177968441999999</v>
          </cell>
          <cell r="BP17">
            <v>93.462886431000996</v>
          </cell>
          <cell r="BQ17">
            <v>8.4258037650000013</v>
          </cell>
          <cell r="BR17">
            <v>254.68204896300099</v>
          </cell>
          <cell r="BS17">
            <v>6.2036948829999998</v>
          </cell>
          <cell r="BT17">
            <v>170.37677596700101</v>
          </cell>
          <cell r="BU17">
            <v>4.1823684800000001</v>
          </cell>
          <cell r="BV17">
            <v>103.75047600900001</v>
          </cell>
          <cell r="BW17">
            <v>6.700086744</v>
          </cell>
          <cell r="BX17">
            <v>312.95003885100004</v>
          </cell>
          <cell r="BY17">
            <v>2.9447980149999999</v>
          </cell>
          <cell r="BZ17">
            <v>230.36923283700102</v>
          </cell>
          <cell r="CA17">
            <v>95.754239005606976</v>
          </cell>
          <cell r="CB17">
            <v>34.074679735263821</v>
          </cell>
          <cell r="CD17" t="str">
            <v>(-)</v>
          </cell>
          <cell r="CE17">
            <v>88.752989261008452</v>
          </cell>
          <cell r="CG17">
            <v>51.957313649845212</v>
          </cell>
          <cell r="CH17">
            <v>48.653476794118099</v>
          </cell>
          <cell r="CJ17">
            <v>52.010395641526067</v>
          </cell>
          <cell r="CK17">
            <v>41.859065125265403</v>
          </cell>
          <cell r="CM17">
            <v>50.114277490865909</v>
          </cell>
          <cell r="CN17">
            <v>39.932253171461397</v>
          </cell>
          <cell r="CP17">
            <v>62.507686202176217</v>
          </cell>
          <cell r="CQ17">
            <v>46.937338459393757</v>
          </cell>
          <cell r="CS17">
            <v>57.191269351926373</v>
          </cell>
          <cell r="CT17">
            <v>58.281317473313436</v>
          </cell>
          <cell r="CV17">
            <v>42.761593075152419</v>
          </cell>
          <cell r="CW17">
            <v>30.430721954500815</v>
          </cell>
          <cell r="CY17">
            <v>20.008638313881484</v>
          </cell>
          <cell r="CZ17">
            <v>16.993447793025403</v>
          </cell>
          <cell r="DB17">
            <v>34.033653988164353</v>
          </cell>
          <cell r="DC17">
            <v>25.090183969056987</v>
          </cell>
          <cell r="DE17">
            <v>34.863300238697981</v>
          </cell>
          <cell r="DF17">
            <v>19.338372522904837</v>
          </cell>
          <cell r="DH17">
            <v>55.451014329814519</v>
          </cell>
          <cell r="DI17">
            <v>50.087339183944167</v>
          </cell>
          <cell r="DK17">
            <v>18.694392002731384</v>
          </cell>
          <cell r="DL17">
            <v>18.520184923603423</v>
          </cell>
          <cell r="DN17">
            <v>44.782819482677802</v>
          </cell>
          <cell r="DO17">
            <v>32.657514785129308</v>
          </cell>
          <cell r="DQ17">
            <v>27.369066731776822</v>
          </cell>
          <cell r="DR17">
            <v>17.642393009765261</v>
          </cell>
          <cell r="DT17">
            <v>27.223552724498873</v>
          </cell>
          <cell r="DU17">
            <v>15.540927894655407</v>
          </cell>
          <cell r="DW17">
            <v>21.087661200084042</v>
          </cell>
          <cell r="DX17">
            <v>22.546519794512054</v>
          </cell>
          <cell r="DZ17">
            <v>39.412028000001001</v>
          </cell>
          <cell r="EA17">
            <v>2088.3158652440011</v>
          </cell>
          <cell r="EB17">
            <v>2.0078930000010002</v>
          </cell>
          <cell r="EC17">
            <v>65.083843353999995</v>
          </cell>
          <cell r="ED17">
            <v>91.128161769000002</v>
          </cell>
          <cell r="EE17">
            <v>1245.9449771869999</v>
          </cell>
          <cell r="EF17">
            <v>22.548893100000999</v>
          </cell>
          <cell r="EG17">
            <v>1063.485838109003</v>
          </cell>
          <cell r="EJ17">
            <v>52.109946232656405</v>
          </cell>
          <cell r="EK17">
            <v>20.822269565687254</v>
          </cell>
          <cell r="EM17">
            <v>37.091020288413731</v>
          </cell>
          <cell r="EN17">
            <v>20.167230878496223</v>
          </cell>
          <cell r="EP17">
            <v>19.063320399972813</v>
          </cell>
          <cell r="EQ17">
            <v>11.319071070015905</v>
          </cell>
          <cell r="ES17">
            <v>21.226744828551201</v>
          </cell>
          <cell r="ET17">
            <v>9.587353575406004</v>
          </cell>
          <cell r="EV17">
            <v>6.1178440720010006</v>
          </cell>
          <cell r="EW17">
            <v>669.86125940900104</v>
          </cell>
          <cell r="EX17">
            <v>20.367108989001</v>
          </cell>
          <cell r="EY17">
            <v>674.98144969000009</v>
          </cell>
          <cell r="EZ17">
            <v>4.6694393240010008</v>
          </cell>
          <cell r="FA17">
            <v>289.62489801700099</v>
          </cell>
          <cell r="FB17">
            <v>16.169992092003003</v>
          </cell>
          <cell r="FC17">
            <v>664.29698972800497</v>
          </cell>
          <cell r="FD17">
            <v>4.6584195040000003</v>
          </cell>
          <cell r="FE17">
            <v>180.18833820400201</v>
          </cell>
          <cell r="FF17">
            <v>23.758652589</v>
          </cell>
          <cell r="FG17">
            <v>1015.881631394001</v>
          </cell>
          <cell r="FH17">
            <v>47.284597180001001</v>
          </cell>
          <cell r="FI17">
            <v>758.67581249399996</v>
          </cell>
          <cell r="FJ17">
            <v>19.334651146002997</v>
          </cell>
          <cell r="FK17">
            <v>286.28589332500297</v>
          </cell>
          <cell r="FL17">
            <v>27.862738665001</v>
          </cell>
          <cell r="FM17">
            <v>669.13401967099992</v>
          </cell>
          <cell r="FN17">
            <v>27.412190305979507</v>
          </cell>
          <cell r="FO17">
            <v>18.839976849411187</v>
          </cell>
          <cell r="FQ17">
            <v>20.294768394533712</v>
          </cell>
          <cell r="FR17">
            <v>10.353922661529017</v>
          </cell>
          <cell r="FT17">
            <v>68.542050199029731</v>
          </cell>
          <cell r="FU17">
            <v>46.520686995933289</v>
          </cell>
          <cell r="FW17">
            <v>48.82448450939264</v>
          </cell>
          <cell r="FX17">
            <v>32.974661416426031</v>
          </cell>
          <cell r="FZ17">
            <v>21.263448679309835</v>
          </cell>
          <cell r="GA17">
            <v>19.698964131848381</v>
          </cell>
          <cell r="GC17">
            <v>51.808133995944338</v>
          </cell>
          <cell r="GD17">
            <v>24.878177565611455</v>
          </cell>
          <cell r="GF17">
            <v>35.639160395211057</v>
          </cell>
          <cell r="GG17">
            <v>22.756218020048632</v>
          </cell>
          <cell r="GI17">
            <v>85.139417513737001</v>
          </cell>
          <cell r="GJ17">
            <v>62.096660894242525</v>
          </cell>
          <cell r="GL17">
            <v>21.89149452613502</v>
          </cell>
          <cell r="GM17">
            <v>10.556474742414203</v>
          </cell>
          <cell r="GP17">
            <v>603.93351031600002</v>
          </cell>
          <cell r="GQ17">
            <v>12945.328129891001</v>
          </cell>
          <cell r="GR17">
            <v>242.29354457299999</v>
          </cell>
          <cell r="GS17">
            <v>8194.4863101649989</v>
          </cell>
        </row>
        <row r="18">
          <cell r="A18">
            <v>45689</v>
          </cell>
          <cell r="AH18">
            <v>9.5584585989999997</v>
          </cell>
          <cell r="AI18">
            <v>291.72269329400098</v>
          </cell>
          <cell r="AJ18">
            <v>80.190311790001005</v>
          </cell>
          <cell r="AK18">
            <v>143.41992009900002</v>
          </cell>
          <cell r="AL18">
            <v>9.4276867650000007</v>
          </cell>
          <cell r="AM18">
            <v>225.93725720200001</v>
          </cell>
          <cell r="AN18">
            <v>2195.1160482230002</v>
          </cell>
          <cell r="AO18">
            <v>1650.028190451</v>
          </cell>
          <cell r="AP18">
            <v>4904.1141387250009</v>
          </cell>
          <cell r="AQ18">
            <v>174.174095274</v>
          </cell>
          <cell r="AS18">
            <v>2.4086E-2</v>
          </cell>
          <cell r="AT18">
            <v>29.377509520001002</v>
          </cell>
          <cell r="AU18">
            <v>0.46545504700000001</v>
          </cell>
          <cell r="AV18">
            <v>7.8846595880000008</v>
          </cell>
          <cell r="AW18">
            <v>0.46652699999999997</v>
          </cell>
          <cell r="AX18">
            <v>2.3574166730000004</v>
          </cell>
          <cell r="AY18">
            <v>0.51375999999999999</v>
          </cell>
          <cell r="AZ18">
            <v>28.171679780999998</v>
          </cell>
          <cell r="BA18">
            <v>9.353349539001</v>
          </cell>
          <cell r="BB18">
            <v>139.18883574400002</v>
          </cell>
          <cell r="BC18">
            <v>7.9493620810009995</v>
          </cell>
          <cell r="BD18">
            <v>77.962160010000005</v>
          </cell>
          <cell r="BE18">
            <v>6.1656412310010005</v>
          </cell>
          <cell r="BF18">
            <v>61.401347299000001</v>
          </cell>
          <cell r="BG18">
            <v>15.054306105</v>
          </cell>
          <cell r="BH18">
            <v>101.652531166</v>
          </cell>
          <cell r="BI18">
            <v>197.78013276000001</v>
          </cell>
          <cell r="BJ18">
            <v>1055.640953569002</v>
          </cell>
          <cell r="BK18">
            <v>12.032541767000001</v>
          </cell>
          <cell r="BL18">
            <v>116.800500161</v>
          </cell>
          <cell r="BM18">
            <v>2.5490079999999997</v>
          </cell>
          <cell r="BN18">
            <v>124.23531290000099</v>
          </cell>
          <cell r="BO18">
            <v>6.1739504260000002</v>
          </cell>
          <cell r="BP18">
            <v>76.459575633</v>
          </cell>
          <cell r="BQ18">
            <v>10.542710933001</v>
          </cell>
          <cell r="BR18">
            <v>233.60743314400099</v>
          </cell>
          <cell r="BS18">
            <v>8.7425300460000006</v>
          </cell>
          <cell r="BT18">
            <v>122.56869618600101</v>
          </cell>
          <cell r="BU18">
            <v>1.0918770000010001</v>
          </cell>
          <cell r="BV18">
            <v>76.602531126000002</v>
          </cell>
          <cell r="BW18">
            <v>10.195539653001001</v>
          </cell>
          <cell r="BX18">
            <v>241.72701622600002</v>
          </cell>
          <cell r="BY18">
            <v>7.1780880700010004</v>
          </cell>
          <cell r="BZ18">
            <v>130.65508615500102</v>
          </cell>
          <cell r="CA18">
            <v>93.427717346176209</v>
          </cell>
          <cell r="CB18">
            <v>36.860455650971844</v>
          </cell>
          <cell r="CD18">
            <v>44.332759999055298</v>
          </cell>
          <cell r="CE18">
            <v>77.357447654086343</v>
          </cell>
          <cell r="CG18">
            <v>89.263322380055172</v>
          </cell>
          <cell r="CH18">
            <v>52.032424691772334</v>
          </cell>
          <cell r="CJ18">
            <v>66.939232326378075</v>
          </cell>
          <cell r="CK18">
            <v>49.155604111330149</v>
          </cell>
          <cell r="CM18">
            <v>37.280931839765678</v>
          </cell>
          <cell r="CN18">
            <v>34.719947590166683</v>
          </cell>
          <cell r="CP18">
            <v>70.147641148933829</v>
          </cell>
          <cell r="CQ18">
            <v>56.622818462530688</v>
          </cell>
          <cell r="CS18">
            <v>67.072870391594293</v>
          </cell>
          <cell r="CT18">
            <v>66.514967086634513</v>
          </cell>
          <cell r="CV18">
            <v>35.640335844293638</v>
          </cell>
          <cell r="CW18">
            <v>30.209711960070997</v>
          </cell>
          <cell r="CY18">
            <v>19.358351617839215</v>
          </cell>
          <cell r="CZ18">
            <v>16.693227964658661</v>
          </cell>
          <cell r="DB18">
            <v>33.471102647534316</v>
          </cell>
          <cell r="DC18">
            <v>25.989829147509106</v>
          </cell>
          <cell r="DE18">
            <v>34.189108076553701</v>
          </cell>
          <cell r="DF18">
            <v>19.61357979724604</v>
          </cell>
          <cell r="DH18">
            <v>63.782815012839556</v>
          </cell>
          <cell r="DI18">
            <v>52.290246233624423</v>
          </cell>
          <cell r="DK18">
            <v>19.381960871977995</v>
          </cell>
          <cell r="DL18">
            <v>17.477253987587194</v>
          </cell>
          <cell r="DN18">
            <v>32.242096067026779</v>
          </cell>
          <cell r="DO18">
            <v>30.298438612167825</v>
          </cell>
          <cell r="DQ18">
            <v>25.144764474364653</v>
          </cell>
          <cell r="DR18">
            <v>17.971075633462352</v>
          </cell>
          <cell r="DT18">
            <v>20.729788973042822</v>
          </cell>
          <cell r="DU18">
            <v>14.860051012186526</v>
          </cell>
          <cell r="DW18">
            <v>24.853448300610658</v>
          </cell>
          <cell r="DX18">
            <v>20.172132241375582</v>
          </cell>
          <cell r="DZ18">
            <v>32.595816000001001</v>
          </cell>
          <cell r="EA18">
            <v>1515.5279713490011</v>
          </cell>
          <cell r="EB18">
            <v>1.6210540000000002</v>
          </cell>
          <cell r="EC18">
            <v>41.301713226000004</v>
          </cell>
          <cell r="ED18">
            <v>70.911984017999998</v>
          </cell>
          <cell r="EE18">
            <v>1044.453457397</v>
          </cell>
          <cell r="EF18">
            <v>27.328158081000002</v>
          </cell>
          <cell r="EG18">
            <v>715.24540936800213</v>
          </cell>
          <cell r="EJ18">
            <v>52.276467323289239</v>
          </cell>
          <cell r="EK18">
            <v>20.548451861491621</v>
          </cell>
          <cell r="EM18">
            <v>36.487556861153301</v>
          </cell>
          <cell r="EN18">
            <v>20.891794523061414</v>
          </cell>
          <cell r="EP18">
            <v>17.953394685189444</v>
          </cell>
          <cell r="EQ18">
            <v>11.128478456265949</v>
          </cell>
          <cell r="ES18">
            <v>20.128127410549283</v>
          </cell>
          <cell r="ET18">
            <v>9.7097063462099165</v>
          </cell>
          <cell r="EV18">
            <v>4.4557912790030008</v>
          </cell>
          <cell r="EW18">
            <v>504.65569250000101</v>
          </cell>
          <cell r="EX18">
            <v>11.485085859000002</v>
          </cell>
          <cell r="EY18">
            <v>488.88997866199998</v>
          </cell>
          <cell r="EZ18">
            <v>3.5647809070009999</v>
          </cell>
          <cell r="FA18">
            <v>206.68420366000001</v>
          </cell>
          <cell r="FB18">
            <v>14.244168955003</v>
          </cell>
          <cell r="FC18">
            <v>518.86332300200104</v>
          </cell>
          <cell r="FD18">
            <v>3.2900057970000001</v>
          </cell>
          <cell r="FE18">
            <v>147.57629643799999</v>
          </cell>
          <cell r="FF18">
            <v>23.320424922002001</v>
          </cell>
          <cell r="FG18">
            <v>812.06873832800102</v>
          </cell>
          <cell r="FH18">
            <v>40.772816120999998</v>
          </cell>
          <cell r="FI18">
            <v>620.53998639000099</v>
          </cell>
          <cell r="FJ18">
            <v>21.608241400000999</v>
          </cell>
          <cell r="FK18">
            <v>226.41023809100099</v>
          </cell>
          <cell r="FL18">
            <v>23.262353970001001</v>
          </cell>
          <cell r="FM18">
            <v>538.75374607800006</v>
          </cell>
          <cell r="FN18">
            <v>29.797986567654167</v>
          </cell>
          <cell r="FO18">
            <v>19.074685502535932</v>
          </cell>
          <cell r="FQ18">
            <v>19.90358327107052</v>
          </cell>
          <cell r="FR18">
            <v>10.107742023586081</v>
          </cell>
          <cell r="FT18">
            <v>69.122705153653044</v>
          </cell>
          <cell r="FU18">
            <v>45.271252493612074</v>
          </cell>
          <cell r="FW18">
            <v>46.15143922538951</v>
          </cell>
          <cell r="FX18">
            <v>34.627279942480563</v>
          </cell>
          <cell r="FZ18">
            <v>21.951585633026774</v>
          </cell>
          <cell r="GA18">
            <v>22.238715174220417</v>
          </cell>
          <cell r="GC18">
            <v>50.10315153998895</v>
          </cell>
          <cell r="GD18">
            <v>24.786727270398785</v>
          </cell>
          <cell r="GF18">
            <v>35.928726649432896</v>
          </cell>
          <cell r="GG18">
            <v>23.367982268418174</v>
          </cell>
          <cell r="GI18">
            <v>80.488398530521863</v>
          </cell>
          <cell r="GJ18">
            <v>63.69322404802142</v>
          </cell>
          <cell r="GL18">
            <v>23.733415351042275</v>
          </cell>
          <cell r="GM18">
            <v>10.569225224684748</v>
          </cell>
          <cell r="GP18">
            <v>560.6542825250001</v>
          </cell>
          <cell r="GQ18">
            <v>10272.962541542</v>
          </cell>
          <cell r="GR18">
            <v>199.92721899800102</v>
          </cell>
          <cell r="GS18">
            <v>6307.5935863310006</v>
          </cell>
        </row>
        <row r="19">
          <cell r="A19">
            <v>45658</v>
          </cell>
          <cell r="B19" t="str">
            <v>-</v>
          </cell>
          <cell r="C19" t="str">
            <v>-</v>
          </cell>
          <cell r="D19" t="str">
            <v>-</v>
          </cell>
          <cell r="E19" t="str">
            <v>-</v>
          </cell>
          <cell r="F19" t="str">
            <v>-</v>
          </cell>
          <cell r="G19" t="str">
            <v>-</v>
          </cell>
          <cell r="H19" t="str">
            <v>-</v>
          </cell>
          <cell r="I19" t="str">
            <v>-</v>
          </cell>
          <cell r="J19" t="str">
            <v>-</v>
          </cell>
          <cell r="L19" t="str">
            <v>-</v>
          </cell>
          <cell r="AH19">
            <v>13.287156932001</v>
          </cell>
          <cell r="AI19">
            <v>274.22347380700103</v>
          </cell>
          <cell r="AJ19">
            <v>44.855139307000002</v>
          </cell>
          <cell r="AK19">
            <v>133.87811465199999</v>
          </cell>
          <cell r="AL19">
            <v>12.926188128</v>
          </cell>
          <cell r="AM19">
            <v>277.68451380900001</v>
          </cell>
          <cell r="AN19">
            <v>2324.967587957</v>
          </cell>
          <cell r="AO19">
            <v>1715.1767311110002</v>
          </cell>
          <cell r="AP19">
            <v>4712.0974852670006</v>
          </cell>
          <cell r="AQ19">
            <v>150.26116252599999</v>
          </cell>
          <cell r="AS19">
            <v>1.2593283650010001</v>
          </cell>
          <cell r="AT19">
            <v>39.396451077000002</v>
          </cell>
          <cell r="AU19">
            <v>0</v>
          </cell>
          <cell r="AV19">
            <v>8.7955117119999997</v>
          </cell>
          <cell r="AW19">
            <v>0.378134000001</v>
          </cell>
          <cell r="AX19">
            <v>6.6725038550010005</v>
          </cell>
          <cell r="AY19">
            <v>0.54348299999999994</v>
          </cell>
          <cell r="AZ19">
            <v>24.995928621000999</v>
          </cell>
          <cell r="BA19">
            <v>15.617740039000001</v>
          </cell>
          <cell r="BB19">
            <v>106.327042995</v>
          </cell>
          <cell r="BC19">
            <v>10.575918351001</v>
          </cell>
          <cell r="BD19">
            <v>85.189524160999994</v>
          </cell>
          <cell r="BE19">
            <v>8.1510682870009994</v>
          </cell>
          <cell r="BF19">
            <v>77.859876228000999</v>
          </cell>
          <cell r="BG19">
            <v>11.998671226001001</v>
          </cell>
          <cell r="BH19">
            <v>91.874713469000994</v>
          </cell>
          <cell r="BI19">
            <v>158.10592063600001</v>
          </cell>
          <cell r="BJ19">
            <v>1215.0058302480002</v>
          </cell>
          <cell r="BK19">
            <v>13.448724825000999</v>
          </cell>
          <cell r="BL19">
            <v>125.65595547699999</v>
          </cell>
          <cell r="BM19">
            <v>2.3309450000000003</v>
          </cell>
          <cell r="BN19">
            <v>115.22554100000001</v>
          </cell>
          <cell r="BO19">
            <v>3.427596731</v>
          </cell>
          <cell r="BP19">
            <v>71.316408401000999</v>
          </cell>
          <cell r="BQ19">
            <v>5.5947108740009996</v>
          </cell>
          <cell r="BR19">
            <v>294.90291046400102</v>
          </cell>
          <cell r="BS19">
            <v>6.7171154809999996</v>
          </cell>
          <cell r="BT19">
            <v>133.26766965500002</v>
          </cell>
          <cell r="BU19">
            <v>1.5500456270009999</v>
          </cell>
          <cell r="BV19">
            <v>85.337027895000006</v>
          </cell>
          <cell r="BW19">
            <v>4.1023985650009998</v>
          </cell>
          <cell r="BX19">
            <v>243.69205423200103</v>
          </cell>
          <cell r="BY19">
            <v>12.876513726999999</v>
          </cell>
          <cell r="BZ19">
            <v>169.357664986</v>
          </cell>
          <cell r="CA19">
            <v>23.454680561393964</v>
          </cell>
          <cell r="CB19">
            <v>36.659572966006834</v>
          </cell>
          <cell r="CD19" t="str">
            <v>(-)</v>
          </cell>
          <cell r="CE19">
            <v>76.761311805527512</v>
          </cell>
          <cell r="CG19">
            <v>93.324720865903814</v>
          </cell>
          <cell r="CH19">
            <v>36.57906232142048</v>
          </cell>
          <cell r="CJ19">
            <v>67.074223112776309</v>
          </cell>
          <cell r="CK19">
            <v>47.379365180935338</v>
          </cell>
          <cell r="CM19">
            <v>35.248663835503862</v>
          </cell>
          <cell r="CN19">
            <v>40.428702005539115</v>
          </cell>
          <cell r="CP19">
            <v>66.504968857804059</v>
          </cell>
          <cell r="CQ19">
            <v>49.28602067105048</v>
          </cell>
          <cell r="CS19">
            <v>63.429772702128339</v>
          </cell>
          <cell r="CT19">
            <v>68.177689691676605</v>
          </cell>
          <cell r="CV19">
            <v>41.746457414430303</v>
          </cell>
          <cell r="CW19">
            <v>30.371247308917901</v>
          </cell>
          <cell r="CY19">
            <v>20.990342269139212</v>
          </cell>
          <cell r="CZ19">
            <v>15.827466315408369</v>
          </cell>
          <cell r="DB19">
            <v>35.319389651945286</v>
          </cell>
          <cell r="DC19">
            <v>25.622255917168303</v>
          </cell>
          <cell r="DE19">
            <v>37.243877483166692</v>
          </cell>
          <cell r="DF19">
            <v>20.283635999591446</v>
          </cell>
          <cell r="DH19">
            <v>82.079063438107809</v>
          </cell>
          <cell r="DI19">
            <v>50.713712150740271</v>
          </cell>
          <cell r="DK19">
            <v>21.875210287762073</v>
          </cell>
          <cell r="DL19">
            <v>15.891843417920727</v>
          </cell>
          <cell r="DN19">
            <v>41.632958625771167</v>
          </cell>
          <cell r="DO19">
            <v>30.049731959057716</v>
          </cell>
          <cell r="DQ19">
            <v>25.946402393853571</v>
          </cell>
          <cell r="DR19">
            <v>17.516822881027288</v>
          </cell>
          <cell r="DT19">
            <v>31.751676654793595</v>
          </cell>
          <cell r="DU19">
            <v>14.593871371925024</v>
          </cell>
          <cell r="DW19">
            <v>24.281700700663652</v>
          </cell>
          <cell r="DX19">
            <v>20.175023015789989</v>
          </cell>
          <cell r="DZ19">
            <v>33.766290267999999</v>
          </cell>
          <cell r="EA19">
            <v>1544.671335087</v>
          </cell>
          <cell r="EB19">
            <v>1.638333</v>
          </cell>
          <cell r="EC19">
            <v>32.024706539999997</v>
          </cell>
          <cell r="ED19">
            <v>67.497715184</v>
          </cell>
          <cell r="EE19">
            <v>946.19138101500005</v>
          </cell>
          <cell r="EF19">
            <v>19.424622200001</v>
          </cell>
          <cell r="EG19">
            <v>708.38776688700102</v>
          </cell>
          <cell r="EJ19">
            <v>52.613887665138201</v>
          </cell>
          <cell r="EK19">
            <v>21.247991582417388</v>
          </cell>
          <cell r="EM19">
            <v>35.086761970857573</v>
          </cell>
          <cell r="EN19">
            <v>23.098664124745479</v>
          </cell>
          <cell r="EP19">
            <v>18.878810320309345</v>
          </cell>
          <cell r="EQ19">
            <v>11.310632347605733</v>
          </cell>
          <cell r="ES19">
            <v>21.517985559584297</v>
          </cell>
          <cell r="ET19">
            <v>9.5585057216665632</v>
          </cell>
          <cell r="EV19">
            <v>5.9580425730009994</v>
          </cell>
          <cell r="EW19">
            <v>504.691501584001</v>
          </cell>
          <cell r="EX19">
            <v>12.074685803001001</v>
          </cell>
          <cell r="EY19">
            <v>460.09767726199999</v>
          </cell>
          <cell r="EZ19">
            <v>4.2332460230019997</v>
          </cell>
          <cell r="FA19">
            <v>211.38328761300201</v>
          </cell>
          <cell r="FB19">
            <v>12.972325657003001</v>
          </cell>
          <cell r="FC19">
            <v>489.14050922000303</v>
          </cell>
          <cell r="FD19">
            <v>1.2452786980000001</v>
          </cell>
          <cell r="FE19">
            <v>156.487207380001</v>
          </cell>
          <cell r="FF19">
            <v>20.792313393001002</v>
          </cell>
          <cell r="FG19">
            <v>810.61684601399998</v>
          </cell>
          <cell r="FH19">
            <v>46.049021651002008</v>
          </cell>
          <cell r="FI19">
            <v>664.67011974299999</v>
          </cell>
          <cell r="FJ19">
            <v>17.833885555001999</v>
          </cell>
          <cell r="FK19">
            <v>212.73744147200202</v>
          </cell>
          <cell r="FL19">
            <v>25.868526986001001</v>
          </cell>
          <cell r="FM19">
            <v>538.93672105899998</v>
          </cell>
          <cell r="FN19">
            <v>29.003451259154343</v>
          </cell>
          <cell r="FO19">
            <v>18.690390496004792</v>
          </cell>
          <cell r="FQ19">
            <v>19.22882840929039</v>
          </cell>
          <cell r="FR19">
            <v>9.6797310929324922</v>
          </cell>
          <cell r="FT19">
            <v>66.496031931869609</v>
          </cell>
          <cell r="FU19">
            <v>44.525085739801341</v>
          </cell>
          <cell r="FW19">
            <v>44.982867604004987</v>
          </cell>
          <cell r="FX19">
            <v>34.632079398988886</v>
          </cell>
          <cell r="FZ19">
            <v>28.520000001638184</v>
          </cell>
          <cell r="GA19">
            <v>21.421528308079512</v>
          </cell>
          <cell r="GC19">
            <v>50.064211354634566</v>
          </cell>
          <cell r="GD19">
            <v>24.414374670521219</v>
          </cell>
          <cell r="GF19">
            <v>34.945773525331461</v>
          </cell>
          <cell r="GG19">
            <v>23.089968128854839</v>
          </cell>
          <cell r="GI19">
            <v>86.74625113550178</v>
          </cell>
          <cell r="GJ19">
            <v>65.322198403725238</v>
          </cell>
          <cell r="GL19">
            <v>22.337461253696514</v>
          </cell>
          <cell r="GM19">
            <v>10.594100613502171</v>
          </cell>
          <cell r="GP19">
            <v>504.78170563100002</v>
          </cell>
          <cell r="GQ19">
            <v>10242.655559118999</v>
          </cell>
          <cell r="GR19">
            <v>202.75354688600001</v>
          </cell>
          <cell r="GS19">
            <v>6413.0159192270003</v>
          </cell>
        </row>
        <row r="20">
          <cell r="A20">
            <v>45627</v>
          </cell>
          <cell r="B20" t="str">
            <v>-</v>
          </cell>
          <cell r="C20" t="str">
            <v>-</v>
          </cell>
          <cell r="D20" t="str">
            <v>-</v>
          </cell>
          <cell r="E20" t="str">
            <v>-</v>
          </cell>
          <cell r="F20" t="str">
            <v>-</v>
          </cell>
          <cell r="G20" t="str">
            <v>-</v>
          </cell>
          <cell r="H20" t="str">
            <v>-</v>
          </cell>
          <cell r="I20" t="str">
            <v>-</v>
          </cell>
          <cell r="J20" t="str">
            <v>-</v>
          </cell>
          <cell r="L20" t="str">
            <v>-</v>
          </cell>
          <cell r="AH20">
            <v>23.209475908001</v>
          </cell>
          <cell r="AI20">
            <v>305.01929057399997</v>
          </cell>
          <cell r="AJ20">
            <v>67.989778902000012</v>
          </cell>
          <cell r="AK20">
            <v>188.208130296001</v>
          </cell>
          <cell r="AL20">
            <v>18.101215649</v>
          </cell>
          <cell r="AM20">
            <v>385.38151143800002</v>
          </cell>
          <cell r="AN20">
            <v>2935.6386784279998</v>
          </cell>
          <cell r="AO20">
            <v>2367.5953669110004</v>
          </cell>
          <cell r="AP20">
            <v>5658.1228394110003</v>
          </cell>
          <cell r="AQ20">
            <v>260.63261586400102</v>
          </cell>
          <cell r="AS20">
            <v>1.5437526399999999</v>
          </cell>
          <cell r="AT20">
            <v>52.249177218999996</v>
          </cell>
          <cell r="AU20">
            <v>2.38027824</v>
          </cell>
          <cell r="AV20">
            <v>16.124026634001002</v>
          </cell>
          <cell r="AW20">
            <v>0.35499500000099998</v>
          </cell>
          <cell r="AX20">
            <v>17.345749108</v>
          </cell>
          <cell r="AY20">
            <v>0.68040900000000004</v>
          </cell>
          <cell r="AZ20">
            <v>30.841902759001002</v>
          </cell>
          <cell r="BA20">
            <v>24.673444030001001</v>
          </cell>
          <cell r="BB20">
            <v>209.92489009300101</v>
          </cell>
          <cell r="BC20">
            <v>8.7286288810009989</v>
          </cell>
          <cell r="BD20">
            <v>160.114037483</v>
          </cell>
          <cell r="BE20">
            <v>8.4150662000000001</v>
          </cell>
          <cell r="BF20">
            <v>211.17068110400101</v>
          </cell>
          <cell r="BG20">
            <v>18.249598853001</v>
          </cell>
          <cell r="BH20">
            <v>109.184055997</v>
          </cell>
          <cell r="BI20">
            <v>176.77796087700099</v>
          </cell>
          <cell r="BJ20">
            <v>1171.6249311050001</v>
          </cell>
          <cell r="BK20">
            <v>18.922396825001002</v>
          </cell>
          <cell r="BL20">
            <v>136.035176804</v>
          </cell>
          <cell r="BM20">
            <v>4.5340680000009996</v>
          </cell>
          <cell r="BN20">
            <v>113.329291</v>
          </cell>
          <cell r="BO20">
            <v>7.1777107260000008</v>
          </cell>
          <cell r="BP20">
            <v>110.63458222300001</v>
          </cell>
          <cell r="BQ20">
            <v>5.4538709200000008</v>
          </cell>
          <cell r="BR20">
            <v>425.60661051700004</v>
          </cell>
          <cell r="BS20">
            <v>9.1318137020000005</v>
          </cell>
          <cell r="BT20">
            <v>378.16120911000002</v>
          </cell>
          <cell r="BU20">
            <v>3.8035998690010002</v>
          </cell>
          <cell r="BV20">
            <v>98.227926315999994</v>
          </cell>
          <cell r="BW20">
            <v>5.1293653560000001</v>
          </cell>
          <cell r="BX20">
            <v>280.41153223000003</v>
          </cell>
          <cell r="BY20">
            <v>13.318635807000001</v>
          </cell>
          <cell r="BZ20">
            <v>189.88359822800101</v>
          </cell>
          <cell r="CA20">
            <v>26.332694082388745</v>
          </cell>
          <cell r="CB20">
            <v>39.675684262070291</v>
          </cell>
          <cell r="CD20">
            <v>49.844000009427468</v>
          </cell>
          <cell r="CE20">
            <v>82.063678933570657</v>
          </cell>
          <cell r="CG20">
            <v>88.431668051416409</v>
          </cell>
          <cell r="CH20">
            <v>32.786018937384021</v>
          </cell>
          <cell r="CJ20">
            <v>64.00253377013091</v>
          </cell>
          <cell r="CK20">
            <v>49.357461945428561</v>
          </cell>
          <cell r="CM20">
            <v>39.117226750324967</v>
          </cell>
          <cell r="CN20">
            <v>37.228575223679783</v>
          </cell>
          <cell r="CP20">
            <v>72.270659808904284</v>
          </cell>
          <cell r="CQ20">
            <v>50.473362161128733</v>
          </cell>
          <cell r="CS20">
            <v>68.805891526913953</v>
          </cell>
          <cell r="CT20">
            <v>61.155743921528298</v>
          </cell>
          <cell r="CV20">
            <v>43.931836906659548</v>
          </cell>
          <cell r="CW20">
            <v>32.208229600910087</v>
          </cell>
          <cell r="CY20">
            <v>21.235158957710254</v>
          </cell>
          <cell r="CZ20">
            <v>16.544863735527485</v>
          </cell>
          <cell r="DB20">
            <v>34.197015738357223</v>
          </cell>
          <cell r="DC20">
            <v>25.427521183941963</v>
          </cell>
          <cell r="DE20">
            <v>34.061399167362943</v>
          </cell>
          <cell r="DF20">
            <v>20.806848528682668</v>
          </cell>
          <cell r="DH20">
            <v>79.231261789220369</v>
          </cell>
          <cell r="DI20">
            <v>47.653243979186598</v>
          </cell>
          <cell r="DK20">
            <v>24.605153050633806</v>
          </cell>
          <cell r="DL20">
            <v>17.903956663588129</v>
          </cell>
          <cell r="DN20">
            <v>45.996402362217296</v>
          </cell>
          <cell r="DO20">
            <v>29.169436759420137</v>
          </cell>
          <cell r="DQ20">
            <v>19.348606863931053</v>
          </cell>
          <cell r="DR20">
            <v>16.586680718186077</v>
          </cell>
          <cell r="DT20">
            <v>25.345901870672087</v>
          </cell>
          <cell r="DU20">
            <v>14.582188002368236</v>
          </cell>
          <cell r="DW20">
            <v>23.854817410430073</v>
          </cell>
          <cell r="DX20">
            <v>18.232563567975774</v>
          </cell>
          <cell r="DZ20">
            <v>40.048448999999998</v>
          </cell>
          <cell r="EA20">
            <v>1727.4260644230021</v>
          </cell>
          <cell r="EB20">
            <v>1.7843850000000001</v>
          </cell>
          <cell r="EC20">
            <v>70.536165930001005</v>
          </cell>
          <cell r="ED20">
            <v>86.392755896001006</v>
          </cell>
          <cell r="EE20">
            <v>1218.3652376000002</v>
          </cell>
          <cell r="EF20">
            <v>48.4028554</v>
          </cell>
          <cell r="EG20">
            <v>977.49247999800104</v>
          </cell>
          <cell r="EJ20">
            <v>50.962683973104724</v>
          </cell>
          <cell r="EK20">
            <v>20.557247538399558</v>
          </cell>
          <cell r="EM20">
            <v>34.590377076695894</v>
          </cell>
          <cell r="EN20">
            <v>16.321663954452813</v>
          </cell>
          <cell r="EP20">
            <v>17.559600867903566</v>
          </cell>
          <cell r="EQ20">
            <v>11.409998907354741</v>
          </cell>
          <cell r="ES20">
            <v>14.895045427423277</v>
          </cell>
          <cell r="ET20">
            <v>8.9266355883933191</v>
          </cell>
          <cell r="EV20">
            <v>7.9143820089999997</v>
          </cell>
          <cell r="EW20">
            <v>592.54424216400105</v>
          </cell>
          <cell r="EX20">
            <v>15.496767074001001</v>
          </cell>
          <cell r="EY20">
            <v>513.65273978400103</v>
          </cell>
          <cell r="EZ20">
            <v>8.103111083001</v>
          </cell>
          <cell r="FA20">
            <v>291.83889356700206</v>
          </cell>
          <cell r="FB20">
            <v>14.000061358002</v>
          </cell>
          <cell r="FC20">
            <v>696.514785132003</v>
          </cell>
          <cell r="FD20">
            <v>3.561186175</v>
          </cell>
          <cell r="FE20">
            <v>173.71309983399999</v>
          </cell>
          <cell r="FF20">
            <v>29.925997656</v>
          </cell>
          <cell r="FG20">
            <v>955.02884607200099</v>
          </cell>
          <cell r="FH20">
            <v>72.881588925000997</v>
          </cell>
          <cell r="FI20">
            <v>867.747168388001</v>
          </cell>
          <cell r="FJ20">
            <v>24.855677176002001</v>
          </cell>
          <cell r="FK20">
            <v>275.80354495900201</v>
          </cell>
          <cell r="FL20">
            <v>30.942187102001</v>
          </cell>
          <cell r="FM20">
            <v>667.1766992470001</v>
          </cell>
          <cell r="FN20">
            <v>27.341011587630199</v>
          </cell>
          <cell r="FO20">
            <v>19.264336533818902</v>
          </cell>
          <cell r="FQ20">
            <v>20.099318979283311</v>
          </cell>
          <cell r="FR20">
            <v>10.179845500728442</v>
          </cell>
          <cell r="FT20">
            <v>63.759171344922585</v>
          </cell>
          <cell r="FU20">
            <v>47.524515953171814</v>
          </cell>
          <cell r="FW20">
            <v>47.059361485971912</v>
          </cell>
          <cell r="FX20">
            <v>34.699069213483561</v>
          </cell>
          <cell r="FZ20">
            <v>25.449322111613554</v>
          </cell>
          <cell r="GA20">
            <v>22.646944771973978</v>
          </cell>
          <cell r="GC20">
            <v>44.754761634436989</v>
          </cell>
          <cell r="GD20">
            <v>25.17378721058072</v>
          </cell>
          <cell r="GF20">
            <v>32.589247851390304</v>
          </cell>
          <cell r="GG20">
            <v>23.53347330115745</v>
          </cell>
          <cell r="GI20">
            <v>86.929486913079828</v>
          </cell>
          <cell r="GJ20">
            <v>65.856945167702619</v>
          </cell>
          <cell r="GL20">
            <v>23.410290876243746</v>
          </cell>
          <cell r="GM20">
            <v>10.909314573126899</v>
          </cell>
          <cell r="GP20">
            <v>685.45261532300003</v>
          </cell>
          <cell r="GQ20">
            <v>13269.290768537001</v>
          </cell>
          <cell r="GR20">
            <v>276.48865258200101</v>
          </cell>
          <cell r="GS20">
            <v>8552.4101105299997</v>
          </cell>
        </row>
        <row r="21">
          <cell r="A21">
            <v>45597</v>
          </cell>
          <cell r="B21" t="str">
            <v>-</v>
          </cell>
          <cell r="C21" t="str">
            <v>-</v>
          </cell>
          <cell r="D21" t="str">
            <v>-</v>
          </cell>
          <cell r="E21" t="str">
            <v>-</v>
          </cell>
          <cell r="F21" t="str">
            <v>-</v>
          </cell>
          <cell r="G21" t="str">
            <v>-</v>
          </cell>
          <cell r="H21" t="str">
            <v>-</v>
          </cell>
          <cell r="I21" t="str">
            <v>-</v>
          </cell>
          <cell r="J21" t="str">
            <v>-</v>
          </cell>
          <cell r="L21" t="str">
            <v>-</v>
          </cell>
          <cell r="AH21">
            <v>22.863794687001</v>
          </cell>
          <cell r="AI21">
            <v>260.26032400700001</v>
          </cell>
          <cell r="AJ21">
            <v>53.114862495000004</v>
          </cell>
          <cell r="AK21">
            <v>141.20802966299999</v>
          </cell>
          <cell r="AL21">
            <v>6.3327452989999999</v>
          </cell>
          <cell r="AM21">
            <v>231.97490354300101</v>
          </cell>
          <cell r="AN21">
            <v>2140.144863605</v>
          </cell>
          <cell r="AO21">
            <v>1628.3768532440001</v>
          </cell>
          <cell r="AP21">
            <v>4476.4927242530002</v>
          </cell>
          <cell r="AQ21">
            <v>143.29421183600098</v>
          </cell>
          <cell r="AS21">
            <v>4.2107701620000002</v>
          </cell>
          <cell r="AT21">
            <v>36.624508542001003</v>
          </cell>
          <cell r="AU21">
            <v>0</v>
          </cell>
          <cell r="AV21">
            <v>5.1295743500010005</v>
          </cell>
          <cell r="AW21">
            <v>0.85736156800100005</v>
          </cell>
          <cell r="AX21">
            <v>4.4631945190010001</v>
          </cell>
          <cell r="AY21">
            <v>0.51740800000100007</v>
          </cell>
          <cell r="AZ21">
            <v>31.220032774</v>
          </cell>
          <cell r="BA21">
            <v>18.673403974001001</v>
          </cell>
          <cell r="BB21">
            <v>134.96207403099999</v>
          </cell>
          <cell r="BC21">
            <v>12.816981544001001</v>
          </cell>
          <cell r="BD21">
            <v>71.992062074999993</v>
          </cell>
          <cell r="BE21">
            <v>7.2357725849999994</v>
          </cell>
          <cell r="BF21">
            <v>68.22983927300001</v>
          </cell>
          <cell r="BG21">
            <v>9.6421429940000003</v>
          </cell>
          <cell r="BH21">
            <v>78.937604266999998</v>
          </cell>
          <cell r="BI21">
            <v>147.58654595500101</v>
          </cell>
          <cell r="BJ21">
            <v>1035.7041254789999</v>
          </cell>
          <cell r="BK21">
            <v>19.336840320000999</v>
          </cell>
          <cell r="BL21">
            <v>91.784954658000004</v>
          </cell>
          <cell r="BM21">
            <v>3.3719200000000003</v>
          </cell>
          <cell r="BN21">
            <v>107.662709200001</v>
          </cell>
          <cell r="BO21">
            <v>6.0459115749999999</v>
          </cell>
          <cell r="BP21">
            <v>79.227080917001004</v>
          </cell>
          <cell r="BQ21">
            <v>2.5818960670010003</v>
          </cell>
          <cell r="BR21">
            <v>260.93919099300098</v>
          </cell>
          <cell r="BS21">
            <v>8.9342550910000007</v>
          </cell>
          <cell r="BT21">
            <v>142.22661925399998</v>
          </cell>
          <cell r="BU21">
            <v>1.1313620000010001</v>
          </cell>
          <cell r="BV21">
            <v>98.254957198</v>
          </cell>
          <cell r="BW21">
            <v>8.3929513020000002</v>
          </cell>
          <cell r="BX21">
            <v>231.91658062499999</v>
          </cell>
          <cell r="BY21">
            <v>2.1979545480010003</v>
          </cell>
          <cell r="BZ21">
            <v>129.07864220800002</v>
          </cell>
          <cell r="CA21">
            <v>7.9114696495752375</v>
          </cell>
          <cell r="CB21">
            <v>36.907339896420858</v>
          </cell>
          <cell r="CD21" t="str">
            <v>(-)</v>
          </cell>
          <cell r="CE21">
            <v>76.333590932340158</v>
          </cell>
          <cell r="CG21">
            <v>60.259687219779529</v>
          </cell>
          <cell r="CH21">
            <v>44.992705175876516</v>
          </cell>
          <cell r="CJ21">
            <v>64.023459242872121</v>
          </cell>
          <cell r="CK21">
            <v>46.210596712873269</v>
          </cell>
          <cell r="CM21">
            <v>28.628008730829183</v>
          </cell>
          <cell r="CN21">
            <v>35.925568524964334</v>
          </cell>
          <cell r="CP21">
            <v>48.765909482139087</v>
          </cell>
          <cell r="CQ21">
            <v>51.684769842134024</v>
          </cell>
          <cell r="CS21">
            <v>72.448040272122512</v>
          </cell>
          <cell r="CT21">
            <v>60.382478827373212</v>
          </cell>
          <cell r="CV21">
            <v>41.416585192057362</v>
          </cell>
          <cell r="CW21">
            <v>30.508022998359028</v>
          </cell>
          <cell r="CY21">
            <v>22.183761889788034</v>
          </cell>
          <cell r="CZ21">
            <v>16.482657105826249</v>
          </cell>
          <cell r="DB21">
            <v>29.173266923009471</v>
          </cell>
          <cell r="DC21">
            <v>26.119757100604961</v>
          </cell>
          <cell r="DE21">
            <v>32.067347386652116</v>
          </cell>
          <cell r="DF21">
            <v>20.959955029628581</v>
          </cell>
          <cell r="DH21">
            <v>68.388910502879781</v>
          </cell>
          <cell r="DI21">
            <v>47.487423990079968</v>
          </cell>
          <cell r="DK21">
            <v>20.892862855885092</v>
          </cell>
          <cell r="DL21">
            <v>17.561069967270306</v>
          </cell>
          <cell r="DN21">
            <v>35.841551936274456</v>
          </cell>
          <cell r="DO21">
            <v>29.742163503306582</v>
          </cell>
          <cell r="DQ21">
            <v>24.823946711994193</v>
          </cell>
          <cell r="DR21">
            <v>17.360938531747912</v>
          </cell>
          <cell r="DT21">
            <v>25.347245812602953</v>
          </cell>
          <cell r="DU21">
            <v>14.88101473445049</v>
          </cell>
          <cell r="DW21">
            <v>22.132386223474292</v>
          </cell>
          <cell r="DX21">
            <v>20.555276485450648</v>
          </cell>
          <cell r="DZ21">
            <v>31.809543000001998</v>
          </cell>
          <cell r="EA21">
            <v>1373.5032997120009</v>
          </cell>
          <cell r="EB21">
            <v>1.4737810000009999</v>
          </cell>
          <cell r="EC21">
            <v>58.677217589999998</v>
          </cell>
          <cell r="ED21">
            <v>58.162687463000999</v>
          </cell>
          <cell r="EE21">
            <v>961.54162542099994</v>
          </cell>
          <cell r="EF21">
            <v>39.949567200002996</v>
          </cell>
          <cell r="EG21">
            <v>718.05680605700195</v>
          </cell>
          <cell r="EJ21">
            <v>51.442712647581828</v>
          </cell>
          <cell r="EK21">
            <v>20.730558491583079</v>
          </cell>
          <cell r="EM21">
            <v>34.743425244297669</v>
          </cell>
          <cell r="EN21">
            <v>17.146160138930338</v>
          </cell>
          <cell r="EP21">
            <v>16.887094851124367</v>
          </cell>
          <cell r="EQ21">
            <v>11.192566563091775</v>
          </cell>
          <cell r="ES21">
            <v>16.040847621496955</v>
          </cell>
          <cell r="ET21">
            <v>9.5397350108860586</v>
          </cell>
          <cell r="EV21">
            <v>10.691201525000999</v>
          </cell>
          <cell r="EW21">
            <v>509.76223089000098</v>
          </cell>
          <cell r="EX21">
            <v>15.226411879</v>
          </cell>
          <cell r="EY21">
            <v>479.04674904800004</v>
          </cell>
          <cell r="EZ21">
            <v>4.1806876229999999</v>
          </cell>
          <cell r="FA21">
            <v>207.74855714800103</v>
          </cell>
          <cell r="FB21">
            <v>13.591369604003001</v>
          </cell>
          <cell r="FC21">
            <v>510.52777942800304</v>
          </cell>
          <cell r="FD21">
            <v>1.0368303560000001</v>
          </cell>
          <cell r="FE21">
            <v>187.89763427400101</v>
          </cell>
          <cell r="FF21">
            <v>16.430704748002</v>
          </cell>
          <cell r="FG21">
            <v>734.51750908900101</v>
          </cell>
          <cell r="FH21">
            <v>49.512504383001001</v>
          </cell>
          <cell r="FI21">
            <v>669.48442798700194</v>
          </cell>
          <cell r="FJ21">
            <v>18.063041148003002</v>
          </cell>
          <cell r="FK21">
            <v>199.965067144003</v>
          </cell>
          <cell r="FL21">
            <v>26.136133882999999</v>
          </cell>
          <cell r="FM21">
            <v>566.44630385400012</v>
          </cell>
          <cell r="FN21">
            <v>16.439640115659085</v>
          </cell>
          <cell r="FO21">
            <v>18.97289629786048</v>
          </cell>
          <cell r="FQ21">
            <v>18.817026465253942</v>
          </cell>
          <cell r="FR21">
            <v>10.019621672756738</v>
          </cell>
          <cell r="FT21">
            <v>62.224758368654619</v>
          </cell>
          <cell r="FU21">
            <v>47.162089508072803</v>
          </cell>
          <cell r="FW21">
            <v>44.72437180554418</v>
          </cell>
          <cell r="FX21">
            <v>34.224372020279169</v>
          </cell>
          <cell r="FZ21">
            <v>12.087919495674953</v>
          </cell>
          <cell r="GA21">
            <v>21.436167696233309</v>
          </cell>
          <cell r="GC21">
            <v>53.760648701658141</v>
          </cell>
          <cell r="GD21">
            <v>26.166181003052422</v>
          </cell>
          <cell r="GF21">
            <v>33.254645464314173</v>
          </cell>
          <cell r="GG21">
            <v>22.825049720270243</v>
          </cell>
          <cell r="GI21">
            <v>83.481911200801093</v>
          </cell>
          <cell r="GJ21">
            <v>65.834177352710711</v>
          </cell>
          <cell r="GL21">
            <v>22.344444593385539</v>
          </cell>
          <cell r="GM21">
            <v>10.624466710874986</v>
          </cell>
          <cell r="GP21">
            <v>507.472564401</v>
          </cell>
          <cell r="GQ21">
            <v>9839.6669297379995</v>
          </cell>
          <cell r="GR21">
            <v>209.179103241001</v>
          </cell>
          <cell r="GS21">
            <v>6779.9858117580006</v>
          </cell>
        </row>
        <row r="22">
          <cell r="A22">
            <v>45566</v>
          </cell>
          <cell r="B22" t="str">
            <v>-</v>
          </cell>
          <cell r="C22" t="str">
            <v>-</v>
          </cell>
          <cell r="D22" t="str">
            <v>-</v>
          </cell>
          <cell r="E22" t="str">
            <v>-</v>
          </cell>
          <cell r="F22" t="str">
            <v>-</v>
          </cell>
          <cell r="G22" t="str">
            <v>-</v>
          </cell>
          <cell r="H22" t="str">
            <v>-</v>
          </cell>
          <cell r="I22" t="str">
            <v>-</v>
          </cell>
          <cell r="J22" t="str">
            <v>-</v>
          </cell>
          <cell r="L22" t="str">
            <v>-</v>
          </cell>
          <cell r="AH22">
            <v>9.2347969439999993</v>
          </cell>
          <cell r="AI22">
            <v>246.150935976</v>
          </cell>
          <cell r="AJ22">
            <v>52.730200758000002</v>
          </cell>
          <cell r="AK22">
            <v>107.98206286900101</v>
          </cell>
          <cell r="AL22">
            <v>4.4578090310010001</v>
          </cell>
          <cell r="AM22">
            <v>215.87965408300002</v>
          </cell>
          <cell r="AN22">
            <v>1970.593559568</v>
          </cell>
          <cell r="AO22">
            <v>1436.5924110320002</v>
          </cell>
          <cell r="AP22">
            <v>4552.4604124739999</v>
          </cell>
          <cell r="AQ22">
            <v>139.62688447500099</v>
          </cell>
          <cell r="AS22">
            <v>1.1810000001000001E-2</v>
          </cell>
          <cell r="AT22">
            <v>34.714781422999998</v>
          </cell>
          <cell r="AU22">
            <v>0</v>
          </cell>
          <cell r="AV22">
            <v>5.7562916629999998</v>
          </cell>
          <cell r="AW22">
            <v>0.37474900000000005</v>
          </cell>
          <cell r="AX22">
            <v>0.5689490000009999</v>
          </cell>
          <cell r="AY22">
            <v>1.145619223</v>
          </cell>
          <cell r="AZ22">
            <v>22.547574122000004</v>
          </cell>
          <cell r="BA22">
            <v>5.4332512340000001</v>
          </cell>
          <cell r="BB22">
            <v>118.851178766</v>
          </cell>
          <cell r="BC22">
            <v>6.1471449739999997</v>
          </cell>
          <cell r="BD22">
            <v>84.123037018000005</v>
          </cell>
          <cell r="BE22">
            <v>8.4468394260000004</v>
          </cell>
          <cell r="BF22">
            <v>66.333723698</v>
          </cell>
          <cell r="BG22">
            <v>13.566348241</v>
          </cell>
          <cell r="BH22">
            <v>89.593037879001002</v>
          </cell>
          <cell r="BI22">
            <v>147.66944542700099</v>
          </cell>
          <cell r="BJ22">
            <v>976.96286349199988</v>
          </cell>
          <cell r="BK22">
            <v>14.470427563001</v>
          </cell>
          <cell r="BL22">
            <v>111.007711615001</v>
          </cell>
          <cell r="BM22">
            <v>2.2730870000009999</v>
          </cell>
          <cell r="BN22">
            <v>92.077178100000012</v>
          </cell>
          <cell r="BO22">
            <v>16.276691714000002</v>
          </cell>
          <cell r="BP22">
            <v>76.702969018000005</v>
          </cell>
          <cell r="BQ22">
            <v>2.3511419460000003</v>
          </cell>
          <cell r="BR22">
            <v>248.293630868001</v>
          </cell>
          <cell r="BS22">
            <v>8.5861919530010002</v>
          </cell>
          <cell r="BT22">
            <v>101.52135541200001</v>
          </cell>
          <cell r="BU22">
            <v>2.1760226579999999</v>
          </cell>
          <cell r="BV22">
            <v>72.104076298001004</v>
          </cell>
          <cell r="BW22">
            <v>4.4621724540010002</v>
          </cell>
          <cell r="BX22">
            <v>185.97165747000099</v>
          </cell>
          <cell r="BY22">
            <v>4.3750299999999998</v>
          </cell>
          <cell r="BZ22">
            <v>131.64827114799999</v>
          </cell>
          <cell r="CA22">
            <v>107.99322607053402</v>
          </cell>
          <cell r="CB22">
            <v>35.728848383249115</v>
          </cell>
          <cell r="CD22" t="str">
            <v>(-)</v>
          </cell>
          <cell r="CE22">
            <v>78.846019456641287</v>
          </cell>
          <cell r="CG22">
            <v>83.076539230258106</v>
          </cell>
          <cell r="CH22">
            <v>73.92982499297139</v>
          </cell>
          <cell r="CJ22">
            <v>71.135483341135426</v>
          </cell>
          <cell r="CK22">
            <v>49.137242698671535</v>
          </cell>
          <cell r="CM22">
            <v>44.02230919697611</v>
          </cell>
          <cell r="CN22">
            <v>35.069234382245384</v>
          </cell>
          <cell r="CP22">
            <v>60.260435663347998</v>
          </cell>
          <cell r="CQ22">
            <v>47.214622333334646</v>
          </cell>
          <cell r="CS22">
            <v>67.383914632852992</v>
          </cell>
          <cell r="CT22">
            <v>62.731365707899535</v>
          </cell>
          <cell r="CV22">
            <v>36.653432233459135</v>
          </cell>
          <cell r="CW22">
            <v>30.170274360520885</v>
          </cell>
          <cell r="CY22">
            <v>21.558014915825723</v>
          </cell>
          <cell r="CZ22">
            <v>16.582395643129438</v>
          </cell>
          <cell r="DB22">
            <v>34.787809547322169</v>
          </cell>
          <cell r="DC22">
            <v>26.024375562315512</v>
          </cell>
          <cell r="DE22">
            <v>33.587530965584428</v>
          </cell>
          <cell r="DF22">
            <v>20.722982782201488</v>
          </cell>
          <cell r="DH22">
            <v>50.574416860089521</v>
          </cell>
          <cell r="DI22">
            <v>43.469053861325193</v>
          </cell>
          <cell r="DK22">
            <v>21.240156900335865</v>
          </cell>
          <cell r="DL22">
            <v>17.433289820197508</v>
          </cell>
          <cell r="DN22">
            <v>35.140313091479854</v>
          </cell>
          <cell r="DO22">
            <v>34.417662374984289</v>
          </cell>
          <cell r="DQ22">
            <v>19.458488406052709</v>
          </cell>
          <cell r="DR22">
            <v>18.06603264078031</v>
          </cell>
          <cell r="DT22">
            <v>26.558120554202688</v>
          </cell>
          <cell r="DU22">
            <v>16.003714764181716</v>
          </cell>
          <cell r="DW22">
            <v>31.021471852764439</v>
          </cell>
          <cell r="DX22">
            <v>20.94303729540383</v>
          </cell>
          <cell r="DZ22">
            <v>30.292013600000001</v>
          </cell>
          <cell r="EA22">
            <v>1408.191930524001</v>
          </cell>
          <cell r="EB22">
            <v>1.3452929999999999</v>
          </cell>
          <cell r="EC22">
            <v>43.521016621000001</v>
          </cell>
          <cell r="ED22">
            <v>52.648905368999998</v>
          </cell>
          <cell r="EE22">
            <v>1059.6484420000002</v>
          </cell>
          <cell r="EF22">
            <v>14.950254200002</v>
          </cell>
          <cell r="EG22">
            <v>685.77565772800108</v>
          </cell>
          <cell r="EJ22">
            <v>51.448456675062374</v>
          </cell>
          <cell r="EK22">
            <v>20.493315310386336</v>
          </cell>
          <cell r="EM22">
            <v>33.934726487092405</v>
          </cell>
          <cell r="EN22">
            <v>19.311883895801536</v>
          </cell>
          <cell r="EP22">
            <v>19.102145135882854</v>
          </cell>
          <cell r="EQ22">
            <v>10.747878132780757</v>
          </cell>
          <cell r="ES22">
            <v>21.212359526298794</v>
          </cell>
          <cell r="ET22">
            <v>9.7138986899767907</v>
          </cell>
          <cell r="EV22">
            <v>3.4831531440019998</v>
          </cell>
          <cell r="EW22">
            <v>495.04288652000002</v>
          </cell>
          <cell r="EX22">
            <v>14.910417916</v>
          </cell>
          <cell r="EY22">
            <v>481.61738682600003</v>
          </cell>
          <cell r="EZ22">
            <v>12.026555914999999</v>
          </cell>
          <cell r="FA22">
            <v>199.21905258000098</v>
          </cell>
          <cell r="FB22">
            <v>10.304585654002</v>
          </cell>
          <cell r="FC22">
            <v>522.18605360700201</v>
          </cell>
          <cell r="FD22">
            <v>4.1584216140000008</v>
          </cell>
          <cell r="FE22">
            <v>179.77213972199999</v>
          </cell>
          <cell r="FF22">
            <v>15.731181387000001</v>
          </cell>
          <cell r="FG22">
            <v>707.16260949600098</v>
          </cell>
          <cell r="FH22">
            <v>45.664371461000002</v>
          </cell>
          <cell r="FI22">
            <v>643.90197331100194</v>
          </cell>
          <cell r="FJ22">
            <v>14.719142330003001</v>
          </cell>
          <cell r="FK22">
            <v>196.73945155400202</v>
          </cell>
          <cell r="FL22">
            <v>21.149222998000003</v>
          </cell>
          <cell r="FM22">
            <v>540.96415674799994</v>
          </cell>
          <cell r="FN22">
            <v>28.276546349276295</v>
          </cell>
          <cell r="FO22">
            <v>19.148234438254143</v>
          </cell>
          <cell r="FQ22">
            <v>19.48344393487891</v>
          </cell>
          <cell r="FR22">
            <v>10.070530897497004</v>
          </cell>
          <cell r="FT22">
            <v>25.756016683684209</v>
          </cell>
          <cell r="FU22">
            <v>47.245851187954457</v>
          </cell>
          <cell r="FW22">
            <v>52.425799788873022</v>
          </cell>
          <cell r="FX22">
            <v>33.238841190319874</v>
          </cell>
          <cell r="FZ22">
            <v>18.853101638866193</v>
          </cell>
          <cell r="GA22">
            <v>23.492693794127216</v>
          </cell>
          <cell r="GC22">
            <v>48.076883259702385</v>
          </cell>
          <cell r="GD22">
            <v>25.26230793016359</v>
          </cell>
          <cell r="GF22">
            <v>33.265002187894709</v>
          </cell>
          <cell r="GG22">
            <v>23.52329863800124</v>
          </cell>
          <cell r="GI22">
            <v>86.703040194784435</v>
          </cell>
          <cell r="GJ22">
            <v>64.169192725774863</v>
          </cell>
          <cell r="GL22">
            <v>23.483486051377252</v>
          </cell>
          <cell r="GM22">
            <v>10.715584633625417</v>
          </cell>
          <cell r="GP22">
            <v>463.28775888600006</v>
          </cell>
          <cell r="GQ22">
            <v>9573.4283538199998</v>
          </cell>
          <cell r="GR22">
            <v>195.01306666100101</v>
          </cell>
          <cell r="GS22">
            <v>6385.0187542790009</v>
          </cell>
        </row>
        <row r="23">
          <cell r="A23">
            <v>45536</v>
          </cell>
          <cell r="B23" t="str">
            <v>-</v>
          </cell>
          <cell r="C23" t="str">
            <v>-</v>
          </cell>
          <cell r="D23" t="str">
            <v>-</v>
          </cell>
          <cell r="E23" t="str">
            <v>-</v>
          </cell>
          <cell r="F23" t="str">
            <v>-</v>
          </cell>
          <cell r="G23" t="str">
            <v>-</v>
          </cell>
          <cell r="H23" t="str">
            <v>-</v>
          </cell>
          <cell r="I23" t="str">
            <v>-</v>
          </cell>
          <cell r="J23" t="str">
            <v>-</v>
          </cell>
          <cell r="L23" t="str">
            <v>-</v>
          </cell>
          <cell r="AH23">
            <v>16.097242226000002</v>
          </cell>
          <cell r="AI23">
            <v>303.78597324100105</v>
          </cell>
          <cell r="AJ23">
            <v>71.758420954001011</v>
          </cell>
          <cell r="AK23">
            <v>146.493563249</v>
          </cell>
          <cell r="AL23">
            <v>17.805147678000001</v>
          </cell>
          <cell r="AM23">
            <v>237.40828026900101</v>
          </cell>
          <cell r="AN23">
            <v>2398.5306283999998</v>
          </cell>
          <cell r="AO23">
            <v>2184.5878790640004</v>
          </cell>
          <cell r="AP23">
            <v>5818.8682490660003</v>
          </cell>
          <cell r="AQ23">
            <v>219.161024195001</v>
          </cell>
          <cell r="AS23">
            <v>2.4216779759999998</v>
          </cell>
          <cell r="AT23">
            <v>41.414085878999998</v>
          </cell>
          <cell r="AU23">
            <v>0</v>
          </cell>
          <cell r="AV23">
            <v>3.2869792390010004</v>
          </cell>
          <cell r="AW23">
            <v>0.28760800000100001</v>
          </cell>
          <cell r="AX23">
            <v>2.5243175799999999</v>
          </cell>
          <cell r="AY23">
            <v>1.2033636220000001</v>
          </cell>
          <cell r="AZ23">
            <v>40.501383441999998</v>
          </cell>
          <cell r="BA23">
            <v>9.8702874510000012</v>
          </cell>
          <cell r="BB23">
            <v>140.71968720200098</v>
          </cell>
          <cell r="BC23">
            <v>6.7028558290000007</v>
          </cell>
          <cell r="BD23">
            <v>120.28534652200099</v>
          </cell>
          <cell r="BE23">
            <v>7.3490652110010002</v>
          </cell>
          <cell r="BF23">
            <v>82.548491536</v>
          </cell>
          <cell r="BG23">
            <v>12.542099437000999</v>
          </cell>
          <cell r="BH23">
            <v>76.953293028000999</v>
          </cell>
          <cell r="BI23">
            <v>214.547837898002</v>
          </cell>
          <cell r="BJ23">
            <v>1294.3442509690021</v>
          </cell>
          <cell r="BK23">
            <v>9.4026204190009999</v>
          </cell>
          <cell r="BL23">
            <v>91.769099696000012</v>
          </cell>
          <cell r="BM23">
            <v>2.108393</v>
          </cell>
          <cell r="BN23">
            <v>92.802523300001013</v>
          </cell>
          <cell r="BO23">
            <v>8.1949567019999989</v>
          </cell>
          <cell r="BP23">
            <v>118.186602429</v>
          </cell>
          <cell r="BQ23">
            <v>10.097918818</v>
          </cell>
          <cell r="BR23">
            <v>272.54916292299998</v>
          </cell>
          <cell r="BS23">
            <v>12.06619132</v>
          </cell>
          <cell r="BT23">
            <v>167.004964871</v>
          </cell>
          <cell r="BU23">
            <v>2.1961276139999999</v>
          </cell>
          <cell r="BV23">
            <v>84.172261567001001</v>
          </cell>
          <cell r="BW23">
            <v>14.256309877001</v>
          </cell>
          <cell r="BX23">
            <v>313.63144973000101</v>
          </cell>
          <cell r="BY23">
            <v>5.8527397170009996</v>
          </cell>
          <cell r="BZ23">
            <v>392.54398747300002</v>
          </cell>
          <cell r="CA23">
            <v>26.945046859525139</v>
          </cell>
          <cell r="CB23">
            <v>37.53373032763735</v>
          </cell>
          <cell r="CD23" t="str">
            <v>(-)</v>
          </cell>
          <cell r="CE23">
            <v>96.449515625584851</v>
          </cell>
          <cell r="CG23">
            <v>85.624878306286249</v>
          </cell>
          <cell r="CH23">
            <v>67.208562131077031</v>
          </cell>
          <cell r="CJ23">
            <v>40.976214566839381</v>
          </cell>
          <cell r="CK23">
            <v>49.573578023384499</v>
          </cell>
          <cell r="CM23">
            <v>36.368745322167108</v>
          </cell>
          <cell r="CN23">
            <v>35.85598297906288</v>
          </cell>
          <cell r="CP23">
            <v>77.398692254342976</v>
          </cell>
          <cell r="CQ23">
            <v>48.514836842280083</v>
          </cell>
          <cell r="CS23">
            <v>55.540730437525092</v>
          </cell>
          <cell r="CT23">
            <v>60.902530237436373</v>
          </cell>
          <cell r="CV23">
            <v>43.766205670209217</v>
          </cell>
          <cell r="CW23">
            <v>32.575414352740637</v>
          </cell>
          <cell r="CY23">
            <v>22.272880293181004</v>
          </cell>
          <cell r="CZ23">
            <v>17.325318672817321</v>
          </cell>
          <cell r="DB23">
            <v>36.335305747916067</v>
          </cell>
          <cell r="DC23">
            <v>26.621587948154257</v>
          </cell>
          <cell r="DE23">
            <v>34.533277240059611</v>
          </cell>
          <cell r="DF23">
            <v>21.205370303761757</v>
          </cell>
          <cell r="DH23">
            <v>74.379094333743311</v>
          </cell>
          <cell r="DI23">
            <v>47.369915412927313</v>
          </cell>
          <cell r="DK23">
            <v>20.211571472350592</v>
          </cell>
          <cell r="DL23">
            <v>18.861123844887047</v>
          </cell>
          <cell r="DN23">
            <v>38.78374533058539</v>
          </cell>
          <cell r="DO23">
            <v>30.950382930295511</v>
          </cell>
          <cell r="DQ23">
            <v>20.975883553550183</v>
          </cell>
          <cell r="DR23">
            <v>18.576944960547674</v>
          </cell>
          <cell r="DT23">
            <v>24.200235352598586</v>
          </cell>
          <cell r="DU23">
            <v>15.702850975862768</v>
          </cell>
          <cell r="DW23">
            <v>28.134447526290341</v>
          </cell>
          <cell r="DX23">
            <v>18.92037245320908</v>
          </cell>
          <cell r="DZ23">
            <v>37.263857800000999</v>
          </cell>
          <cell r="EA23">
            <v>1747.258279440003</v>
          </cell>
          <cell r="EB23">
            <v>1.5987780000010001</v>
          </cell>
          <cell r="EC23">
            <v>66.265272481000011</v>
          </cell>
          <cell r="ED23">
            <v>56.721032149000003</v>
          </cell>
          <cell r="EE23">
            <v>1287.4326795750001</v>
          </cell>
          <cell r="EF23">
            <v>40.422566900001996</v>
          </cell>
          <cell r="EG23">
            <v>890.24755501599998</v>
          </cell>
          <cell r="EJ23">
            <v>53.133408001571624</v>
          </cell>
          <cell r="EK23">
            <v>21.355390906122338</v>
          </cell>
          <cell r="EM23">
            <v>35.520253593659959</v>
          </cell>
          <cell r="EN23">
            <v>19.604053000045791</v>
          </cell>
          <cell r="EP23">
            <v>18.568249657769467</v>
          </cell>
          <cell r="EQ23">
            <v>11.131197027219908</v>
          </cell>
          <cell r="ES23">
            <v>16.162059671177602</v>
          </cell>
          <cell r="ET23">
            <v>10.104350735145047</v>
          </cell>
          <cell r="EV23">
            <v>5.1839803170009997</v>
          </cell>
          <cell r="EW23">
            <v>637.40135923000105</v>
          </cell>
          <cell r="EX23">
            <v>23.911352937001002</v>
          </cell>
          <cell r="EY23">
            <v>785.089395717</v>
          </cell>
          <cell r="EZ23">
            <v>32.631233162001003</v>
          </cell>
          <cell r="FA23">
            <v>254.17304388100101</v>
          </cell>
          <cell r="FB23">
            <v>16.370460711002</v>
          </cell>
          <cell r="FC23">
            <v>663.87056691700298</v>
          </cell>
          <cell r="FD23">
            <v>1.0089591040000001</v>
          </cell>
          <cell r="FE23">
            <v>194.89122736900103</v>
          </cell>
          <cell r="FF23">
            <v>24.569219271001998</v>
          </cell>
          <cell r="FG23">
            <v>871.77289223500009</v>
          </cell>
          <cell r="FH23">
            <v>46.701965329001006</v>
          </cell>
          <cell r="FI23">
            <v>712.89604619600198</v>
          </cell>
          <cell r="FJ23">
            <v>22.572015101001998</v>
          </cell>
          <cell r="FK23">
            <v>258.62980481300099</v>
          </cell>
          <cell r="FL23">
            <v>26.855232147999999</v>
          </cell>
          <cell r="FM23">
            <v>594.06867632500007</v>
          </cell>
          <cell r="FN23">
            <v>28.579317618187329</v>
          </cell>
          <cell r="FO23">
            <v>19.108062104872491</v>
          </cell>
          <cell r="FQ23">
            <v>20.058150587156003</v>
          </cell>
          <cell r="FR23">
            <v>10.071307330651019</v>
          </cell>
          <cell r="FT23">
            <v>24.83705735435657</v>
          </cell>
          <cell r="FU23">
            <v>47.660631697732541</v>
          </cell>
          <cell r="FW23">
            <v>48.014480733688004</v>
          </cell>
          <cell r="FX23">
            <v>34.328105069428588</v>
          </cell>
          <cell r="FZ23">
            <v>21.454389552740484</v>
          </cell>
          <cell r="GA23">
            <v>21.053164945286952</v>
          </cell>
          <cell r="GC23">
            <v>50.304638454740562</v>
          </cell>
          <cell r="GD23">
            <v>25.743484498094812</v>
          </cell>
          <cell r="GF23">
            <v>34.8267787781297</v>
          </cell>
          <cell r="GG23">
            <v>23.713655570175622</v>
          </cell>
          <cell r="GI23">
            <v>88.626542476271752</v>
          </cell>
          <cell r="GJ23">
            <v>64.901389743214239</v>
          </cell>
          <cell r="GL23">
            <v>22.956982569629918</v>
          </cell>
          <cell r="GM23">
            <v>11.264495570173843</v>
          </cell>
          <cell r="GP23">
            <v>588.83252174300003</v>
          </cell>
          <cell r="GQ23">
            <v>12181.018614036</v>
          </cell>
          <cell r="GR23">
            <v>261.19992833400102</v>
          </cell>
          <cell r="GS23">
            <v>7977.457350961</v>
          </cell>
        </row>
        <row r="24">
          <cell r="A24">
            <v>45505</v>
          </cell>
          <cell r="B24" t="str">
            <v>-</v>
          </cell>
          <cell r="C24" t="str">
            <v>-</v>
          </cell>
          <cell r="D24" t="str">
            <v>-</v>
          </cell>
          <cell r="E24" t="str">
            <v>-</v>
          </cell>
          <cell r="F24" t="str">
            <v>-</v>
          </cell>
          <cell r="G24" t="str">
            <v>-</v>
          </cell>
          <cell r="H24" t="str">
            <v>-</v>
          </cell>
          <cell r="I24" t="str">
            <v>-</v>
          </cell>
          <cell r="J24" t="str">
            <v>-</v>
          </cell>
          <cell r="L24" t="str">
            <v>-</v>
          </cell>
          <cell r="AH24">
            <v>6.6540591170000001</v>
          </cell>
          <cell r="AI24">
            <v>207.18609814300001</v>
          </cell>
          <cell r="AJ24">
            <v>64.546003364000001</v>
          </cell>
          <cell r="AK24">
            <v>105.8695062</v>
          </cell>
          <cell r="AL24">
            <v>14.038846469000001</v>
          </cell>
          <cell r="AM24">
            <v>142.394145853</v>
          </cell>
          <cell r="AN24">
            <v>1762.4065856140001</v>
          </cell>
          <cell r="AO24">
            <v>2064.5591711500001</v>
          </cell>
          <cell r="AP24">
            <v>4274.9681706600004</v>
          </cell>
          <cell r="AQ24">
            <v>175.48218598899999</v>
          </cell>
          <cell r="AS24">
            <v>0.61365404000099999</v>
          </cell>
          <cell r="AT24">
            <v>14.216786253</v>
          </cell>
          <cell r="AU24">
            <v>2.0285988989999999</v>
          </cell>
          <cell r="AV24">
            <v>3.6964440000000001</v>
          </cell>
          <cell r="AW24">
            <v>0.29234200000099997</v>
          </cell>
          <cell r="AX24">
            <v>6.0296164050010006</v>
          </cell>
          <cell r="AY24">
            <v>2.5140656200009999</v>
          </cell>
          <cell r="AZ24">
            <v>51.733618548001004</v>
          </cell>
          <cell r="BA24">
            <v>6.6752946020010002</v>
          </cell>
          <cell r="BB24">
            <v>89.579080997001</v>
          </cell>
          <cell r="BC24">
            <v>8.666509755001</v>
          </cell>
          <cell r="BD24">
            <v>81.010952074000002</v>
          </cell>
          <cell r="BE24">
            <v>3.1223933790010001</v>
          </cell>
          <cell r="BF24">
            <v>69.800754154000998</v>
          </cell>
          <cell r="BG24">
            <v>10.469317934999999</v>
          </cell>
          <cell r="BH24">
            <v>44.567909459000006</v>
          </cell>
          <cell r="BI24">
            <v>124.414830456</v>
          </cell>
          <cell r="BJ24">
            <v>864.30401973200105</v>
          </cell>
          <cell r="BK24">
            <v>5.3326200360000007</v>
          </cell>
          <cell r="BL24">
            <v>52.292093287999997</v>
          </cell>
          <cell r="BM24">
            <v>1.4939010000000001</v>
          </cell>
          <cell r="BN24">
            <v>43.796665400001004</v>
          </cell>
          <cell r="BO24">
            <v>8.3116228890010007</v>
          </cell>
          <cell r="BP24">
            <v>177.44537850500001</v>
          </cell>
          <cell r="BQ24">
            <v>8.467673585</v>
          </cell>
          <cell r="BR24">
            <v>245.683581981</v>
          </cell>
          <cell r="BS24">
            <v>3.4677938429999999</v>
          </cell>
          <cell r="BT24">
            <v>106.06857658000099</v>
          </cell>
          <cell r="BU24">
            <v>0.822905</v>
          </cell>
          <cell r="BV24">
            <v>63.924541157000995</v>
          </cell>
          <cell r="BW24">
            <v>8.0524949689999996</v>
          </cell>
          <cell r="BX24">
            <v>279.09936768700101</v>
          </cell>
          <cell r="BY24">
            <v>9.2003776899999998</v>
          </cell>
          <cell r="BZ24">
            <v>536.67201297200006</v>
          </cell>
          <cell r="CA24">
            <v>60.955228766912448</v>
          </cell>
          <cell r="CB24">
            <v>52.441719874607791</v>
          </cell>
          <cell r="CD24">
            <v>45.289000004529726</v>
          </cell>
          <cell r="CE24">
            <v>78.365438733550405</v>
          </cell>
          <cell r="CG24">
            <v>84.825991475450593</v>
          </cell>
          <cell r="CH24">
            <v>47.653626866326725</v>
          </cell>
          <cell r="CJ24">
            <v>40.462631616178953</v>
          </cell>
          <cell r="CK24">
            <v>45.024740316642792</v>
          </cell>
          <cell r="CM24">
            <v>42.886112457746194</v>
          </cell>
          <cell r="CN24">
            <v>44.802483590642808</v>
          </cell>
          <cell r="CP24">
            <v>72.57616641924929</v>
          </cell>
          <cell r="CQ24">
            <v>54.669810830990279</v>
          </cell>
          <cell r="CS24">
            <v>52.975680913057374</v>
          </cell>
          <cell r="CT24">
            <v>58.970775929948282</v>
          </cell>
          <cell r="CV24">
            <v>39.860940154073184</v>
          </cell>
          <cell r="CW24">
            <v>30.130656403916742</v>
          </cell>
          <cell r="CY24">
            <v>24.621652515809622</v>
          </cell>
          <cell r="CZ24">
            <v>18.287296577819895</v>
          </cell>
          <cell r="DB24">
            <v>31.738121460450699</v>
          </cell>
          <cell r="DC24">
            <v>24.769884816816823</v>
          </cell>
          <cell r="DE24">
            <v>32.58775514575597</v>
          </cell>
          <cell r="DF24">
            <v>21.163437545635123</v>
          </cell>
          <cell r="DH24">
            <v>71.79020454929703</v>
          </cell>
          <cell r="DI24">
            <v>45.449273247720868</v>
          </cell>
          <cell r="DK24">
            <v>20.238703675656623</v>
          </cell>
          <cell r="DL24">
            <v>18.206780116039376</v>
          </cell>
          <cell r="DN24">
            <v>42.51263085450983</v>
          </cell>
          <cell r="DO24">
            <v>35.48425152860635</v>
          </cell>
          <cell r="DQ24">
            <v>24.775496564001923</v>
          </cell>
          <cell r="DR24">
            <v>16.979331663174992</v>
          </cell>
          <cell r="DT24">
            <v>27.61853439501354</v>
          </cell>
          <cell r="DU24">
            <v>16.692937517335665</v>
          </cell>
          <cell r="DW24">
            <v>25.321345383485014</v>
          </cell>
          <cell r="DX24">
            <v>21.107727359691879</v>
          </cell>
          <cell r="DZ24">
            <v>30.155143200001</v>
          </cell>
          <cell r="EA24">
            <v>1217.5596207190022</v>
          </cell>
          <cell r="EB24">
            <v>2.2237110000009999</v>
          </cell>
          <cell r="EC24">
            <v>77.438329392</v>
          </cell>
          <cell r="ED24">
            <v>53.551013200001002</v>
          </cell>
          <cell r="EE24">
            <v>947.72205998000004</v>
          </cell>
          <cell r="EF24">
            <v>11.869951799999999</v>
          </cell>
          <cell r="EG24">
            <v>648.25991572700104</v>
          </cell>
          <cell r="EJ24">
            <v>52.530479261658705</v>
          </cell>
          <cell r="EK24">
            <v>22.924951937969915</v>
          </cell>
          <cell r="EM24">
            <v>38.099060534377855</v>
          </cell>
          <cell r="EN24">
            <v>15.915809428248417</v>
          </cell>
          <cell r="EP24">
            <v>21.780619334126406</v>
          </cell>
          <cell r="EQ24">
            <v>11.845468038409816</v>
          </cell>
          <cell r="ES24">
            <v>21.619593265745277</v>
          </cell>
          <cell r="ET24">
            <v>11.030994728635125</v>
          </cell>
          <cell r="EV24">
            <v>3.6541104220020002</v>
          </cell>
          <cell r="EW24">
            <v>512.17525049100198</v>
          </cell>
          <cell r="EX24">
            <v>29.993366870000997</v>
          </cell>
          <cell r="EY24">
            <v>910.45466677400009</v>
          </cell>
          <cell r="EZ24">
            <v>5.4839090340009999</v>
          </cell>
          <cell r="FA24">
            <v>285.02007015399994</v>
          </cell>
          <cell r="FB24">
            <v>9.7747437600050002</v>
          </cell>
          <cell r="FC24">
            <v>497.95050452300302</v>
          </cell>
          <cell r="FD24">
            <v>1.4537443699999999</v>
          </cell>
          <cell r="FE24">
            <v>87.853358591000998</v>
          </cell>
          <cell r="FF24">
            <v>15.965853305000001</v>
          </cell>
          <cell r="FG24">
            <v>667.21329476300104</v>
          </cell>
          <cell r="FH24">
            <v>28.202430121001999</v>
          </cell>
          <cell r="FI24">
            <v>448.00256750900201</v>
          </cell>
          <cell r="FJ24">
            <v>17.246464110003</v>
          </cell>
          <cell r="FK24">
            <v>209.07302306400297</v>
          </cell>
          <cell r="FL24">
            <v>14.228045775001</v>
          </cell>
          <cell r="FM24">
            <v>458.93813088100001</v>
          </cell>
          <cell r="FN24">
            <v>30.070280090167415</v>
          </cell>
          <cell r="FO24">
            <v>19.042543165961405</v>
          </cell>
          <cell r="FQ24">
            <v>19.50657898704193</v>
          </cell>
          <cell r="FR24">
            <v>10.348282634248621</v>
          </cell>
          <cell r="FT24">
            <v>68.04180057227623</v>
          </cell>
          <cell r="FU24">
            <v>47.653344496927488</v>
          </cell>
          <cell r="FW24">
            <v>50.32585800947394</v>
          </cell>
          <cell r="FX24">
            <v>35.015593024516228</v>
          </cell>
          <cell r="FZ24">
            <v>38.080074465223902</v>
          </cell>
          <cell r="GA24">
            <v>21.059504430505807</v>
          </cell>
          <cell r="GC24">
            <v>51.138694820045004</v>
          </cell>
          <cell r="GD24">
            <v>26.477267154294466</v>
          </cell>
          <cell r="GF24">
            <v>35.06342772620151</v>
          </cell>
          <cell r="GG24">
            <v>24.63816654281386</v>
          </cell>
          <cell r="GI24">
            <v>82.732487590104412</v>
          </cell>
          <cell r="GJ24">
            <v>63.519712604617332</v>
          </cell>
          <cell r="GL24">
            <v>22.340870084597242</v>
          </cell>
          <cell r="GM24">
            <v>10.737473518701281</v>
          </cell>
          <cell r="GP24">
            <v>442.90101434499996</v>
          </cell>
          <cell r="GQ24">
            <v>9257.7751570689998</v>
          </cell>
          <cell r="GR24">
            <v>198.397457419002</v>
          </cell>
          <cell r="GS24">
            <v>6760.9810821310002</v>
          </cell>
        </row>
        <row r="25">
          <cell r="A25">
            <v>45474</v>
          </cell>
          <cell r="B25" t="str">
            <v>-</v>
          </cell>
          <cell r="C25" t="str">
            <v>-</v>
          </cell>
          <cell r="D25" t="str">
            <v>-</v>
          </cell>
          <cell r="E25" t="str">
            <v>-</v>
          </cell>
          <cell r="F25" t="str">
            <v>-</v>
          </cell>
          <cell r="G25" t="str">
            <v>-</v>
          </cell>
          <cell r="H25" t="str">
            <v>-</v>
          </cell>
          <cell r="I25" t="str">
            <v>-</v>
          </cell>
          <cell r="J25" t="str">
            <v>-</v>
          </cell>
          <cell r="L25" t="str">
            <v>-</v>
          </cell>
          <cell r="AH25">
            <v>32.621769055001003</v>
          </cell>
          <cell r="AI25">
            <v>182.601166183</v>
          </cell>
          <cell r="AJ25">
            <v>59.530572574001006</v>
          </cell>
          <cell r="AK25">
            <v>81.508726842000996</v>
          </cell>
          <cell r="AL25">
            <v>6.8017398270000005</v>
          </cell>
          <cell r="AM25">
            <v>148.02957107899999</v>
          </cell>
          <cell r="AN25">
            <v>1675.4235802100002</v>
          </cell>
          <cell r="AO25">
            <v>1831.605822191</v>
          </cell>
          <cell r="AP25">
            <v>4136.9079324140002</v>
          </cell>
          <cell r="AQ25">
            <v>187.69364936500102</v>
          </cell>
          <cell r="AS25">
            <v>1.4206000001E-2</v>
          </cell>
          <cell r="AT25">
            <v>19.089849000999997</v>
          </cell>
          <cell r="AU25">
            <v>1.6254710889999999</v>
          </cell>
          <cell r="AV25">
            <v>2.698450903001</v>
          </cell>
          <cell r="AW25">
            <v>0.83317725800100007</v>
          </cell>
          <cell r="AX25">
            <v>7.7249173360009999</v>
          </cell>
          <cell r="AY25">
            <v>0.59263300000000008</v>
          </cell>
          <cell r="AZ25">
            <v>41.192801034001</v>
          </cell>
          <cell r="BA25">
            <v>5.2561739500000009</v>
          </cell>
          <cell r="BB25">
            <v>100.372970964001</v>
          </cell>
          <cell r="BC25">
            <v>9.7292405649999996</v>
          </cell>
          <cell r="BD25">
            <v>80.744793016000003</v>
          </cell>
          <cell r="BE25">
            <v>8.7733265890010017</v>
          </cell>
          <cell r="BF25">
            <v>61.019354751001003</v>
          </cell>
          <cell r="BG25">
            <v>9.0265436900010005</v>
          </cell>
          <cell r="BH25">
            <v>46.271946511000998</v>
          </cell>
          <cell r="BI25">
            <v>112.239569719001</v>
          </cell>
          <cell r="BJ25">
            <v>866.09281422499998</v>
          </cell>
          <cell r="BK25">
            <v>3.5586573120009999</v>
          </cell>
          <cell r="BL25">
            <v>44.273917957999998</v>
          </cell>
          <cell r="BM25">
            <v>1.1036680000010002</v>
          </cell>
          <cell r="BN25">
            <v>28.291966700001002</v>
          </cell>
          <cell r="BO25">
            <v>9.9502844670009996</v>
          </cell>
          <cell r="BP25">
            <v>147.74296175800001</v>
          </cell>
          <cell r="BQ25">
            <v>6.8879503910009996</v>
          </cell>
          <cell r="BR25">
            <v>168.43965912299998</v>
          </cell>
          <cell r="BS25">
            <v>3.2759166130000001</v>
          </cell>
          <cell r="BT25">
            <v>108.79481865400101</v>
          </cell>
          <cell r="BU25">
            <v>2.9719351449999998</v>
          </cell>
          <cell r="BV25">
            <v>48.611670185000001</v>
          </cell>
          <cell r="BW25">
            <v>5.4239059960000002</v>
          </cell>
          <cell r="BX25">
            <v>264.28882786600099</v>
          </cell>
          <cell r="BY25">
            <v>11.059493994</v>
          </cell>
          <cell r="BZ25">
            <v>454.54039245000098</v>
          </cell>
          <cell r="CA25">
            <v>107.67351822422403</v>
          </cell>
          <cell r="CB25">
            <v>48.72065945667147</v>
          </cell>
          <cell r="CD25">
            <v>60.000000011073716</v>
          </cell>
          <cell r="CE25">
            <v>94.251083767784138</v>
          </cell>
          <cell r="CG25">
            <v>79.988474470484178</v>
          </cell>
          <cell r="CH25">
            <v>51.027865749054271</v>
          </cell>
          <cell r="CJ25">
            <v>70.969807621244513</v>
          </cell>
          <cell r="CK25">
            <v>48.101140121073904</v>
          </cell>
          <cell r="CM25">
            <v>33.671897175891594</v>
          </cell>
          <cell r="CN25">
            <v>40.332545493935129</v>
          </cell>
          <cell r="CP25">
            <v>75.145161021208651</v>
          </cell>
          <cell r="CQ25">
            <v>56.196857440985085</v>
          </cell>
          <cell r="CS25">
            <v>60.378862628698563</v>
          </cell>
          <cell r="CT25">
            <v>61.771884260545484</v>
          </cell>
          <cell r="CV25">
            <v>37.773459781477243</v>
          </cell>
          <cell r="CW25">
            <v>32.473748860916331</v>
          </cell>
          <cell r="CY25">
            <v>24.579939247387873</v>
          </cell>
          <cell r="CZ25">
            <v>17.948268366485532</v>
          </cell>
          <cell r="DB25">
            <v>32.738405272434186</v>
          </cell>
          <cell r="DC25">
            <v>24.795851777143959</v>
          </cell>
          <cell r="DE25">
            <v>33.950155300295059</v>
          </cell>
          <cell r="DF25">
            <v>24.105247427001103</v>
          </cell>
          <cell r="DH25">
            <v>59.883156347648679</v>
          </cell>
          <cell r="DI25">
            <v>47.429819100790851</v>
          </cell>
          <cell r="DK25">
            <v>22.691211423821837</v>
          </cell>
          <cell r="DL25">
            <v>21.185040622786111</v>
          </cell>
          <cell r="DN25">
            <v>42.116929951293599</v>
          </cell>
          <cell r="DO25">
            <v>34.606139346219138</v>
          </cell>
          <cell r="DQ25">
            <v>15.858962028594336</v>
          </cell>
          <cell r="DR25">
            <v>18.85381720710366</v>
          </cell>
          <cell r="DT25">
            <v>23.408926501977852</v>
          </cell>
          <cell r="DU25">
            <v>16.281136424301128</v>
          </cell>
          <cell r="DW25">
            <v>24.945223122655644</v>
          </cell>
          <cell r="DX25">
            <v>20.545177208041501</v>
          </cell>
          <cell r="DZ25">
            <v>26.912954000000997</v>
          </cell>
          <cell r="EA25">
            <v>1191.418813727001</v>
          </cell>
          <cell r="EB25">
            <v>2.196094</v>
          </cell>
          <cell r="EC25">
            <v>53.206814706999999</v>
          </cell>
          <cell r="ED25">
            <v>33.416358542000999</v>
          </cell>
          <cell r="EE25">
            <v>849.66154005500005</v>
          </cell>
          <cell r="EF25">
            <v>12.073359300001</v>
          </cell>
          <cell r="EG25">
            <v>709.98195189599994</v>
          </cell>
          <cell r="EJ25">
            <v>52.909776087751204</v>
          </cell>
          <cell r="EK25">
            <v>22.38210432398904</v>
          </cell>
          <cell r="EM25">
            <v>37.68060474642752</v>
          </cell>
          <cell r="EN25">
            <v>19.995354843033528</v>
          </cell>
          <cell r="EP25">
            <v>21.392076274813501</v>
          </cell>
          <cell r="EQ25">
            <v>11.218013541492073</v>
          </cell>
          <cell r="ES25">
            <v>20.975104252880062</v>
          </cell>
          <cell r="ET25">
            <v>10.474042943386399</v>
          </cell>
          <cell r="EV25">
            <v>5.8641989099999998</v>
          </cell>
          <cell r="EW25">
            <v>462.06395515600104</v>
          </cell>
          <cell r="EX25">
            <v>29.202211009001001</v>
          </cell>
          <cell r="EY25">
            <v>901.30743622900002</v>
          </cell>
          <cell r="EZ25">
            <v>10.404740784001</v>
          </cell>
          <cell r="FA25">
            <v>275.87667423799996</v>
          </cell>
          <cell r="FB25">
            <v>11.224725850000999</v>
          </cell>
          <cell r="FC25">
            <v>478.371669066001</v>
          </cell>
          <cell r="FD25">
            <v>1.8380442860000001</v>
          </cell>
          <cell r="FE25">
            <v>77.250277404000997</v>
          </cell>
          <cell r="FF25">
            <v>15.599365337</v>
          </cell>
          <cell r="FG25">
            <v>628.40794968000012</v>
          </cell>
          <cell r="FH25">
            <v>25.696518541002</v>
          </cell>
          <cell r="FI25">
            <v>435.84067395500296</v>
          </cell>
          <cell r="FJ25">
            <v>18.859762409003</v>
          </cell>
          <cell r="FK25">
            <v>193.376079798002</v>
          </cell>
          <cell r="FL25">
            <v>16.060857058</v>
          </cell>
          <cell r="FM25">
            <v>425.99464613400102</v>
          </cell>
          <cell r="FN25">
            <v>29.424569331670568</v>
          </cell>
          <cell r="FO25">
            <v>19.565509249761238</v>
          </cell>
          <cell r="FQ25">
            <v>19.282892736561443</v>
          </cell>
          <cell r="FR25">
            <v>10.315766277514314</v>
          </cell>
          <cell r="FT25">
            <v>41.04587275885747</v>
          </cell>
          <cell r="FU25">
            <v>48.787518867969148</v>
          </cell>
          <cell r="FW25">
            <v>49.399404474627111</v>
          </cell>
          <cell r="FX25">
            <v>34.119861972938146</v>
          </cell>
          <cell r="FZ25">
            <v>21.092976103623656</v>
          </cell>
          <cell r="GA25">
            <v>21.26040646606064</v>
          </cell>
          <cell r="GC25">
            <v>52.14502089137148</v>
          </cell>
          <cell r="GD25">
            <v>26.285920965112698</v>
          </cell>
          <cell r="GF25">
            <v>36.866652231055916</v>
          </cell>
          <cell r="GG25">
            <v>24.707344934405452</v>
          </cell>
          <cell r="GI25">
            <v>74.310150578884745</v>
          </cell>
          <cell r="GJ25">
            <v>64.992977580440424</v>
          </cell>
          <cell r="GL25">
            <v>21.755650703083482</v>
          </cell>
          <cell r="GM25">
            <v>11.139430654758286</v>
          </cell>
          <cell r="GP25">
            <v>401.299351986001</v>
          </cell>
          <cell r="GQ25">
            <v>8632.5387575730001</v>
          </cell>
          <cell r="GR25">
            <v>190.23855427800103</v>
          </cell>
          <cell r="GS25">
            <v>6486.6190740249995</v>
          </cell>
        </row>
        <row r="26">
          <cell r="A26">
            <v>45444</v>
          </cell>
          <cell r="B26" t="str">
            <v>-</v>
          </cell>
          <cell r="C26" t="str">
            <v>-</v>
          </cell>
          <cell r="D26" t="str">
            <v>-</v>
          </cell>
          <cell r="E26" t="str">
            <v>-</v>
          </cell>
          <cell r="F26" t="str">
            <v>-</v>
          </cell>
          <cell r="G26" t="str">
            <v>-</v>
          </cell>
          <cell r="H26" t="str">
            <v>-</v>
          </cell>
          <cell r="I26" t="str">
            <v>-</v>
          </cell>
          <cell r="J26" t="str">
            <v>-</v>
          </cell>
          <cell r="L26" t="str">
            <v>-</v>
          </cell>
          <cell r="AH26">
            <v>23.565623178000997</v>
          </cell>
          <cell r="AI26">
            <v>330.50229626500101</v>
          </cell>
          <cell r="AJ26">
            <v>89.002174455999992</v>
          </cell>
          <cell r="AK26">
            <v>165.40912167799999</v>
          </cell>
          <cell r="AL26">
            <v>7.0636434540000002</v>
          </cell>
          <cell r="AM26">
            <v>222.800654597001</v>
          </cell>
          <cell r="AN26">
            <v>2469.196877891</v>
          </cell>
          <cell r="AO26">
            <v>2378.9563924099998</v>
          </cell>
          <cell r="AP26">
            <v>5995.4165402889994</v>
          </cell>
          <cell r="AQ26">
            <v>222.49584475800103</v>
          </cell>
          <cell r="AS26">
            <v>0.80916674500099994</v>
          </cell>
          <cell r="AT26">
            <v>23.010764473001</v>
          </cell>
          <cell r="AU26">
            <v>2.256894258</v>
          </cell>
          <cell r="AV26">
            <v>5.4009817410009999</v>
          </cell>
          <cell r="AW26">
            <v>1.9268354500010001</v>
          </cell>
          <cell r="AX26">
            <v>5.8567882000010005</v>
          </cell>
          <cell r="AY26">
            <v>1.6334084230000001</v>
          </cell>
          <cell r="AZ26">
            <v>60.488037803001006</v>
          </cell>
          <cell r="BA26">
            <v>11.862456848000001</v>
          </cell>
          <cell r="BB26">
            <v>106.16102747500101</v>
          </cell>
          <cell r="BC26">
            <v>9.99095172</v>
          </cell>
          <cell r="BD26">
            <v>125.962153925001</v>
          </cell>
          <cell r="BE26">
            <v>3.6062299240000004</v>
          </cell>
          <cell r="BF26">
            <v>78.584898434999999</v>
          </cell>
          <cell r="BG26">
            <v>18.776759204999998</v>
          </cell>
          <cell r="BH26">
            <v>70.517885674000013</v>
          </cell>
          <cell r="BI26">
            <v>207.606981031001</v>
          </cell>
          <cell r="BJ26">
            <v>1346.35771318</v>
          </cell>
          <cell r="BK26">
            <v>12.511056436999999</v>
          </cell>
          <cell r="BL26">
            <v>79.209272670999994</v>
          </cell>
          <cell r="BM26">
            <v>1.456114000001</v>
          </cell>
          <cell r="BN26">
            <v>65.581006599999995</v>
          </cell>
          <cell r="BO26">
            <v>24.677326108001001</v>
          </cell>
          <cell r="BP26">
            <v>200.16023463600001</v>
          </cell>
          <cell r="BQ26">
            <v>6.9172702840009999</v>
          </cell>
          <cell r="BR26">
            <v>276.50755913399996</v>
          </cell>
          <cell r="BS26">
            <v>5.7249992340000002</v>
          </cell>
          <cell r="BT26">
            <v>98.013741714000005</v>
          </cell>
          <cell r="BU26">
            <v>3.8633662080010001</v>
          </cell>
          <cell r="BV26">
            <v>72.99884778900001</v>
          </cell>
          <cell r="BW26">
            <v>5.6296142710000003</v>
          </cell>
          <cell r="BX26">
            <v>372.89310715900001</v>
          </cell>
          <cell r="BY26">
            <v>16.617046664</v>
          </cell>
          <cell r="BZ26">
            <v>532.52037357099994</v>
          </cell>
          <cell r="CA26">
            <v>36.594776378215357</v>
          </cell>
          <cell r="CB26">
            <v>51.347930002123263</v>
          </cell>
          <cell r="CD26">
            <v>55.878325535621975</v>
          </cell>
          <cell r="CE26">
            <v>82.498859470763307</v>
          </cell>
          <cell r="CG26">
            <v>49.385220774794554</v>
          </cell>
          <cell r="CH26">
            <v>45.331094814040846</v>
          </cell>
          <cell r="CJ26">
            <v>59.019821168144539</v>
          </cell>
          <cell r="CK26">
            <v>43.654067012899439</v>
          </cell>
          <cell r="CM26">
            <v>42.41636185566675</v>
          </cell>
          <cell r="CN26">
            <v>39.703551133334209</v>
          </cell>
          <cell r="CP26">
            <v>75.123365588238485</v>
          </cell>
          <cell r="CQ26">
            <v>47.470665328692718</v>
          </cell>
          <cell r="CS26">
            <v>98.079981810388858</v>
          </cell>
          <cell r="CT26">
            <v>64.087657489316456</v>
          </cell>
          <cell r="CV26">
            <v>36.256368805417615</v>
          </cell>
          <cell r="CW26">
            <v>32.108721987815166</v>
          </cell>
          <cell r="CY26">
            <v>22.214764038018163</v>
          </cell>
          <cell r="CZ26">
            <v>17.49661395598854</v>
          </cell>
          <cell r="DB26">
            <v>27.855144664231606</v>
          </cell>
          <cell r="DC26">
            <v>24.721991462824501</v>
          </cell>
          <cell r="DE26">
            <v>32.682702041163886</v>
          </cell>
          <cell r="DF26">
            <v>20.268992295400359</v>
          </cell>
          <cell r="DH26">
            <v>47.200263542829731</v>
          </cell>
          <cell r="DI26">
            <v>44.845950061599027</v>
          </cell>
          <cell r="DK26">
            <v>19.693801265086044</v>
          </cell>
          <cell r="DL26">
            <v>19.363156791892035</v>
          </cell>
          <cell r="DN26">
            <v>42.802007698923823</v>
          </cell>
          <cell r="DO26">
            <v>36.488252009117659</v>
          </cell>
          <cell r="DQ26">
            <v>18.137296345059006</v>
          </cell>
          <cell r="DR26">
            <v>19.535746827882029</v>
          </cell>
          <cell r="DT26">
            <v>31.445116708778496</v>
          </cell>
          <cell r="DU26">
            <v>15.407671568381069</v>
          </cell>
          <cell r="DW26">
            <v>28.427255014116444</v>
          </cell>
          <cell r="DX26">
            <v>21.074517117316848</v>
          </cell>
          <cell r="DZ26">
            <v>40.099743000000998</v>
          </cell>
          <cell r="EA26">
            <v>1623.5981132229999</v>
          </cell>
          <cell r="EB26">
            <v>2.554630000001</v>
          </cell>
          <cell r="EC26">
            <v>83.347781010000006</v>
          </cell>
          <cell r="ED26">
            <v>79.094070578001009</v>
          </cell>
          <cell r="EE26">
            <v>1312.0834426500001</v>
          </cell>
          <cell r="EF26">
            <v>31.308971100000999</v>
          </cell>
          <cell r="EG26">
            <v>967.49016816800201</v>
          </cell>
          <cell r="EJ26">
            <v>51.684836982619771</v>
          </cell>
          <cell r="EK26">
            <v>23.121468535399138</v>
          </cell>
          <cell r="EM26">
            <v>36.575042178305047</v>
          </cell>
          <cell r="EN26">
            <v>16.684011154036121</v>
          </cell>
          <cell r="EP26">
            <v>18.713237331177041</v>
          </cell>
          <cell r="EQ26">
            <v>11.254637231890687</v>
          </cell>
          <cell r="ES26">
            <v>18.90677461451239</v>
          </cell>
          <cell r="ET26">
            <v>10.217878200697514</v>
          </cell>
          <cell r="EV26">
            <v>8.9402162070010007</v>
          </cell>
          <cell r="EW26">
            <v>607.9498122760001</v>
          </cell>
          <cell r="EX26">
            <v>32.120163525001004</v>
          </cell>
          <cell r="EY26">
            <v>1014.946708304</v>
          </cell>
          <cell r="EZ26">
            <v>25.634652311000004</v>
          </cell>
          <cell r="FA26">
            <v>326.708818578001</v>
          </cell>
          <cell r="FB26">
            <v>13.632783893003998</v>
          </cell>
          <cell r="FC26">
            <v>691.98021386200401</v>
          </cell>
          <cell r="FD26">
            <v>2.536697056</v>
          </cell>
          <cell r="FE26">
            <v>110.912105759</v>
          </cell>
          <cell r="FF26">
            <v>28.546497931000001</v>
          </cell>
          <cell r="FG26">
            <v>885.79437032500005</v>
          </cell>
          <cell r="FH26">
            <v>37.598702787001997</v>
          </cell>
          <cell r="FI26">
            <v>584.26561173100004</v>
          </cell>
          <cell r="FJ26">
            <v>17.508257390001003</v>
          </cell>
          <cell r="FK26">
            <v>241.04283472300298</v>
          </cell>
          <cell r="FL26">
            <v>20.745667359999999</v>
          </cell>
          <cell r="FM26">
            <v>581.73143171499999</v>
          </cell>
          <cell r="FN26">
            <v>25.140680478061604</v>
          </cell>
          <cell r="FO26">
            <v>19.387160623395577</v>
          </cell>
          <cell r="FQ26">
            <v>18.509909042780393</v>
          </cell>
          <cell r="FR26">
            <v>10.244469909451327</v>
          </cell>
          <cell r="FT26">
            <v>26.749893221323433</v>
          </cell>
          <cell r="FU26">
            <v>47.969817201914019</v>
          </cell>
          <cell r="FW26">
            <v>51.323886777158116</v>
          </cell>
          <cell r="FX26">
            <v>32.100390033895863</v>
          </cell>
          <cell r="FZ26">
            <v>23.885596376471689</v>
          </cell>
          <cell r="GA26">
            <v>20.471193385874024</v>
          </cell>
          <cell r="GC26">
            <v>46.105323245508721</v>
          </cell>
          <cell r="GD26">
            <v>25.789315346876126</v>
          </cell>
          <cell r="GF26">
            <v>34.695542781863601</v>
          </cell>
          <cell r="GG26">
            <v>24.17635251524171</v>
          </cell>
          <cell r="GI26">
            <v>87.073935504492596</v>
          </cell>
          <cell r="GJ26">
            <v>66.45660882163655</v>
          </cell>
          <cell r="GL26">
            <v>23.927209672612818</v>
          </cell>
          <cell r="GM26">
            <v>11.152958474067109</v>
          </cell>
          <cell r="GP26">
            <v>664.36801184400099</v>
          </cell>
          <cell r="GQ26">
            <v>12295.519358115002</v>
          </cell>
          <cell r="GR26">
            <v>273.59141283200097</v>
          </cell>
          <cell r="GS26">
            <v>8407.6627721080004</v>
          </cell>
        </row>
        <row r="27">
          <cell r="A27">
            <v>45413</v>
          </cell>
          <cell r="B27" t="str">
            <v>-</v>
          </cell>
          <cell r="C27" t="str">
            <v>-</v>
          </cell>
          <cell r="D27" t="str">
            <v>-</v>
          </cell>
          <cell r="E27" t="str">
            <v>-</v>
          </cell>
          <cell r="F27" t="str">
            <v>-</v>
          </cell>
          <cell r="G27" t="str">
            <v>-</v>
          </cell>
          <cell r="H27" t="str">
            <v>-</v>
          </cell>
          <cell r="I27" t="str">
            <v>-</v>
          </cell>
          <cell r="J27" t="str">
            <v>-</v>
          </cell>
          <cell r="L27" t="str">
            <v>-</v>
          </cell>
          <cell r="AH27">
            <v>19.358767052000999</v>
          </cell>
          <cell r="AI27">
            <v>224.252463952</v>
          </cell>
          <cell r="AJ27">
            <v>62.011495835000005</v>
          </cell>
          <cell r="AK27">
            <v>120.549661122001</v>
          </cell>
          <cell r="AL27">
            <v>11.354200757000001</v>
          </cell>
          <cell r="AM27">
            <v>193.83577491800003</v>
          </cell>
          <cell r="AN27">
            <v>2017.6732048190001</v>
          </cell>
          <cell r="AO27">
            <v>2073.4823248779999</v>
          </cell>
          <cell r="AP27">
            <v>4748.5519063490001</v>
          </cell>
          <cell r="AQ27">
            <v>220.666516105</v>
          </cell>
          <cell r="AS27">
            <v>2.1760000001000004E-2</v>
          </cell>
          <cell r="AT27">
            <v>18.508562075</v>
          </cell>
          <cell r="AU27">
            <v>4.2106136159999998</v>
          </cell>
          <cell r="AV27">
            <v>7.5332248609999999</v>
          </cell>
          <cell r="AW27">
            <v>1.2326714560000001</v>
          </cell>
          <cell r="AX27">
            <v>4.5897492609999997</v>
          </cell>
          <cell r="AY27">
            <v>1.3135766520000001</v>
          </cell>
          <cell r="AZ27">
            <v>50.224816838001004</v>
          </cell>
          <cell r="BA27">
            <v>4.2217724250000002</v>
          </cell>
          <cell r="BB27">
            <v>84.183569343000997</v>
          </cell>
          <cell r="BC27">
            <v>9.2466372010010005</v>
          </cell>
          <cell r="BD27">
            <v>88.166280585999999</v>
          </cell>
          <cell r="BE27">
            <v>2.0901925210000001</v>
          </cell>
          <cell r="BF27">
            <v>100.66249789100002</v>
          </cell>
          <cell r="BG27">
            <v>9.7005497540000007</v>
          </cell>
          <cell r="BH27">
            <v>52.125103561001005</v>
          </cell>
          <cell r="BI27">
            <v>160.887616541</v>
          </cell>
          <cell r="BJ27">
            <v>1074.5242883610008</v>
          </cell>
          <cell r="BK27">
            <v>8.3309474710010001</v>
          </cell>
          <cell r="BL27">
            <v>72.119884315000007</v>
          </cell>
          <cell r="BM27">
            <v>1.431193000001</v>
          </cell>
          <cell r="BN27">
            <v>65.06376370000001</v>
          </cell>
          <cell r="BO27">
            <v>7.6601837960000001</v>
          </cell>
          <cell r="BP27">
            <v>148.33246794599998</v>
          </cell>
          <cell r="BQ27">
            <v>4.2320445960010007</v>
          </cell>
          <cell r="BR27">
            <v>224.20239920100101</v>
          </cell>
          <cell r="BS27">
            <v>4.0676498839999997</v>
          </cell>
          <cell r="BT27">
            <v>145.84204049900103</v>
          </cell>
          <cell r="BU27">
            <v>1.6551628220000001</v>
          </cell>
          <cell r="BV27">
            <v>65.689899782000992</v>
          </cell>
          <cell r="BW27">
            <v>5.4447485840010001</v>
          </cell>
          <cell r="BX27">
            <v>288.35758388099998</v>
          </cell>
          <cell r="BY27">
            <v>11.558301942</v>
          </cell>
          <cell r="BZ27">
            <v>486.527693263</v>
          </cell>
          <cell r="CA27">
            <v>109.02573528915322</v>
          </cell>
          <cell r="CB27">
            <v>52.832591583211901</v>
          </cell>
          <cell r="CD27">
            <v>63.56215522744845</v>
          </cell>
          <cell r="CE27">
            <v>68.22409416938298</v>
          </cell>
          <cell r="CG27">
            <v>59.756003753850202</v>
          </cell>
          <cell r="CH27">
            <v>59.896913699399576</v>
          </cell>
          <cell r="CJ27">
            <v>71.147076807208663</v>
          </cell>
          <cell r="CK27">
            <v>43.598332365728403</v>
          </cell>
          <cell r="CM27">
            <v>52.689204171871012</v>
          </cell>
          <cell r="CN27">
            <v>42.346772136912072</v>
          </cell>
          <cell r="CP27">
            <v>70.656824908656901</v>
          </cell>
          <cell r="CQ27">
            <v>51.867817993959349</v>
          </cell>
          <cell r="CS27">
            <v>92.634014949668838</v>
          </cell>
          <cell r="CT27">
            <v>55.662999233023868</v>
          </cell>
          <cell r="CV27">
            <v>39.478610786578002</v>
          </cell>
          <cell r="CW27">
            <v>34.002875368137936</v>
          </cell>
          <cell r="CY27">
            <v>22.920602265683112</v>
          </cell>
          <cell r="CZ27">
            <v>16.352466669356239</v>
          </cell>
          <cell r="DB27">
            <v>28.317048841463244</v>
          </cell>
          <cell r="DC27">
            <v>25.073719896523656</v>
          </cell>
          <cell r="DE27">
            <v>34.255799182895494</v>
          </cell>
          <cell r="DF27">
            <v>19.370087984934692</v>
          </cell>
          <cell r="DH27">
            <v>63.662944040279001</v>
          </cell>
          <cell r="DI27">
            <v>49.612523827582223</v>
          </cell>
          <cell r="DK27">
            <v>17.314048253470407</v>
          </cell>
          <cell r="DL27">
            <v>18.137761200437875</v>
          </cell>
          <cell r="DN27">
            <v>48.723775540903958</v>
          </cell>
          <cell r="DO27">
            <v>32.294241930962713</v>
          </cell>
          <cell r="DQ27">
            <v>25.55151644651912</v>
          </cell>
          <cell r="DR27">
            <v>17.973546304199203</v>
          </cell>
          <cell r="DT27">
            <v>31.11604221594833</v>
          </cell>
          <cell r="DU27">
            <v>16.046279265751885</v>
          </cell>
          <cell r="DW27">
            <v>31.063915504431975</v>
          </cell>
          <cell r="DX27">
            <v>20.527099190323732</v>
          </cell>
          <cell r="DZ27">
            <v>31.935895000000002</v>
          </cell>
          <cell r="EA27">
            <v>1429.77667817</v>
          </cell>
          <cell r="EB27">
            <v>3.5684659999999999</v>
          </cell>
          <cell r="EC27">
            <v>56.151479658</v>
          </cell>
          <cell r="ED27">
            <v>61.227778022000003</v>
          </cell>
          <cell r="EE27">
            <v>942.77563396600101</v>
          </cell>
          <cell r="EF27">
            <v>13.808145100001001</v>
          </cell>
          <cell r="EG27">
            <v>920.82822909100219</v>
          </cell>
          <cell r="EJ27">
            <v>52.848571802982221</v>
          </cell>
          <cell r="EK27">
            <v>21.526590538422866</v>
          </cell>
          <cell r="EM27">
            <v>31.039359769716174</v>
          </cell>
          <cell r="EN27">
            <v>19.040302239117889</v>
          </cell>
          <cell r="EP27">
            <v>17.656031833403578</v>
          </cell>
          <cell r="EQ27">
            <v>12.324956459274633</v>
          </cell>
          <cell r="ES27">
            <v>21.970193520053538</v>
          </cell>
          <cell r="ET27">
            <v>9.6493272027750692</v>
          </cell>
          <cell r="EV27">
            <v>9.7189994150020009</v>
          </cell>
          <cell r="EW27">
            <v>544.46689400000002</v>
          </cell>
          <cell r="EX27">
            <v>27.074254424999999</v>
          </cell>
          <cell r="EY27">
            <v>736.29137581099997</v>
          </cell>
          <cell r="EZ27">
            <v>5.2676518650009996</v>
          </cell>
          <cell r="FA27">
            <v>276.35909593500099</v>
          </cell>
          <cell r="FB27">
            <v>10.266307284002</v>
          </cell>
          <cell r="FC27">
            <v>525.1973561960009</v>
          </cell>
          <cell r="FD27">
            <v>3.8640295130000006</v>
          </cell>
          <cell r="FE27">
            <v>91.415479562001011</v>
          </cell>
          <cell r="FF27">
            <v>23.448797626002001</v>
          </cell>
          <cell r="FG27">
            <v>741.27927999899998</v>
          </cell>
          <cell r="FH27">
            <v>29.652993510000996</v>
          </cell>
          <cell r="FI27">
            <v>485.45272060800107</v>
          </cell>
          <cell r="FJ27">
            <v>23.566632800003003</v>
          </cell>
          <cell r="FK27">
            <v>201.95731186500302</v>
          </cell>
          <cell r="FL27">
            <v>19.214491930001</v>
          </cell>
          <cell r="FM27">
            <v>486.95567247600104</v>
          </cell>
          <cell r="FN27">
            <v>24.069863637496152</v>
          </cell>
          <cell r="FO27">
            <v>18.574970346593748</v>
          </cell>
          <cell r="FQ27">
            <v>19.310952886858676</v>
          </cell>
          <cell r="FR27">
            <v>10.805809404850747</v>
          </cell>
          <cell r="FT27">
            <v>64.66561089339119</v>
          </cell>
          <cell r="FU27">
            <v>46.646109795890169</v>
          </cell>
          <cell r="FW27">
            <v>47.467282658817801</v>
          </cell>
          <cell r="FX27">
            <v>32.799400591704973</v>
          </cell>
          <cell r="FZ27">
            <v>18.360315440220084</v>
          </cell>
          <cell r="GA27">
            <v>21.608970414799643</v>
          </cell>
          <cell r="GC27">
            <v>49.849911841270895</v>
          </cell>
          <cell r="GD27">
            <v>26.365658319879611</v>
          </cell>
          <cell r="GF27">
            <v>36.981092643956941</v>
          </cell>
          <cell r="GG27">
            <v>24.637671179974586</v>
          </cell>
          <cell r="GI27">
            <v>79.808085507267052</v>
          </cell>
          <cell r="GJ27">
            <v>64.446900985952595</v>
          </cell>
          <cell r="GL27">
            <v>23.025703408957011</v>
          </cell>
          <cell r="GM27">
            <v>10.786651816177105</v>
          </cell>
          <cell r="GP27">
            <v>475.96181305100004</v>
          </cell>
          <cell r="GQ27">
            <v>10092.606418562002</v>
          </cell>
          <cell r="GR27">
            <v>221.78542812400102</v>
          </cell>
          <cell r="GS27">
            <v>6791.4069652830003</v>
          </cell>
        </row>
        <row r="28">
          <cell r="A28">
            <v>45383</v>
          </cell>
          <cell r="B28" t="str">
            <v>-</v>
          </cell>
          <cell r="C28" t="str">
            <v>-</v>
          </cell>
          <cell r="D28" t="str">
            <v>-</v>
          </cell>
          <cell r="E28" t="str">
            <v>-</v>
          </cell>
          <cell r="F28" t="str">
            <v>-</v>
          </cell>
          <cell r="G28" t="str">
            <v>-</v>
          </cell>
          <cell r="H28" t="str">
            <v>-</v>
          </cell>
          <cell r="I28" t="str">
            <v>-</v>
          </cell>
          <cell r="J28" t="str">
            <v>-</v>
          </cell>
          <cell r="L28" t="str">
            <v>-</v>
          </cell>
          <cell r="AH28">
            <v>10.186956864001001</v>
          </cell>
          <cell r="AI28">
            <v>234.77462230400101</v>
          </cell>
          <cell r="AJ28">
            <v>54.655902950000005</v>
          </cell>
          <cell r="AK28">
            <v>109.700319715001</v>
          </cell>
          <cell r="AL28">
            <v>18.186924781999998</v>
          </cell>
          <cell r="AM28">
            <v>199.709811242</v>
          </cell>
          <cell r="AN28">
            <v>2085.3538419930001</v>
          </cell>
          <cell r="AO28">
            <v>1870.0856139539999</v>
          </cell>
          <cell r="AP28">
            <v>4627.5914159439999</v>
          </cell>
          <cell r="AQ28">
            <v>195.97383471100099</v>
          </cell>
          <cell r="AS28">
            <v>1.2956000000000001E-2</v>
          </cell>
          <cell r="AT28">
            <v>16.474281399999999</v>
          </cell>
          <cell r="AU28">
            <v>0</v>
          </cell>
          <cell r="AV28">
            <v>4.4865314630009996</v>
          </cell>
          <cell r="AW28">
            <v>0.31754000000000004</v>
          </cell>
          <cell r="AX28">
            <v>8.561891953001</v>
          </cell>
          <cell r="AY28">
            <v>6.8052808910009999</v>
          </cell>
          <cell r="AZ28">
            <v>45.347541035000006</v>
          </cell>
          <cell r="BA28">
            <v>6.5680525680009998</v>
          </cell>
          <cell r="BB28">
            <v>124.103818125001</v>
          </cell>
          <cell r="BC28">
            <v>10.305132067000001</v>
          </cell>
          <cell r="BD28">
            <v>76.555096460000001</v>
          </cell>
          <cell r="BE28">
            <v>2.6905039430000004</v>
          </cell>
          <cell r="BF28">
            <v>59.915852846</v>
          </cell>
          <cell r="BG28">
            <v>12.494440003999999</v>
          </cell>
          <cell r="BH28">
            <v>75.552474224000008</v>
          </cell>
          <cell r="BI28">
            <v>144.65890870300001</v>
          </cell>
          <cell r="BJ28">
            <v>1124.428554908</v>
          </cell>
          <cell r="BK28">
            <v>6.7587952160000002</v>
          </cell>
          <cell r="BL28">
            <v>78.562899709000007</v>
          </cell>
          <cell r="BM28">
            <v>1.3934530000000001</v>
          </cell>
          <cell r="BN28">
            <v>48.237160600000003</v>
          </cell>
          <cell r="BO28">
            <v>10.349262223</v>
          </cell>
          <cell r="BP28">
            <v>109.834949510001</v>
          </cell>
          <cell r="BQ28">
            <v>4.1746307030000001</v>
          </cell>
          <cell r="BR28">
            <v>255.342570749</v>
          </cell>
          <cell r="BS28">
            <v>5.0279069540009997</v>
          </cell>
          <cell r="BT28">
            <v>115.136771224</v>
          </cell>
          <cell r="BU28">
            <v>1.3939140000000001</v>
          </cell>
          <cell r="BV28">
            <v>68.665242153001003</v>
          </cell>
          <cell r="BW28">
            <v>5.6020938899999999</v>
          </cell>
          <cell r="BX28">
            <v>300.57503051900102</v>
          </cell>
          <cell r="BY28">
            <v>10.437429976001001</v>
          </cell>
          <cell r="BZ28">
            <v>308.43458402300104</v>
          </cell>
          <cell r="CA28">
            <v>107.12797159617166</v>
          </cell>
          <cell r="CB28">
            <v>52.672145687641411</v>
          </cell>
          <cell r="CD28" t="str">
            <v>(-)</v>
          </cell>
          <cell r="CE28">
            <v>81.145259314749822</v>
          </cell>
          <cell r="CG28">
            <v>81.867481262203185</v>
          </cell>
          <cell r="CH28">
            <v>51.41661679691002</v>
          </cell>
          <cell r="CJ28">
            <v>36.727241653097444</v>
          </cell>
          <cell r="CK28">
            <v>45.363844002175668</v>
          </cell>
          <cell r="CM28">
            <v>37.602022207652105</v>
          </cell>
          <cell r="CN28">
            <v>34.364754304008365</v>
          </cell>
          <cell r="CP28">
            <v>64.383403649396428</v>
          </cell>
          <cell r="CQ28">
            <v>54.82421434454033</v>
          </cell>
          <cell r="CS28">
            <v>84.004437974169136</v>
          </cell>
          <cell r="CT28">
            <v>61.903912351180288</v>
          </cell>
          <cell r="CV28">
            <v>38.867752298904868</v>
          </cell>
          <cell r="CW28">
            <v>30.530176473986018</v>
          </cell>
          <cell r="CY28">
            <v>24.457843973460214</v>
          </cell>
          <cell r="CZ28">
            <v>16.162628930052353</v>
          </cell>
          <cell r="DB28">
            <v>32.671062251488841</v>
          </cell>
          <cell r="DC28">
            <v>24.776703771105964</v>
          </cell>
          <cell r="DE28">
            <v>35.48777030872229</v>
          </cell>
          <cell r="DF28">
            <v>21.918897427805899</v>
          </cell>
          <cell r="DH28">
            <v>53.030480816236341</v>
          </cell>
          <cell r="DI28">
            <v>48.951078104555783</v>
          </cell>
          <cell r="DK28">
            <v>26.056336606452877</v>
          </cell>
          <cell r="DL28">
            <v>17.719990475288657</v>
          </cell>
          <cell r="DN28">
            <v>49.783549656148082</v>
          </cell>
          <cell r="DO28">
            <v>30.636068119180806</v>
          </cell>
          <cell r="DQ28">
            <v>24.182567934607157</v>
          </cell>
          <cell r="DR28">
            <v>18.372154511638392</v>
          </cell>
          <cell r="DT28">
            <v>25.122483995354816</v>
          </cell>
          <cell r="DU28">
            <v>15.357758871920623</v>
          </cell>
          <cell r="DW28">
            <v>27.639538051447747</v>
          </cell>
          <cell r="DX28">
            <v>22.336925795834969</v>
          </cell>
          <cell r="DZ28">
            <v>32.781581000001999</v>
          </cell>
          <cell r="EA28">
            <v>1340.2738793700012</v>
          </cell>
          <cell r="EB28">
            <v>4.6195180000000002</v>
          </cell>
          <cell r="EC28">
            <v>64.611839691000995</v>
          </cell>
          <cell r="ED28">
            <v>48.361998515000003</v>
          </cell>
          <cell r="EE28">
            <v>867.21736086300007</v>
          </cell>
          <cell r="EF28">
            <v>14.516892200001001</v>
          </cell>
          <cell r="EG28">
            <v>702.40217898000196</v>
          </cell>
          <cell r="EJ28">
            <v>52.433058368963209</v>
          </cell>
          <cell r="EK28">
            <v>21.680347453482113</v>
          </cell>
          <cell r="EM28">
            <v>30.813636833972939</v>
          </cell>
          <cell r="EN28">
            <v>16.291843534964542</v>
          </cell>
          <cell r="EP28">
            <v>18.905236762484527</v>
          </cell>
          <cell r="EQ28">
            <v>11.864491018159441</v>
          </cell>
          <cell r="ES28">
            <v>21.68289987026137</v>
          </cell>
          <cell r="ET28">
            <v>10.195717764655303</v>
          </cell>
          <cell r="EV28">
            <v>3.2580946670020006</v>
          </cell>
          <cell r="EW28">
            <v>499.82997599999999</v>
          </cell>
          <cell r="EX28">
            <v>22.363393016000998</v>
          </cell>
          <cell r="EY28">
            <v>708.91518040900098</v>
          </cell>
          <cell r="EZ28">
            <v>3.9436897910010003</v>
          </cell>
          <cell r="FA28">
            <v>239.71459784600103</v>
          </cell>
          <cell r="FB28">
            <v>12.697672417000001</v>
          </cell>
          <cell r="FC28">
            <v>476.37714362900101</v>
          </cell>
          <cell r="FD28">
            <v>2.6080783190000001</v>
          </cell>
          <cell r="FE28">
            <v>87.698162746001003</v>
          </cell>
          <cell r="FF28">
            <v>19.950528299001004</v>
          </cell>
          <cell r="FG28">
            <v>732.455104080002</v>
          </cell>
          <cell r="FH28">
            <v>26.154198423000999</v>
          </cell>
          <cell r="FI28">
            <v>550.97611652000001</v>
          </cell>
          <cell r="FJ28">
            <v>14.363418195001001</v>
          </cell>
          <cell r="FK28">
            <v>202.74644462800299</v>
          </cell>
          <cell r="FL28">
            <v>16.868440198000002</v>
          </cell>
          <cell r="FM28">
            <v>482.44835081899998</v>
          </cell>
          <cell r="FN28">
            <v>30.068099371754641</v>
          </cell>
          <cell r="FO28">
            <v>18.752767871409134</v>
          </cell>
          <cell r="FQ28">
            <v>18.942737890752905</v>
          </cell>
          <cell r="FR28">
            <v>10.333027143915556</v>
          </cell>
          <cell r="FT28">
            <v>75.83411527585946</v>
          </cell>
          <cell r="FU28">
            <v>45.47119413413246</v>
          </cell>
          <cell r="FW28">
            <v>46.723042087360056</v>
          </cell>
          <cell r="FX28">
            <v>33.735269203920396</v>
          </cell>
          <cell r="FZ28">
            <v>7.9949913904406777</v>
          </cell>
          <cell r="GA28">
            <v>21.679555475495938</v>
          </cell>
          <cell r="GC28">
            <v>49.546364318808429</v>
          </cell>
          <cell r="GD28">
            <v>25.655110971363428</v>
          </cell>
          <cell r="GF28">
            <v>37.647742002869656</v>
          </cell>
          <cell r="GG28">
            <v>22.989079072535844</v>
          </cell>
          <cell r="GI28">
            <v>77.269879329857076</v>
          </cell>
          <cell r="GJ28">
            <v>63.944982618049565</v>
          </cell>
          <cell r="GL28">
            <v>23.92467336042424</v>
          </cell>
          <cell r="GM28">
            <v>10.715218467405341</v>
          </cell>
          <cell r="GP28">
            <v>458.641384614</v>
          </cell>
          <cell r="GQ28">
            <v>9787.1374469860002</v>
          </cell>
          <cell r="GR28">
            <v>176.34266883100199</v>
          </cell>
          <cell r="GS28">
            <v>6462.0101955190003</v>
          </cell>
        </row>
        <row r="29">
          <cell r="A29">
            <v>45352</v>
          </cell>
          <cell r="B29" t="str">
            <v>-</v>
          </cell>
          <cell r="C29" t="str">
            <v>-</v>
          </cell>
          <cell r="D29" t="str">
            <v>-</v>
          </cell>
          <cell r="E29" t="str">
            <v>-</v>
          </cell>
          <cell r="F29" t="str">
            <v>-</v>
          </cell>
          <cell r="G29" t="str">
            <v>-</v>
          </cell>
          <cell r="H29" t="str">
            <v>-</v>
          </cell>
          <cell r="I29" t="str">
            <v>-</v>
          </cell>
          <cell r="J29" t="str">
            <v>-</v>
          </cell>
          <cell r="L29" t="str">
            <v>-</v>
          </cell>
          <cell r="AH29">
            <v>15.144590068000999</v>
          </cell>
          <cell r="AI29">
            <v>288.01302427700097</v>
          </cell>
          <cell r="AJ29">
            <v>61.075038777000998</v>
          </cell>
          <cell r="AK29">
            <v>162.87855786900002</v>
          </cell>
          <cell r="AL29">
            <v>23.307285384</v>
          </cell>
          <cell r="AM29">
            <v>302.52646879600098</v>
          </cell>
          <cell r="AN29">
            <v>2732.1884793879999</v>
          </cell>
          <cell r="AO29">
            <v>2310.758891299</v>
          </cell>
          <cell r="AP29">
            <v>5832.5619696819995</v>
          </cell>
          <cell r="AQ29">
            <v>369.10093539600098</v>
          </cell>
          <cell r="AS29">
            <v>1.896838883</v>
          </cell>
          <cell r="AT29">
            <v>51.624238499001002</v>
          </cell>
          <cell r="AU29">
            <v>3.1273418680000002</v>
          </cell>
          <cell r="AV29">
            <v>12.049279655000001</v>
          </cell>
          <cell r="AW29">
            <v>0.41914299999999999</v>
          </cell>
          <cell r="AX29">
            <v>2.7089382460000002</v>
          </cell>
          <cell r="AY29">
            <v>2.6860174400010002</v>
          </cell>
          <cell r="AZ29">
            <v>54.874723912</v>
          </cell>
          <cell r="BA29">
            <v>12.599878072001001</v>
          </cell>
          <cell r="BB29">
            <v>166.057498361</v>
          </cell>
          <cell r="BC29">
            <v>12.592235268000001</v>
          </cell>
          <cell r="BD29">
            <v>152.125844620001</v>
          </cell>
          <cell r="BE29">
            <v>6.436625629001</v>
          </cell>
          <cell r="BF29">
            <v>105.15840547000001</v>
          </cell>
          <cell r="BG29">
            <v>15.199042831001</v>
          </cell>
          <cell r="BH29">
            <v>88.411071081001012</v>
          </cell>
          <cell r="BI29">
            <v>167.97987903600199</v>
          </cell>
          <cell r="BJ29">
            <v>1452.816811769</v>
          </cell>
          <cell r="BK29">
            <v>17.541817366</v>
          </cell>
          <cell r="BL29">
            <v>133.23079417800002</v>
          </cell>
          <cell r="BM29">
            <v>3.8739349999999999</v>
          </cell>
          <cell r="BN29">
            <v>86.310310599999994</v>
          </cell>
          <cell r="BO29">
            <v>4.5814000330000004</v>
          </cell>
          <cell r="BP29">
            <v>86.860441204000011</v>
          </cell>
          <cell r="BQ29">
            <v>6.4376547629999994</v>
          </cell>
          <cell r="BR29">
            <v>371.57110393400103</v>
          </cell>
          <cell r="BS29">
            <v>4.2221670610000004</v>
          </cell>
          <cell r="BT29">
            <v>254.49147684499999</v>
          </cell>
          <cell r="BU29">
            <v>9.9266943570000006</v>
          </cell>
          <cell r="BV29">
            <v>91.362801470001003</v>
          </cell>
          <cell r="BW29">
            <v>8.5537096560000005</v>
          </cell>
          <cell r="BX29">
            <v>320.80627494399999</v>
          </cell>
          <cell r="BY29">
            <v>11.218430963001</v>
          </cell>
          <cell r="BZ29">
            <v>285.449081165</v>
          </cell>
          <cell r="CA29">
            <v>19.401674253849109</v>
          </cell>
          <cell r="CB29">
            <v>41.780823153366974</v>
          </cell>
          <cell r="CD29">
            <v>57.755796818437247</v>
          </cell>
          <cell r="CE29">
            <v>76.69459231619112</v>
          </cell>
          <cell r="CG29">
            <v>83.65092581768036</v>
          </cell>
          <cell r="CH29">
            <v>49.092139058308007</v>
          </cell>
          <cell r="CJ29">
            <v>52.505685079597804</v>
          </cell>
          <cell r="CK29">
            <v>46.06218301543479</v>
          </cell>
          <cell r="CM29">
            <v>33.698130779814051</v>
          </cell>
          <cell r="CN29">
            <v>36.728443689817794</v>
          </cell>
          <cell r="CP29">
            <v>67.965777937925438</v>
          </cell>
          <cell r="CQ29">
            <v>46.57555742857938</v>
          </cell>
          <cell r="CS29">
            <v>85.284030355700324</v>
          </cell>
          <cell r="CT29">
            <v>60.974059746904608</v>
          </cell>
          <cell r="CV29">
            <v>41.360465511406034</v>
          </cell>
          <cell r="CW29">
            <v>32.169050645300686</v>
          </cell>
          <cell r="CY29">
            <v>24.629976498365451</v>
          </cell>
          <cell r="CZ29">
            <v>16.6576429473456</v>
          </cell>
          <cell r="DB29">
            <v>31.370890610776243</v>
          </cell>
          <cell r="DC29">
            <v>24.383194312223278</v>
          </cell>
          <cell r="DE29">
            <v>32.303577628432329</v>
          </cell>
          <cell r="DF29">
            <v>21.036846261795286</v>
          </cell>
          <cell r="DH29">
            <v>81.064155894024495</v>
          </cell>
          <cell r="DI29">
            <v>51.880322689478561</v>
          </cell>
          <cell r="DK29">
            <v>16.25547842910942</v>
          </cell>
          <cell r="DL29">
            <v>16.969921550266722</v>
          </cell>
          <cell r="DN29">
            <v>50.614289108064497</v>
          </cell>
          <cell r="DO29">
            <v>31.593777109254766</v>
          </cell>
          <cell r="DQ29">
            <v>16.251709840974204</v>
          </cell>
          <cell r="DR29">
            <v>17.103256983840197</v>
          </cell>
          <cell r="DT29">
            <v>22.797328122917524</v>
          </cell>
          <cell r="DU29">
            <v>14.765336244457373</v>
          </cell>
          <cell r="DW29">
            <v>26.583784248579363</v>
          </cell>
          <cell r="DX29">
            <v>18.772096782829035</v>
          </cell>
          <cell r="DZ29">
            <v>38.472979000000997</v>
          </cell>
          <cell r="EA29">
            <v>1847.8870691510019</v>
          </cell>
          <cell r="EB29">
            <v>2.901119</v>
          </cell>
          <cell r="EC29">
            <v>50.204739329001001</v>
          </cell>
          <cell r="ED29">
            <v>75.840327369001002</v>
          </cell>
          <cell r="EE29">
            <v>1272.7553228909999</v>
          </cell>
          <cell r="EF29">
            <v>31.202373500000004</v>
          </cell>
          <cell r="EG29">
            <v>954.53153115900091</v>
          </cell>
          <cell r="EJ29">
            <v>53.371247388977771</v>
          </cell>
          <cell r="EK29">
            <v>21.973014959703701</v>
          </cell>
          <cell r="EM29">
            <v>34.354881685308321</v>
          </cell>
          <cell r="EN29">
            <v>21.555267927481811</v>
          </cell>
          <cell r="EP29">
            <v>18.887285362239705</v>
          </cell>
          <cell r="EQ29">
            <v>11.257320327680961</v>
          </cell>
          <cell r="ES29">
            <v>18.728045480258096</v>
          </cell>
          <cell r="ET29">
            <v>9.4760774540975294</v>
          </cell>
          <cell r="EV29">
            <v>7.1362346710020015</v>
          </cell>
          <cell r="EW29">
            <v>671.74008303400205</v>
          </cell>
          <cell r="EX29">
            <v>22.013366381000001</v>
          </cell>
          <cell r="EY29">
            <v>714.12208898200004</v>
          </cell>
          <cell r="EZ29">
            <v>6.823162902</v>
          </cell>
          <cell r="FA29">
            <v>300.63278090300201</v>
          </cell>
          <cell r="FB29">
            <v>15.273010621002999</v>
          </cell>
          <cell r="FC29">
            <v>664.34929646600096</v>
          </cell>
          <cell r="FD29">
            <v>5.5585590070000004</v>
          </cell>
          <cell r="FE29">
            <v>159.81390492700001</v>
          </cell>
          <cell r="FF29">
            <v>21.775552360001999</v>
          </cell>
          <cell r="FG29">
            <v>1011.045845386001</v>
          </cell>
          <cell r="FH29">
            <v>41.373270332002001</v>
          </cell>
          <cell r="FI29">
            <v>703.83788317600192</v>
          </cell>
          <cell r="FJ29">
            <v>20.832990568002</v>
          </cell>
          <cell r="FK29">
            <v>281.24318489700204</v>
          </cell>
          <cell r="FL29">
            <v>29.966209255000997</v>
          </cell>
          <cell r="FM29">
            <v>615.09975006700097</v>
          </cell>
          <cell r="FN29">
            <v>30.37384515657574</v>
          </cell>
          <cell r="FO29">
            <v>18.930934143084791</v>
          </cell>
          <cell r="FQ29">
            <v>18.90027121254408</v>
          </cell>
          <cell r="FR29">
            <v>9.9817198851493174</v>
          </cell>
          <cell r="FT29">
            <v>59.700558234744747</v>
          </cell>
          <cell r="FU29">
            <v>46.797428932167101</v>
          </cell>
          <cell r="FW29">
            <v>46.010215977893026</v>
          </cell>
          <cell r="FX29">
            <v>33.519831619434314</v>
          </cell>
          <cell r="FZ29">
            <v>15.940250357766867</v>
          </cell>
          <cell r="GA29">
            <v>20.878701705863111</v>
          </cell>
          <cell r="GC29">
            <v>52.115227456664009</v>
          </cell>
          <cell r="GD29">
            <v>25.177722888979751</v>
          </cell>
          <cell r="GF29">
            <v>36.920971272204632</v>
          </cell>
          <cell r="GG29">
            <v>24.353819865826516</v>
          </cell>
          <cell r="GI29">
            <v>84.051214635284964</v>
          </cell>
          <cell r="GJ29">
            <v>64.413233325673062</v>
          </cell>
          <cell r="GL29">
            <v>24.065811743994541</v>
          </cell>
          <cell r="GM29">
            <v>10.719644194836322</v>
          </cell>
          <cell r="GP29">
            <v>602.72605009000006</v>
          </cell>
          <cell r="GQ29">
            <v>12738.022534432999</v>
          </cell>
          <cell r="GR29">
            <v>240.13826963800099</v>
          </cell>
          <cell r="GS29">
            <v>8122.6047310860004</v>
          </cell>
        </row>
        <row r="30">
          <cell r="A30">
            <v>45323</v>
          </cell>
          <cell r="B30" t="str">
            <v>-</v>
          </cell>
          <cell r="C30" t="str">
            <v>-</v>
          </cell>
          <cell r="D30" t="str">
            <v>-</v>
          </cell>
          <cell r="E30" t="str">
            <v>-</v>
          </cell>
          <cell r="F30" t="str">
            <v>-</v>
          </cell>
          <cell r="G30" t="str">
            <v>-</v>
          </cell>
          <cell r="H30" t="str">
            <v>-</v>
          </cell>
          <cell r="I30" t="str">
            <v>-</v>
          </cell>
          <cell r="J30" t="str">
            <v>-</v>
          </cell>
          <cell r="L30" t="str">
            <v>-</v>
          </cell>
          <cell r="AH30">
            <v>6.3637734600000009</v>
          </cell>
          <cell r="AI30">
            <v>269.09692795000001</v>
          </cell>
          <cell r="AJ30">
            <v>59.187305046000006</v>
          </cell>
          <cell r="AK30">
            <v>120.04551637700099</v>
          </cell>
          <cell r="AL30">
            <v>10.814469617999999</v>
          </cell>
          <cell r="AM30">
            <v>225.10912135500101</v>
          </cell>
          <cell r="AN30">
            <v>1924.8127896670001</v>
          </cell>
          <cell r="AO30">
            <v>1724.40871829</v>
          </cell>
          <cell r="AP30">
            <v>4506.4178138970001</v>
          </cell>
          <cell r="AQ30">
            <v>174.15689533300102</v>
          </cell>
          <cell r="AS30">
            <v>2.1765999999999997E-2</v>
          </cell>
          <cell r="AT30">
            <v>31.352453001000001</v>
          </cell>
          <cell r="AU30">
            <v>0</v>
          </cell>
          <cell r="AV30">
            <v>3.4515700000000002</v>
          </cell>
          <cell r="AW30">
            <v>0.27646199999999999</v>
          </cell>
          <cell r="AX30">
            <v>0.34587800000000002</v>
          </cell>
          <cell r="AY30">
            <v>1.9199062790000001</v>
          </cell>
          <cell r="AZ30">
            <v>35.360078982001006</v>
          </cell>
          <cell r="BA30">
            <v>8.2269313760010014</v>
          </cell>
          <cell r="BB30">
            <v>93.864450089000997</v>
          </cell>
          <cell r="BC30">
            <v>6.5316368630000001</v>
          </cell>
          <cell r="BD30">
            <v>91.522784790000998</v>
          </cell>
          <cell r="BE30">
            <v>6.7152399340000004</v>
          </cell>
          <cell r="BF30">
            <v>60.625082968001003</v>
          </cell>
          <cell r="BG30">
            <v>13.209241491</v>
          </cell>
          <cell r="BH30">
            <v>71.830958597001</v>
          </cell>
          <cell r="BI30">
            <v>188.528491435002</v>
          </cell>
          <cell r="BJ30">
            <v>970.57737995100194</v>
          </cell>
          <cell r="BK30">
            <v>10.177276801001002</v>
          </cell>
          <cell r="BL30">
            <v>115.62246549000001</v>
          </cell>
          <cell r="BM30">
            <v>2.5529440000000001</v>
          </cell>
          <cell r="BN30">
            <v>96.538241100001002</v>
          </cell>
          <cell r="BO30">
            <v>3.4418259549999997</v>
          </cell>
          <cell r="BP30">
            <v>75.580497218999994</v>
          </cell>
          <cell r="BQ30">
            <v>7.0273452220000001</v>
          </cell>
          <cell r="BR30">
            <v>240.992033437</v>
          </cell>
          <cell r="BS30">
            <v>4.3520559900000002</v>
          </cell>
          <cell r="BT30">
            <v>108.207060519001</v>
          </cell>
          <cell r="BU30">
            <v>3.1791674530009999</v>
          </cell>
          <cell r="BV30">
            <v>108.76582566099999</v>
          </cell>
          <cell r="BW30">
            <v>6.2597510810010002</v>
          </cell>
          <cell r="BX30">
            <v>278.28574041500099</v>
          </cell>
          <cell r="BY30">
            <v>8.9693639140000005</v>
          </cell>
          <cell r="BZ30">
            <v>104.19802174199999</v>
          </cell>
          <cell r="CA30">
            <v>99.232748323072698</v>
          </cell>
          <cell r="CB30">
            <v>38.461489411611218</v>
          </cell>
          <cell r="CD30" t="str">
            <v>(-)</v>
          </cell>
          <cell r="CE30">
            <v>92.400487314468478</v>
          </cell>
          <cell r="CG30">
            <v>85.042356634911854</v>
          </cell>
          <cell r="CH30">
            <v>84.187401338046939</v>
          </cell>
          <cell r="CJ30">
            <v>40.987255071631544</v>
          </cell>
          <cell r="CK30">
            <v>44.791527539664223</v>
          </cell>
          <cell r="CM30">
            <v>37.182915061544428</v>
          </cell>
          <cell r="CN30">
            <v>40.92713102433823</v>
          </cell>
          <cell r="CP30">
            <v>76.019581350384854</v>
          </cell>
          <cell r="CQ30">
            <v>51.210413734002259</v>
          </cell>
          <cell r="CS30">
            <v>82.774247448058631</v>
          </cell>
          <cell r="CT30">
            <v>66.44724929505243</v>
          </cell>
          <cell r="CV30">
            <v>39.194433180342024</v>
          </cell>
          <cell r="CW30">
            <v>31.669071462579311</v>
          </cell>
          <cell r="CY30">
            <v>22.135564316026834</v>
          </cell>
          <cell r="CZ30">
            <v>17.422347261439022</v>
          </cell>
          <cell r="DB30">
            <v>31.917144927025266</v>
          </cell>
          <cell r="DC30">
            <v>25.250856059443816</v>
          </cell>
          <cell r="DE30">
            <v>34.555673763310125</v>
          </cell>
          <cell r="DF30">
            <v>21.211863342100798</v>
          </cell>
          <cell r="DH30">
            <v>75.968883578542545</v>
          </cell>
          <cell r="DI30">
            <v>52.001620501617566</v>
          </cell>
          <cell r="DK30">
            <v>15.867271397443238</v>
          </cell>
          <cell r="DL30">
            <v>16.883224158987158</v>
          </cell>
          <cell r="DN30">
            <v>58.678176810634511</v>
          </cell>
          <cell r="DO30">
            <v>34.855540250081098</v>
          </cell>
          <cell r="DQ30">
            <v>21.361270072733923</v>
          </cell>
          <cell r="DR30">
            <v>15.386422361808728</v>
          </cell>
          <cell r="DT30">
            <v>28.334192049955679</v>
          </cell>
          <cell r="DU30">
            <v>14.691079231814708</v>
          </cell>
          <cell r="DW30">
            <v>24.724149878439306</v>
          </cell>
          <cell r="DX30">
            <v>19.389781446086985</v>
          </cell>
          <cell r="DZ30">
            <v>28.091642000001002</v>
          </cell>
          <cell r="EA30">
            <v>1414.5543353880012</v>
          </cell>
          <cell r="EB30">
            <v>2.5042170000010002</v>
          </cell>
          <cell r="EC30">
            <v>24.871444910000999</v>
          </cell>
          <cell r="ED30">
            <v>53.910325376999999</v>
          </cell>
          <cell r="EE30">
            <v>923.169820587</v>
          </cell>
          <cell r="EF30">
            <v>24.027465000002003</v>
          </cell>
          <cell r="EG30">
            <v>614.83877889400105</v>
          </cell>
          <cell r="EJ30">
            <v>54.865218629795471</v>
          </cell>
          <cell r="EK30">
            <v>22.198885246075619</v>
          </cell>
          <cell r="EM30">
            <v>34.369305854870255</v>
          </cell>
          <cell r="EN30">
            <v>26.36895669251146</v>
          </cell>
          <cell r="EP30">
            <v>18.438528317102055</v>
          </cell>
          <cell r="EQ30">
            <v>11.388104617251441</v>
          </cell>
          <cell r="ES30">
            <v>18.150375414133979</v>
          </cell>
          <cell r="ET30">
            <v>10.269651522062784</v>
          </cell>
          <cell r="EV30">
            <v>6.235383432001</v>
          </cell>
          <cell r="EW30">
            <v>536.40392459500106</v>
          </cell>
          <cell r="EX30">
            <v>16.064844102001</v>
          </cell>
          <cell r="EY30">
            <v>484.56713565500002</v>
          </cell>
          <cell r="EZ30">
            <v>3.2781383360010001</v>
          </cell>
          <cell r="FA30">
            <v>216.21725341300197</v>
          </cell>
          <cell r="FB30">
            <v>9.6760568680030001</v>
          </cell>
          <cell r="FC30">
            <v>540.13164236700391</v>
          </cell>
          <cell r="FD30">
            <v>2.627515872</v>
          </cell>
          <cell r="FE30">
            <v>145.43068027700099</v>
          </cell>
          <cell r="FF30">
            <v>21.774132948001004</v>
          </cell>
          <cell r="FG30">
            <v>771.10299445100111</v>
          </cell>
          <cell r="FH30">
            <v>47.05952371400101</v>
          </cell>
          <cell r="FI30">
            <v>613.89475206300108</v>
          </cell>
          <cell r="FJ30">
            <v>16.725594142003999</v>
          </cell>
          <cell r="FK30">
            <v>203.36190013600199</v>
          </cell>
          <cell r="FL30">
            <v>21.929662578999999</v>
          </cell>
          <cell r="FM30">
            <v>517.42063772200004</v>
          </cell>
          <cell r="FN30">
            <v>28.800748956407276</v>
          </cell>
          <cell r="FO30">
            <v>18.345711288128612</v>
          </cell>
          <cell r="FQ30">
            <v>19.08100583869463</v>
          </cell>
          <cell r="FR30">
            <v>10.062418182556101</v>
          </cell>
          <cell r="FT30">
            <v>73.809394778368258</v>
          </cell>
          <cell r="FU30">
            <v>46.064678763480536</v>
          </cell>
          <cell r="FW30">
            <v>49.502769798092359</v>
          </cell>
          <cell r="FX30">
            <v>33.075326947204147</v>
          </cell>
          <cell r="FZ30">
            <v>28.211093804574357</v>
          </cell>
          <cell r="GA30">
            <v>21.188996250396595</v>
          </cell>
          <cell r="GC30">
            <v>49.058409747565612</v>
          </cell>
          <cell r="GD30">
            <v>24.71050604170723</v>
          </cell>
          <cell r="GF30">
            <v>33.148348436086927</v>
          </cell>
          <cell r="GG30">
            <v>22.992376480378283</v>
          </cell>
          <cell r="GI30">
            <v>86.407662592178809</v>
          </cell>
          <cell r="GJ30">
            <v>66.533220436361731</v>
          </cell>
          <cell r="GL30">
            <v>24.262574233928934</v>
          </cell>
          <cell r="GM30">
            <v>10.625107345002693</v>
          </cell>
          <cell r="GP30">
            <v>505.90930278700006</v>
          </cell>
          <cell r="GQ30">
            <v>9534.2249365340012</v>
          </cell>
          <cell r="GR30">
            <v>195.97584797400202</v>
          </cell>
          <cell r="GS30">
            <v>6247.1051763020014</v>
          </cell>
        </row>
        <row r="31">
          <cell r="A31">
            <v>45292</v>
          </cell>
          <cell r="B31" t="str">
            <v>-</v>
          </cell>
          <cell r="C31" t="str">
            <v>-</v>
          </cell>
          <cell r="D31" t="str">
            <v>-</v>
          </cell>
          <cell r="E31" t="str">
            <v>-</v>
          </cell>
          <cell r="F31" t="str">
            <v>-</v>
          </cell>
          <cell r="G31" t="str">
            <v>-</v>
          </cell>
          <cell r="H31" t="str">
            <v>-</v>
          </cell>
          <cell r="I31" t="str">
            <v>-</v>
          </cell>
          <cell r="J31" t="str">
            <v>-</v>
          </cell>
          <cell r="L31" t="str">
            <v>-</v>
          </cell>
          <cell r="AH31">
            <v>18.233449417001001</v>
          </cell>
          <cell r="AI31">
            <v>202.60384802000002</v>
          </cell>
          <cell r="AJ31">
            <v>45.078521285000001</v>
          </cell>
          <cell r="AK31">
            <v>112.029199668</v>
          </cell>
          <cell r="AL31">
            <v>10.639035944001</v>
          </cell>
          <cell r="AM31">
            <v>250.98153543399999</v>
          </cell>
          <cell r="AN31">
            <v>2031.5105126610001</v>
          </cell>
          <cell r="AO31">
            <v>1802.9024231860001</v>
          </cell>
          <cell r="AP31">
            <v>4482.9215234720004</v>
          </cell>
          <cell r="AQ31">
            <v>124.488340898</v>
          </cell>
          <cell r="AS31">
            <v>0.87720613300000005</v>
          </cell>
          <cell r="AT31">
            <v>29.146692477000002</v>
          </cell>
          <cell r="AU31">
            <v>2.853276659</v>
          </cell>
          <cell r="AV31">
            <v>5.9890289110000001</v>
          </cell>
          <cell r="AW31">
            <v>0.258790000001</v>
          </cell>
          <cell r="AX31">
            <v>1.556354</v>
          </cell>
          <cell r="AY31">
            <v>0.52943800000099994</v>
          </cell>
          <cell r="AZ31">
            <v>21.601761309001002</v>
          </cell>
          <cell r="BA31">
            <v>3.728896159</v>
          </cell>
          <cell r="BB31">
            <v>105.41731821600101</v>
          </cell>
          <cell r="BC31">
            <v>9.847517387001</v>
          </cell>
          <cell r="BD31">
            <v>59.649959788000999</v>
          </cell>
          <cell r="BE31">
            <v>5.2185628260000003</v>
          </cell>
          <cell r="BF31">
            <v>47.074520194001003</v>
          </cell>
          <cell r="BG31">
            <v>10.182682535</v>
          </cell>
          <cell r="BH31">
            <v>89.515238522000999</v>
          </cell>
          <cell r="BI31">
            <v>131.29974878600001</v>
          </cell>
          <cell r="BJ31">
            <v>1052.4090154780001</v>
          </cell>
          <cell r="BK31">
            <v>12.200928993</v>
          </cell>
          <cell r="BL31">
            <v>120.73877206200001</v>
          </cell>
          <cell r="BM31">
            <v>3.373824000001</v>
          </cell>
          <cell r="BN31">
            <v>109.97095010000101</v>
          </cell>
          <cell r="BO31">
            <v>3.071316317</v>
          </cell>
          <cell r="BP31">
            <v>65.850252229000006</v>
          </cell>
          <cell r="BQ31">
            <v>3.4262331000009998</v>
          </cell>
          <cell r="BR31">
            <v>285.467256883</v>
          </cell>
          <cell r="BS31">
            <v>6.330742603</v>
          </cell>
          <cell r="BT31">
            <v>133.77928186300102</v>
          </cell>
          <cell r="BU31">
            <v>3.5410950190000001</v>
          </cell>
          <cell r="BV31">
            <v>77.801186806000004</v>
          </cell>
          <cell r="BW31">
            <v>11.559362437001001</v>
          </cell>
          <cell r="BX31">
            <v>212.15260592500101</v>
          </cell>
          <cell r="BY31">
            <v>1.6132496060000001</v>
          </cell>
          <cell r="BZ31">
            <v>175.481538637</v>
          </cell>
          <cell r="CA31">
            <v>62.960597261352021</v>
          </cell>
          <cell r="CB31">
            <v>42.088123459292227</v>
          </cell>
          <cell r="CD31">
            <v>64.9180997225548</v>
          </cell>
          <cell r="CE31">
            <v>77.290444663709181</v>
          </cell>
          <cell r="CG31">
            <v>87.213570848613884</v>
          </cell>
          <cell r="CH31">
            <v>56.271651565132998</v>
          </cell>
          <cell r="CJ31">
            <v>64.685950007246021</v>
          </cell>
          <cell r="CK31">
            <v>45.290692310461708</v>
          </cell>
          <cell r="CM31">
            <v>54.32048767598841</v>
          </cell>
          <cell r="CN31">
            <v>37.3775412830026</v>
          </cell>
          <cell r="CP31">
            <v>59.786104645639981</v>
          </cell>
          <cell r="CQ31">
            <v>51.426018275926161</v>
          </cell>
          <cell r="CS31">
            <v>77.71640980700171</v>
          </cell>
          <cell r="CT31">
            <v>66.432739286135728</v>
          </cell>
          <cell r="CV31">
            <v>41.478898692190349</v>
          </cell>
          <cell r="CW31">
            <v>31.232795870200885</v>
          </cell>
          <cell r="CY31">
            <v>24.358472626796217</v>
          </cell>
          <cell r="CZ31">
            <v>17.048949446649885</v>
          </cell>
          <cell r="DB31">
            <v>33.946954396802795</v>
          </cell>
          <cell r="DC31">
            <v>26.068618630623025</v>
          </cell>
          <cell r="DE31">
            <v>32.052092818110232</v>
          </cell>
          <cell r="DF31">
            <v>21.893862822050657</v>
          </cell>
          <cell r="DH31">
            <v>86.898196896468036</v>
          </cell>
          <cell r="DI31">
            <v>48.857480216304062</v>
          </cell>
          <cell r="DK31">
            <v>16.658823160918136</v>
          </cell>
          <cell r="DL31">
            <v>15.874642832832254</v>
          </cell>
          <cell r="DN31">
            <v>42.357221566381227</v>
          </cell>
          <cell r="DO31">
            <v>29.51921409715073</v>
          </cell>
          <cell r="DQ31">
            <v>24.299560554379184</v>
          </cell>
          <cell r="DR31">
            <v>16.240023675340129</v>
          </cell>
          <cell r="DT31">
            <v>20.069012567719778</v>
          </cell>
          <cell r="DU31">
            <v>14.648595107385246</v>
          </cell>
          <cell r="DW31">
            <v>15.067489714297814</v>
          </cell>
          <cell r="DX31">
            <v>14.401121992072383</v>
          </cell>
          <cell r="DZ31">
            <v>28.027315000003004</v>
          </cell>
          <cell r="EA31">
            <v>1437.824791408</v>
          </cell>
          <cell r="EB31">
            <v>2.3156880000010003</v>
          </cell>
          <cell r="EC31">
            <v>34.095677572001001</v>
          </cell>
          <cell r="ED31">
            <v>53.353880668000002</v>
          </cell>
          <cell r="EE31">
            <v>963.48046541899998</v>
          </cell>
          <cell r="EF31">
            <v>16.006439999999998</v>
          </cell>
          <cell r="EG31">
            <v>734.16089069100212</v>
          </cell>
          <cell r="EJ31">
            <v>54.903538565853886</v>
          </cell>
          <cell r="EK31">
            <v>21.442453722876085</v>
          </cell>
          <cell r="EM31">
            <v>35.320215849442882</v>
          </cell>
          <cell r="EN31">
            <v>22.073458632335139</v>
          </cell>
          <cell r="EP31">
            <v>16.721504160166706</v>
          </cell>
          <cell r="EQ31">
            <v>11.141550822941376</v>
          </cell>
          <cell r="ES31">
            <v>21.461621697266914</v>
          </cell>
          <cell r="ET31">
            <v>9.5745873217748496</v>
          </cell>
          <cell r="EV31">
            <v>7.0980723990020005</v>
          </cell>
          <cell r="EW31">
            <v>519.92551820800202</v>
          </cell>
          <cell r="EX31">
            <v>14.526267352000001</v>
          </cell>
          <cell r="EY31">
            <v>462.81505481900001</v>
          </cell>
          <cell r="EZ31">
            <v>2.4711447490010001</v>
          </cell>
          <cell r="FA31">
            <v>198.319959836002</v>
          </cell>
          <cell r="FB31">
            <v>7.256947220002</v>
          </cell>
          <cell r="FC31">
            <v>488.44272250900394</v>
          </cell>
          <cell r="FD31">
            <v>2.7799377839999999</v>
          </cell>
          <cell r="FE31">
            <v>167.67470369600002</v>
          </cell>
          <cell r="FF31">
            <v>21.528053301</v>
          </cell>
          <cell r="FG31">
            <v>724.52207415300006</v>
          </cell>
          <cell r="FH31">
            <v>32.411822477001003</v>
          </cell>
          <cell r="FI31">
            <v>601.3728588800011</v>
          </cell>
          <cell r="FJ31">
            <v>13.349616794004</v>
          </cell>
          <cell r="FK31">
            <v>202.43989833700198</v>
          </cell>
          <cell r="FL31">
            <v>25.171438089001001</v>
          </cell>
          <cell r="FM31">
            <v>564.3219624210011</v>
          </cell>
          <cell r="FN31">
            <v>23.898405951572514</v>
          </cell>
          <cell r="FO31">
            <v>18.04648927844179</v>
          </cell>
          <cell r="FQ31">
            <v>18.361165220346688</v>
          </cell>
          <cell r="FR31">
            <v>9.8378879729283177</v>
          </cell>
          <cell r="FT31">
            <v>76.592569276857603</v>
          </cell>
          <cell r="FU31">
            <v>45.192994167463326</v>
          </cell>
          <cell r="FW31">
            <v>54.229359725850884</v>
          </cell>
          <cell r="FX31">
            <v>32.647674828554834</v>
          </cell>
          <cell r="FZ31">
            <v>17.627274997316992</v>
          </cell>
          <cell r="GA31">
            <v>19.875400287571829</v>
          </cell>
          <cell r="GC31">
            <v>47.938350607672575</v>
          </cell>
          <cell r="GD31">
            <v>24.830226205221145</v>
          </cell>
          <cell r="GF31">
            <v>37.364417661282268</v>
          </cell>
          <cell r="GG31">
            <v>22.685341612166464</v>
          </cell>
          <cell r="GI31">
            <v>85.251299271913851</v>
          </cell>
          <cell r="GJ31">
            <v>65.378462364065854</v>
          </cell>
          <cell r="GL31">
            <v>21.989593426800017</v>
          </cell>
          <cell r="GM31">
            <v>10.136195788347949</v>
          </cell>
          <cell r="GP31">
            <v>421.59738985700102</v>
          </cell>
          <cell r="GQ31">
            <v>9724.0599689039991</v>
          </cell>
          <cell r="GR31">
            <v>175.66752333500099</v>
          </cell>
          <cell r="GS31">
            <v>6121.6961337809998</v>
          </cell>
        </row>
        <row r="32">
          <cell r="A32">
            <v>45261</v>
          </cell>
          <cell r="B32" t="str">
            <v>-</v>
          </cell>
          <cell r="C32" t="str">
            <v>-</v>
          </cell>
          <cell r="D32" t="str">
            <v>-</v>
          </cell>
          <cell r="E32" t="str">
            <v>-</v>
          </cell>
          <cell r="F32" t="str">
            <v>-</v>
          </cell>
          <cell r="G32" t="str">
            <v>-</v>
          </cell>
          <cell r="H32" t="str">
            <v>-</v>
          </cell>
          <cell r="I32" t="str">
            <v>-</v>
          </cell>
          <cell r="J32" t="str">
            <v>-</v>
          </cell>
          <cell r="L32" t="str">
            <v>-</v>
          </cell>
          <cell r="AH32">
            <v>25.465121173</v>
          </cell>
          <cell r="AI32">
            <v>288.16587025199999</v>
          </cell>
          <cell r="AJ32">
            <v>87.295633176999999</v>
          </cell>
          <cell r="AK32">
            <v>147.42488570500001</v>
          </cell>
          <cell r="AL32">
            <v>12.840826830000001</v>
          </cell>
          <cell r="AM32">
            <v>391.743886175</v>
          </cell>
          <cell r="AN32">
            <v>2988.1102874110002</v>
          </cell>
          <cell r="AO32">
            <v>2357.6358278140001</v>
          </cell>
          <cell r="AP32">
            <v>5334.7141009389998</v>
          </cell>
          <cell r="AQ32">
            <v>249.45021855600001</v>
          </cell>
          <cell r="AS32">
            <v>3.5254117050000002</v>
          </cell>
          <cell r="AT32">
            <v>56.037852825000996</v>
          </cell>
          <cell r="AU32">
            <v>4.4610454319999997</v>
          </cell>
          <cell r="AV32">
            <v>26.792033013001003</v>
          </cell>
          <cell r="AW32">
            <v>3.0379756539999998</v>
          </cell>
          <cell r="AX32">
            <v>5.7215515790010008</v>
          </cell>
          <cell r="AY32">
            <v>2.8308687510000001</v>
          </cell>
          <cell r="AZ32">
            <v>33.982921537000998</v>
          </cell>
          <cell r="BA32">
            <v>9.5951232790009993</v>
          </cell>
          <cell r="BB32">
            <v>222.51842530100001</v>
          </cell>
          <cell r="BC32">
            <v>19.69196359</v>
          </cell>
          <cell r="BD32">
            <v>175.391428381</v>
          </cell>
          <cell r="BE32">
            <v>12.737465902</v>
          </cell>
          <cell r="BF32">
            <v>215.14172029900101</v>
          </cell>
          <cell r="BG32">
            <v>17.922720097001001</v>
          </cell>
          <cell r="BH32">
            <v>99.358833753001008</v>
          </cell>
          <cell r="BI32">
            <v>151.77424697500101</v>
          </cell>
          <cell r="BJ32">
            <v>1146.1329230400002</v>
          </cell>
          <cell r="BK32">
            <v>19.391036660000001</v>
          </cell>
          <cell r="BL32">
            <v>136.67494590700102</v>
          </cell>
          <cell r="BM32">
            <v>3.843267</v>
          </cell>
          <cell r="BN32">
            <v>106.63609480000001</v>
          </cell>
          <cell r="BO32">
            <v>6.9840884790010005</v>
          </cell>
          <cell r="BP32">
            <v>107.679174790001</v>
          </cell>
          <cell r="BQ32">
            <v>8.0204763680000006</v>
          </cell>
          <cell r="BR32">
            <v>403.794729896001</v>
          </cell>
          <cell r="BS32">
            <v>19.332665097001001</v>
          </cell>
          <cell r="BT32">
            <v>343.20035092500103</v>
          </cell>
          <cell r="BU32">
            <v>4.3095712280010003</v>
          </cell>
          <cell r="BV32">
            <v>115.103048832</v>
          </cell>
          <cell r="BW32">
            <v>7.3307518659999999</v>
          </cell>
          <cell r="BX32">
            <v>256.37769346400103</v>
          </cell>
          <cell r="BY32">
            <v>9.3022075420010015</v>
          </cell>
          <cell r="BZ32">
            <v>162.10943991000102</v>
          </cell>
          <cell r="CA32">
            <v>42.444730243215666</v>
          </cell>
          <cell r="CB32">
            <v>44.831970742536299</v>
          </cell>
          <cell r="CD32">
            <v>86.343499347486585</v>
          </cell>
          <cell r="CE32">
            <v>76.073371122824838</v>
          </cell>
          <cell r="CG32">
            <v>68.41712179139175</v>
          </cell>
          <cell r="CH32">
            <v>56.460997723349109</v>
          </cell>
          <cell r="CJ32">
            <v>59.85720554128261</v>
          </cell>
          <cell r="CK32">
            <v>48.857098041298144</v>
          </cell>
          <cell r="CM32">
            <v>47.946480979543971</v>
          </cell>
          <cell r="CN32">
            <v>37.64335786698269</v>
          </cell>
          <cell r="CP32">
            <v>68.949033519871548</v>
          </cell>
          <cell r="CQ32">
            <v>51.637214124542169</v>
          </cell>
          <cell r="CS32">
            <v>73.711672511058708</v>
          </cell>
          <cell r="CT32">
            <v>63.582869103940695</v>
          </cell>
          <cell r="CV32">
            <v>38.671023420098791</v>
          </cell>
          <cell r="CW32">
            <v>32.095132875960132</v>
          </cell>
          <cell r="CY32">
            <v>24.15512739866767</v>
          </cell>
          <cell r="CZ32">
            <v>17.477224106344696</v>
          </cell>
          <cell r="DB32">
            <v>32.232759012740679</v>
          </cell>
          <cell r="DC32">
            <v>25.863373744901775</v>
          </cell>
          <cell r="DE32">
            <v>35.221854219339953</v>
          </cell>
          <cell r="DF32">
            <v>22.795975350177581</v>
          </cell>
          <cell r="DH32">
            <v>73.957539442553653</v>
          </cell>
          <cell r="DI32">
            <v>49.598714324879261</v>
          </cell>
          <cell r="DK32">
            <v>17.408267761384543</v>
          </cell>
          <cell r="DL32">
            <v>16.866172637523192</v>
          </cell>
          <cell r="DN32">
            <v>40.328438900694806</v>
          </cell>
          <cell r="DO32">
            <v>32.736255553841744</v>
          </cell>
          <cell r="DQ32">
            <v>23.338549003320395</v>
          </cell>
          <cell r="DR32">
            <v>16.16949535823743</v>
          </cell>
          <cell r="DT32">
            <v>25.112109905235201</v>
          </cell>
          <cell r="DU32">
            <v>15.017963144210249</v>
          </cell>
          <cell r="DW32">
            <v>23.430506748843893</v>
          </cell>
          <cell r="DX32">
            <v>17.920130553025128</v>
          </cell>
          <cell r="DZ32">
            <v>35.106449000001</v>
          </cell>
          <cell r="EA32">
            <v>1664.9985675030011</v>
          </cell>
          <cell r="EB32">
            <v>2.6288429999999998</v>
          </cell>
          <cell r="EC32">
            <v>63.524279542999999</v>
          </cell>
          <cell r="ED32">
            <v>65.857697705000007</v>
          </cell>
          <cell r="EE32">
            <v>1316.0881793030001</v>
          </cell>
          <cell r="EF32">
            <v>25.972784000000999</v>
          </cell>
          <cell r="EG32">
            <v>828.32127400700199</v>
          </cell>
          <cell r="EJ32">
            <v>54.648522839776469</v>
          </cell>
          <cell r="EK32">
            <v>22.123424777737899</v>
          </cell>
          <cell r="EM32">
            <v>33.100835614755617</v>
          </cell>
          <cell r="EN32">
            <v>16.552349143216162</v>
          </cell>
          <cell r="EP32">
            <v>19.56680940679416</v>
          </cell>
          <cell r="EQ32">
            <v>11.219854599376646</v>
          </cell>
          <cell r="ES32">
            <v>18.721727328113239</v>
          </cell>
          <cell r="ET32">
            <v>9.4575910933742087</v>
          </cell>
          <cell r="EV32">
            <v>7.0858759410000003</v>
          </cell>
          <cell r="EW32">
            <v>632.79159258300308</v>
          </cell>
          <cell r="EX32">
            <v>14.646216127001001</v>
          </cell>
          <cell r="EY32">
            <v>557.55138466300002</v>
          </cell>
          <cell r="EZ32">
            <v>4.7931387050009997</v>
          </cell>
          <cell r="FA32">
            <v>320.73992513600098</v>
          </cell>
          <cell r="FB32">
            <v>13.797119920002002</v>
          </cell>
          <cell r="FC32">
            <v>741.50856412500491</v>
          </cell>
          <cell r="FD32">
            <v>8.1023408759999995</v>
          </cell>
          <cell r="FE32">
            <v>186.37295264900001</v>
          </cell>
          <cell r="FF32">
            <v>31.731780714002003</v>
          </cell>
          <cell r="FG32">
            <v>973.52715873600005</v>
          </cell>
          <cell r="FH32">
            <v>51.674110881002001</v>
          </cell>
          <cell r="FI32">
            <v>882.46554815600109</v>
          </cell>
          <cell r="FJ32">
            <v>18.277771070003002</v>
          </cell>
          <cell r="FK32">
            <v>295.66230641000101</v>
          </cell>
          <cell r="FL32">
            <v>29.850072135999998</v>
          </cell>
          <cell r="FM32">
            <v>696.218666665</v>
          </cell>
          <cell r="FN32">
            <v>27.698019566273128</v>
          </cell>
          <cell r="FO32">
            <v>18.617965730917405</v>
          </cell>
          <cell r="FQ32">
            <v>19.413640794758741</v>
          </cell>
          <cell r="FR32">
            <v>9.9141312469415919</v>
          </cell>
          <cell r="FT32">
            <v>73.235305282059173</v>
          </cell>
          <cell r="FU32">
            <v>46.036176394700583</v>
          </cell>
          <cell r="FW32">
            <v>51.392652342395387</v>
          </cell>
          <cell r="FX32">
            <v>33.35684184804672</v>
          </cell>
          <cell r="FZ32">
            <v>22.168787104607123</v>
          </cell>
          <cell r="GA32">
            <v>21.269892915259717</v>
          </cell>
          <cell r="GC32">
            <v>44.429587005115593</v>
          </cell>
          <cell r="GD32">
            <v>24.452194781079935</v>
          </cell>
          <cell r="GF32">
            <v>37.106389622814937</v>
          </cell>
          <cell r="GG32">
            <v>24.075295195042816</v>
          </cell>
          <cell r="GI32">
            <v>82.732690065734246</v>
          </cell>
          <cell r="GJ32">
            <v>65.35914113280198</v>
          </cell>
          <cell r="GL32">
            <v>23.52803438263691</v>
          </cell>
          <cell r="GM32">
            <v>10.788619195314087</v>
          </cell>
          <cell r="GP32">
            <v>624.88024623499996</v>
          </cell>
          <cell r="GQ32">
            <v>13080.466070590001</v>
          </cell>
          <cell r="GR32">
            <v>254.793859443001</v>
          </cell>
          <cell r="GS32">
            <v>8866.6307496030004</v>
          </cell>
        </row>
        <row r="33">
          <cell r="A33">
            <v>45231</v>
          </cell>
          <cell r="B33" t="str">
            <v>-</v>
          </cell>
          <cell r="C33" t="str">
            <v>-</v>
          </cell>
          <cell r="D33" t="str">
            <v>-</v>
          </cell>
          <cell r="E33" t="str">
            <v>-</v>
          </cell>
          <cell r="F33" t="str">
            <v>-</v>
          </cell>
          <cell r="G33" t="str">
            <v>-</v>
          </cell>
          <cell r="H33" t="str">
            <v>-</v>
          </cell>
          <cell r="I33" t="str">
            <v>-</v>
          </cell>
          <cell r="J33" t="str">
            <v>-</v>
          </cell>
          <cell r="L33" t="str">
            <v>-</v>
          </cell>
          <cell r="AH33">
            <v>10.423928202999999</v>
          </cell>
          <cell r="AI33">
            <v>176.810815539001</v>
          </cell>
          <cell r="AJ33">
            <v>57.668850636000002</v>
          </cell>
          <cell r="AK33">
            <v>133.514294775</v>
          </cell>
          <cell r="AL33">
            <v>2.9781920740000003</v>
          </cell>
          <cell r="AM33">
            <v>248.50861159700099</v>
          </cell>
          <cell r="AN33">
            <v>2198.0763811020001</v>
          </cell>
          <cell r="AO33">
            <v>1740.2322689820001</v>
          </cell>
          <cell r="AP33">
            <v>4358.7616391290003</v>
          </cell>
          <cell r="AQ33">
            <v>144.31013871900001</v>
          </cell>
          <cell r="AS33">
            <v>0.15798750100100001</v>
          </cell>
          <cell r="AT33">
            <v>32.720178584999999</v>
          </cell>
          <cell r="AU33">
            <v>2.4802157240000002</v>
          </cell>
          <cell r="AV33">
            <v>7.7727649350009997</v>
          </cell>
          <cell r="AW33">
            <v>0.27096100000000001</v>
          </cell>
          <cell r="AX33">
            <v>3.2833920000009997</v>
          </cell>
          <cell r="AY33">
            <v>0.51000800000000002</v>
          </cell>
          <cell r="AZ33">
            <v>33.693399620999998</v>
          </cell>
          <cell r="BA33">
            <v>3.7374180000000004</v>
          </cell>
          <cell r="BB33">
            <v>137.36684913300101</v>
          </cell>
          <cell r="BC33">
            <v>4.4932545830010007</v>
          </cell>
          <cell r="BD33">
            <v>65.404318425001009</v>
          </cell>
          <cell r="BE33">
            <v>2.7629319540000004</v>
          </cell>
          <cell r="BF33">
            <v>73.426388841000005</v>
          </cell>
          <cell r="BG33">
            <v>11.846225964</v>
          </cell>
          <cell r="BH33">
            <v>82.084792071999999</v>
          </cell>
          <cell r="BI33">
            <v>115.17726840499999</v>
          </cell>
          <cell r="BJ33">
            <v>1095.7523408459999</v>
          </cell>
          <cell r="BK33">
            <v>8.0200970000009999</v>
          </cell>
          <cell r="BL33">
            <v>104.579004399</v>
          </cell>
          <cell r="BM33">
            <v>3.3414000000000001</v>
          </cell>
          <cell r="BN33">
            <v>125.87641480000001</v>
          </cell>
          <cell r="BO33">
            <v>3.8111654079999999</v>
          </cell>
          <cell r="BP33">
            <v>73.820342770000011</v>
          </cell>
          <cell r="BQ33">
            <v>9.5483153320010015</v>
          </cell>
          <cell r="BR33">
            <v>283.85327051200005</v>
          </cell>
          <cell r="BS33">
            <v>6.5197780000000005</v>
          </cell>
          <cell r="BT33">
            <v>138.68291010900001</v>
          </cell>
          <cell r="BU33">
            <v>3.6630428060010001</v>
          </cell>
          <cell r="BV33">
            <v>92.48448919900099</v>
          </cell>
          <cell r="BW33">
            <v>3.1065357000009999</v>
          </cell>
          <cell r="BX33">
            <v>247.26900909800099</v>
          </cell>
          <cell r="BY33">
            <v>4.1828000000009995</v>
          </cell>
          <cell r="BZ33">
            <v>138.00173268500103</v>
          </cell>
          <cell r="CA33">
            <v>78.757273430904149</v>
          </cell>
          <cell r="CB33">
            <v>38.032437047745411</v>
          </cell>
          <cell r="CD33">
            <v>63.382758006819245</v>
          </cell>
          <cell r="CE33">
            <v>76.087252270922292</v>
          </cell>
          <cell r="CG33">
            <v>83.983119341897918</v>
          </cell>
          <cell r="CH33">
            <v>48.98468717714821</v>
          </cell>
          <cell r="CJ33">
            <v>62.97861994321854</v>
          </cell>
          <cell r="CK33">
            <v>40.488727936249475</v>
          </cell>
          <cell r="CM33">
            <v>55.722263337951759</v>
          </cell>
          <cell r="CN33">
            <v>34.534169476675707</v>
          </cell>
          <cell r="CP33">
            <v>87.141521645650514</v>
          </cell>
          <cell r="CQ33">
            <v>50.283873138487635</v>
          </cell>
          <cell r="CS33">
            <v>79.754534347464428</v>
          </cell>
          <cell r="CT33">
            <v>63.011389302840577</v>
          </cell>
          <cell r="CV33">
            <v>38.205237450255431</v>
          </cell>
          <cell r="CW33">
            <v>32.590834786710069</v>
          </cell>
          <cell r="CY33">
            <v>25.497491991488431</v>
          </cell>
          <cell r="CZ33">
            <v>16.842028231378126</v>
          </cell>
          <cell r="DB33">
            <v>35.761950547476573</v>
          </cell>
          <cell r="DC33">
            <v>26.102500325133164</v>
          </cell>
          <cell r="DE33">
            <v>33.047408271981801</v>
          </cell>
          <cell r="DF33">
            <v>20.927386049924262</v>
          </cell>
          <cell r="DH33">
            <v>76.208945176278206</v>
          </cell>
          <cell r="DI33">
            <v>43.713325648772248</v>
          </cell>
          <cell r="DK33">
            <v>27.624801457172207</v>
          </cell>
          <cell r="DL33">
            <v>17.507873386098275</v>
          </cell>
          <cell r="DN33">
            <v>41.347468272692872</v>
          </cell>
          <cell r="DO33">
            <v>30.555873944781009</v>
          </cell>
          <cell r="DQ33">
            <v>26.49737808414066</v>
          </cell>
          <cell r="DR33">
            <v>16.59948343103984</v>
          </cell>
          <cell r="DT33">
            <v>31.912125877055939</v>
          </cell>
          <cell r="DU33">
            <v>14.384445520082583</v>
          </cell>
          <cell r="DW33">
            <v>25.396363679825622</v>
          </cell>
          <cell r="DX33">
            <v>15.022540908932537</v>
          </cell>
          <cell r="DZ33">
            <v>26.882785400001001</v>
          </cell>
          <cell r="EA33">
            <v>1430.2868513370001</v>
          </cell>
          <cell r="EB33">
            <v>3.016794</v>
          </cell>
          <cell r="EC33">
            <v>41.375499589001002</v>
          </cell>
          <cell r="ED33">
            <v>53.209419574999998</v>
          </cell>
          <cell r="EE33">
            <v>907.53792116200009</v>
          </cell>
          <cell r="EF33">
            <v>35.431702800000998</v>
          </cell>
          <cell r="EG33">
            <v>700.06804918900116</v>
          </cell>
          <cell r="EJ33">
            <v>54.834317693134061</v>
          </cell>
          <cell r="EK33">
            <v>20.793037193599805</v>
          </cell>
          <cell r="EM33">
            <v>29.595673420193759</v>
          </cell>
          <cell r="EN33">
            <v>18.961921401876271</v>
          </cell>
          <cell r="EP33">
            <v>20.021471943353745</v>
          </cell>
          <cell r="EQ33">
            <v>11.538632704918941</v>
          </cell>
          <cell r="ES33">
            <v>17.971652282542376</v>
          </cell>
          <cell r="ET33">
            <v>9.5501365520696897</v>
          </cell>
          <cell r="EV33">
            <v>4.3296713030000005</v>
          </cell>
          <cell r="EW33">
            <v>537.664664210002</v>
          </cell>
          <cell r="EX33">
            <v>12.855313919</v>
          </cell>
          <cell r="EY33">
            <v>481.14526712000105</v>
          </cell>
          <cell r="EZ33">
            <v>2.7517183370009999</v>
          </cell>
          <cell r="FA33">
            <v>206.95423093800201</v>
          </cell>
          <cell r="FB33">
            <v>11.248215495003999</v>
          </cell>
          <cell r="FC33">
            <v>536.90914409800394</v>
          </cell>
          <cell r="FD33">
            <v>2.5986744669999999</v>
          </cell>
          <cell r="FE33">
            <v>177.85573956499999</v>
          </cell>
          <cell r="FF33">
            <v>22.194931780001003</v>
          </cell>
          <cell r="FG33">
            <v>786.96209777000104</v>
          </cell>
          <cell r="FH33">
            <v>36.837567364001011</v>
          </cell>
          <cell r="FI33">
            <v>692.6440726740019</v>
          </cell>
          <cell r="FJ33">
            <v>16.073324903000998</v>
          </cell>
          <cell r="FK33">
            <v>207.52895849300199</v>
          </cell>
          <cell r="FL33">
            <v>23.851013071001002</v>
          </cell>
          <cell r="FM33">
            <v>574.29073392999999</v>
          </cell>
          <cell r="FN33">
            <v>25.621376275177948</v>
          </cell>
          <cell r="FO33">
            <v>18.176569247978115</v>
          </cell>
          <cell r="FQ33">
            <v>19.796575500646941</v>
          </cell>
          <cell r="FR33">
            <v>9.908134856101606</v>
          </cell>
          <cell r="FT33">
            <v>76.199492071751166</v>
          </cell>
          <cell r="FU33">
            <v>46.287594748573845</v>
          </cell>
          <cell r="FW33">
            <v>50.333610633923819</v>
          </cell>
          <cell r="FX33">
            <v>33.173901837044937</v>
          </cell>
          <cell r="FZ33">
            <v>14.60613247753898</v>
          </cell>
          <cell r="GA33">
            <v>21.442273998597909</v>
          </cell>
          <cell r="GC33">
            <v>45.131246589484036</v>
          </cell>
          <cell r="GD33">
            <v>23.989340046918652</v>
          </cell>
          <cell r="GF33">
            <v>36.452910998332314</v>
          </cell>
          <cell r="GG33">
            <v>22.56645526146821</v>
          </cell>
          <cell r="GI33">
            <v>79.696425169930592</v>
          </cell>
          <cell r="GJ33">
            <v>65.388291784973163</v>
          </cell>
          <cell r="GL33">
            <v>23.52510933467244</v>
          </cell>
          <cell r="GM33">
            <v>10.693530283033519</v>
          </cell>
          <cell r="GP33">
            <v>417.50620570600103</v>
          </cell>
          <cell r="GQ33">
            <v>9987.6908226839987</v>
          </cell>
          <cell r="GR33">
            <v>183.52171898</v>
          </cell>
          <cell r="GS33">
            <v>7007.091154492</v>
          </cell>
        </row>
        <row r="34">
          <cell r="A34">
            <v>45200</v>
          </cell>
          <cell r="B34" t="str">
            <v>-</v>
          </cell>
          <cell r="C34" t="str">
            <v>-</v>
          </cell>
          <cell r="D34" t="str">
            <v>-</v>
          </cell>
          <cell r="E34" t="str">
            <v>-</v>
          </cell>
          <cell r="F34" t="str">
            <v>-</v>
          </cell>
          <cell r="G34" t="str">
            <v>-</v>
          </cell>
          <cell r="H34" t="str">
            <v>-</v>
          </cell>
          <cell r="I34" t="str">
            <v>-</v>
          </cell>
          <cell r="J34" t="str">
            <v>-</v>
          </cell>
          <cell r="L34" t="str">
            <v>-</v>
          </cell>
          <cell r="AH34">
            <v>7.4279848249999993</v>
          </cell>
          <cell r="AI34">
            <v>233.29183262399999</v>
          </cell>
          <cell r="AJ34">
            <v>79.835908391999993</v>
          </cell>
          <cell r="AK34">
            <v>125.52449226899999</v>
          </cell>
          <cell r="AL34">
            <v>6.8125910640009995</v>
          </cell>
          <cell r="AM34">
            <v>227.68962970799998</v>
          </cell>
          <cell r="AN34">
            <v>1773.6392264380002</v>
          </cell>
          <cell r="AO34">
            <v>1677.7154954380001</v>
          </cell>
          <cell r="AP34">
            <v>3990.7712648009997</v>
          </cell>
          <cell r="AQ34">
            <v>142.86878019</v>
          </cell>
          <cell r="AS34">
            <v>2.0536000001000001E-2</v>
          </cell>
          <cell r="AT34">
            <v>49.854597500000004</v>
          </cell>
          <cell r="AU34">
            <v>1.4839490690000001</v>
          </cell>
          <cell r="AV34">
            <v>2.8150308000010003</v>
          </cell>
          <cell r="AW34">
            <v>0.26183999999999996</v>
          </cell>
          <cell r="AX34">
            <v>2.057464</v>
          </cell>
          <cell r="AY34">
            <v>1.2889282280009999</v>
          </cell>
          <cell r="AZ34">
            <v>41.390215314000002</v>
          </cell>
          <cell r="BA34">
            <v>3.9708231330009998</v>
          </cell>
          <cell r="BB34">
            <v>115.88000201800101</v>
          </cell>
          <cell r="BC34">
            <v>9.3671174810009994</v>
          </cell>
          <cell r="BD34">
            <v>82.319975859001005</v>
          </cell>
          <cell r="BE34">
            <v>6.6989145140009994</v>
          </cell>
          <cell r="BF34">
            <v>52.525323252</v>
          </cell>
          <cell r="BG34">
            <v>10.651357217999999</v>
          </cell>
          <cell r="BH34">
            <v>68.370938820001001</v>
          </cell>
          <cell r="BI34">
            <v>154.60293551300202</v>
          </cell>
          <cell r="BJ34">
            <v>851.11442673100112</v>
          </cell>
          <cell r="BK34">
            <v>9.5995726399999999</v>
          </cell>
          <cell r="BL34">
            <v>90.750607452001006</v>
          </cell>
          <cell r="BM34">
            <v>2.4590019999999999</v>
          </cell>
          <cell r="BN34">
            <v>96.883651900000004</v>
          </cell>
          <cell r="BO34">
            <v>7.8815118359999996</v>
          </cell>
          <cell r="BP34">
            <v>85.183571059000002</v>
          </cell>
          <cell r="BQ34">
            <v>11.869116319000002</v>
          </cell>
          <cell r="BR34">
            <v>259.24085922900002</v>
          </cell>
          <cell r="BS34">
            <v>11.828065490001</v>
          </cell>
          <cell r="BT34">
            <v>120.09205064100099</v>
          </cell>
          <cell r="BU34">
            <v>3.4166091519999999</v>
          </cell>
          <cell r="BV34">
            <v>101.54800658400001</v>
          </cell>
          <cell r="BW34">
            <v>7.489192504</v>
          </cell>
          <cell r="BX34">
            <v>268.80329397800102</v>
          </cell>
          <cell r="BY34">
            <v>11.387002483001002</v>
          </cell>
          <cell r="BZ34">
            <v>92.473021804000012</v>
          </cell>
          <cell r="CA34">
            <v>97.613946235994632</v>
          </cell>
          <cell r="CB34">
            <v>29.312956880255626</v>
          </cell>
          <cell r="CD34">
            <v>55.879000016408249</v>
          </cell>
          <cell r="CE34">
            <v>97.044415748453957</v>
          </cell>
          <cell r="CG34">
            <v>82.844294225481221</v>
          </cell>
          <cell r="CH34">
            <v>60.43913502253308</v>
          </cell>
          <cell r="CJ34">
            <v>64.674039169957055</v>
          </cell>
          <cell r="CK34">
            <v>43.838012183721787</v>
          </cell>
          <cell r="CM34">
            <v>53.993178515348902</v>
          </cell>
          <cell r="CN34">
            <v>35.754926163432195</v>
          </cell>
          <cell r="CP34">
            <v>61.480435828211483</v>
          </cell>
          <cell r="CQ34">
            <v>50.302855552844818</v>
          </cell>
          <cell r="CS34">
            <v>79.979505816831519</v>
          </cell>
          <cell r="CT34">
            <v>64.9551394145697</v>
          </cell>
          <cell r="CV34">
            <v>45.455348971753921</v>
          </cell>
          <cell r="CW34">
            <v>31.632046175506478</v>
          </cell>
          <cell r="CY34">
            <v>22.695127135363595</v>
          </cell>
          <cell r="CZ34">
            <v>17.613377488429034</v>
          </cell>
          <cell r="DB34">
            <v>32.438219475153637</v>
          </cell>
          <cell r="DC34">
            <v>26.176991544684366</v>
          </cell>
          <cell r="DE34">
            <v>33.128850647539529</v>
          </cell>
          <cell r="DF34">
            <v>20.576722254004963</v>
          </cell>
          <cell r="DH34">
            <v>78.723060084611035</v>
          </cell>
          <cell r="DI34">
            <v>47.843402064515935</v>
          </cell>
          <cell r="DK34">
            <v>17.45571006641341</v>
          </cell>
          <cell r="DL34">
            <v>15.479112670311293</v>
          </cell>
          <cell r="DN34">
            <v>46.34623266301805</v>
          </cell>
          <cell r="DO34">
            <v>29.852167507022578</v>
          </cell>
          <cell r="DQ34">
            <v>22.354188987432646</v>
          </cell>
          <cell r="DR34">
            <v>16.490105556398404</v>
          </cell>
          <cell r="DT34">
            <v>32.70900301162829</v>
          </cell>
          <cell r="DU34">
            <v>13.730412210707714</v>
          </cell>
          <cell r="DW34">
            <v>23.23748857348675</v>
          </cell>
          <cell r="DX34">
            <v>22.306818289999608</v>
          </cell>
          <cell r="DZ34">
            <v>23.796816300002</v>
          </cell>
          <cell r="EA34">
            <v>1165.6605493610011</v>
          </cell>
          <cell r="EB34">
            <v>2.1827100000010002</v>
          </cell>
          <cell r="EC34">
            <v>41.585170789000003</v>
          </cell>
          <cell r="ED34">
            <v>46.734560069001006</v>
          </cell>
          <cell r="EE34">
            <v>866.59621469000103</v>
          </cell>
          <cell r="EF34">
            <v>38.495036900001004</v>
          </cell>
          <cell r="EG34">
            <v>622.73512031799999</v>
          </cell>
          <cell r="EJ34">
            <v>54.130010706511733</v>
          </cell>
          <cell r="EK34">
            <v>23.278916805614809</v>
          </cell>
          <cell r="EM34">
            <v>32.132509586691711</v>
          </cell>
          <cell r="EN34">
            <v>19.29939287065028</v>
          </cell>
          <cell r="EP34">
            <v>20.25313340980453</v>
          </cell>
          <cell r="EQ34">
            <v>11.216536463680626</v>
          </cell>
          <cell r="ES34">
            <v>14.105036472896247</v>
          </cell>
          <cell r="ET34">
            <v>10.042400989786021</v>
          </cell>
          <cell r="EV34">
            <v>3.694147695002</v>
          </cell>
          <cell r="EW34">
            <v>518.32880209300095</v>
          </cell>
          <cell r="EX34">
            <v>16.152032700001001</v>
          </cell>
          <cell r="EY34">
            <v>532.10840883700098</v>
          </cell>
          <cell r="EZ34">
            <v>3.6426181020010002</v>
          </cell>
          <cell r="FA34">
            <v>216.07146116500201</v>
          </cell>
          <cell r="FB34">
            <v>14.646508642002999</v>
          </cell>
          <cell r="FC34">
            <v>548.23112828000296</v>
          </cell>
          <cell r="FD34">
            <v>2.0197911300000002</v>
          </cell>
          <cell r="FE34">
            <v>174.97920944900198</v>
          </cell>
          <cell r="FF34">
            <v>25.166510891001</v>
          </cell>
          <cell r="FG34">
            <v>740.34906299800105</v>
          </cell>
          <cell r="FH34">
            <v>44.236519990001</v>
          </cell>
          <cell r="FI34">
            <v>613.7942259429999</v>
          </cell>
          <cell r="FJ34">
            <v>15.690495661002</v>
          </cell>
          <cell r="FK34">
            <v>198.75051147800201</v>
          </cell>
          <cell r="FL34">
            <v>20.789409187001002</v>
          </cell>
          <cell r="FM34">
            <v>479.68150990599997</v>
          </cell>
          <cell r="FN34">
            <v>35.958112638192468</v>
          </cell>
          <cell r="FO34">
            <v>18.313928203375795</v>
          </cell>
          <cell r="FQ34">
            <v>19.604413888227292</v>
          </cell>
          <cell r="FR34">
            <v>9.9965844970783646</v>
          </cell>
          <cell r="FT34">
            <v>73.645137847593205</v>
          </cell>
          <cell r="FU34">
            <v>44.907370728683112</v>
          </cell>
          <cell r="FW34">
            <v>47.721087874592605</v>
          </cell>
          <cell r="FX34">
            <v>31.32133205387224</v>
          </cell>
          <cell r="FZ34">
            <v>11.414823946177048</v>
          </cell>
          <cell r="GA34">
            <v>20.021550989690923</v>
          </cell>
          <cell r="GC34">
            <v>42.615628754341905</v>
          </cell>
          <cell r="GD34">
            <v>23.927988996040412</v>
          </cell>
          <cell r="GF34">
            <v>33.475593664346185</v>
          </cell>
          <cell r="GG34">
            <v>22.894704454500683</v>
          </cell>
          <cell r="GI34">
            <v>83.947741032158547</v>
          </cell>
          <cell r="GJ34">
            <v>65.916747659751493</v>
          </cell>
          <cell r="GL34">
            <v>23.916345739824514</v>
          </cell>
          <cell r="GM34">
            <v>10.973678528577276</v>
          </cell>
          <cell r="GP34">
            <v>478.75150472700102</v>
          </cell>
          <cell r="GQ34">
            <v>8978.5795845890007</v>
          </cell>
          <cell r="GR34">
            <v>195.95537635800102</v>
          </cell>
          <cell r="GS34">
            <v>6495.20574235</v>
          </cell>
        </row>
        <row r="35">
          <cell r="A35">
            <v>45170</v>
          </cell>
          <cell r="B35" t="str">
            <v>-</v>
          </cell>
          <cell r="C35" t="str">
            <v>-</v>
          </cell>
          <cell r="D35" t="str">
            <v>-</v>
          </cell>
          <cell r="E35" t="str">
            <v>-</v>
          </cell>
          <cell r="F35" t="str">
            <v>-</v>
          </cell>
          <cell r="G35" t="str">
            <v>-</v>
          </cell>
          <cell r="H35" t="str">
            <v>-</v>
          </cell>
          <cell r="I35" t="str">
            <v>-</v>
          </cell>
          <cell r="J35" t="str">
            <v>-</v>
          </cell>
          <cell r="L35" t="str">
            <v>-</v>
          </cell>
          <cell r="AH35">
            <v>6.8261415900000006</v>
          </cell>
          <cell r="AI35">
            <v>224.99315238099999</v>
          </cell>
          <cell r="AJ35">
            <v>71.733617712000012</v>
          </cell>
          <cell r="AK35">
            <v>118.77038665600101</v>
          </cell>
          <cell r="AL35">
            <v>13.030107189001001</v>
          </cell>
          <cell r="AM35">
            <v>235.739073185</v>
          </cell>
          <cell r="AN35">
            <v>2273.4069341569998</v>
          </cell>
          <cell r="AO35">
            <v>2206.6655160529999</v>
          </cell>
          <cell r="AP35">
            <v>5397.5800065409994</v>
          </cell>
          <cell r="AQ35">
            <v>214.06102022800101</v>
          </cell>
          <cell r="AS35">
            <v>2.1938000000999998E-2</v>
          </cell>
          <cell r="AT35">
            <v>31.360976285</v>
          </cell>
          <cell r="AU35">
            <v>1.8880599039999999</v>
          </cell>
          <cell r="AV35">
            <v>3.3911394110010002</v>
          </cell>
          <cell r="AW35">
            <v>0.32508700000000001</v>
          </cell>
          <cell r="AX35">
            <v>7.1223474560010001</v>
          </cell>
          <cell r="AY35">
            <v>0.74125700000100003</v>
          </cell>
          <cell r="AZ35">
            <v>54.019627212000003</v>
          </cell>
          <cell r="BA35">
            <v>7.8607891660010001</v>
          </cell>
          <cell r="BB35">
            <v>122.90158675500101</v>
          </cell>
          <cell r="BC35">
            <v>8.5726749830009989</v>
          </cell>
          <cell r="BD35">
            <v>86.211337687000992</v>
          </cell>
          <cell r="BE35">
            <v>5.1724444519999997</v>
          </cell>
          <cell r="BF35">
            <v>75.711851062001003</v>
          </cell>
          <cell r="BG35">
            <v>12.027657022</v>
          </cell>
          <cell r="BH35">
            <v>69.271955140000003</v>
          </cell>
          <cell r="BI35">
            <v>152.165048842</v>
          </cell>
          <cell r="BJ35">
            <v>1211.7306984050008</v>
          </cell>
          <cell r="BK35">
            <v>7.5618419179999998</v>
          </cell>
          <cell r="BL35">
            <v>116.86239738800001</v>
          </cell>
          <cell r="BM35">
            <v>2.2817829999999999</v>
          </cell>
          <cell r="BN35">
            <v>62.528168100000002</v>
          </cell>
          <cell r="BO35">
            <v>10.110984931000999</v>
          </cell>
          <cell r="BP35">
            <v>102.913076749</v>
          </cell>
          <cell r="BQ35">
            <v>10.964534382</v>
          </cell>
          <cell r="BR35">
            <v>313.63846754500003</v>
          </cell>
          <cell r="BS35">
            <v>6.0094097260010004</v>
          </cell>
          <cell r="BT35">
            <v>142.49270050600103</v>
          </cell>
          <cell r="BU35">
            <v>8.3358151770010007</v>
          </cell>
          <cell r="BV35">
            <v>89.000522076999999</v>
          </cell>
          <cell r="BW35">
            <v>6.5512678380010003</v>
          </cell>
          <cell r="BX35">
            <v>317.79578718200099</v>
          </cell>
          <cell r="BY35">
            <v>10.339785948000001</v>
          </cell>
          <cell r="BZ35">
            <v>373.854403179001</v>
          </cell>
          <cell r="CA35">
            <v>98.95614914308706</v>
          </cell>
          <cell r="CB35">
            <v>42.311725829041741</v>
          </cell>
          <cell r="CD35">
            <v>63.250535224543384</v>
          </cell>
          <cell r="CE35">
            <v>93.01875156406183</v>
          </cell>
          <cell r="CG35">
            <v>82.5549775906142</v>
          </cell>
          <cell r="CH35">
            <v>50.637479124263379</v>
          </cell>
          <cell r="CJ35">
            <v>67.135136666409707</v>
          </cell>
          <cell r="CK35">
            <v>46.406065669889095</v>
          </cell>
          <cell r="CM35">
            <v>36.564231018324122</v>
          </cell>
          <cell r="CN35">
            <v>38.833640381610394</v>
          </cell>
          <cell r="CP35">
            <v>83.679222659958896</v>
          </cell>
          <cell r="CQ35">
            <v>55.899350231154529</v>
          </cell>
          <cell r="CS35">
            <v>78.449775368221012</v>
          </cell>
          <cell r="CT35">
            <v>59.308327778392631</v>
          </cell>
          <cell r="CV35">
            <v>39.493053865616041</v>
          </cell>
          <cell r="CW35">
            <v>32.423115077461915</v>
          </cell>
          <cell r="CY35">
            <v>24.784068179808379</v>
          </cell>
          <cell r="CZ35">
            <v>17.166241030429564</v>
          </cell>
          <cell r="DB35">
            <v>33.53226371836989</v>
          </cell>
          <cell r="DC35">
            <v>23.339253509256444</v>
          </cell>
          <cell r="DE35">
            <v>32.938548494751693</v>
          </cell>
          <cell r="DF35">
            <v>22.536104178622178</v>
          </cell>
          <cell r="DH35">
            <v>69.653879196245384</v>
          </cell>
          <cell r="DI35">
            <v>49.741771513120582</v>
          </cell>
          <cell r="DK35">
            <v>18.136188398246297</v>
          </cell>
          <cell r="DL35">
            <v>17.742570196969169</v>
          </cell>
          <cell r="DN35">
            <v>44.689185199677176</v>
          </cell>
          <cell r="DO35">
            <v>31.831206403986851</v>
          </cell>
          <cell r="DQ35">
            <v>20.663539832341861</v>
          </cell>
          <cell r="DR35">
            <v>17.432752302437933</v>
          </cell>
          <cell r="DT35">
            <v>26.122558410345654</v>
          </cell>
          <cell r="DU35">
            <v>15.069884924214763</v>
          </cell>
          <cell r="DW35">
            <v>30.995938758093136</v>
          </cell>
          <cell r="DX35">
            <v>18.225692823394628</v>
          </cell>
          <cell r="DZ35">
            <v>27.890773999999997</v>
          </cell>
          <cell r="EA35">
            <v>1566.3468667060022</v>
          </cell>
          <cell r="EB35">
            <v>2.6577690000010001</v>
          </cell>
          <cell r="EC35">
            <v>70.525835646000999</v>
          </cell>
          <cell r="ED35">
            <v>58.863864204999999</v>
          </cell>
          <cell r="EE35">
            <v>1090.9217101730001</v>
          </cell>
          <cell r="EF35">
            <v>14.149375000001001</v>
          </cell>
          <cell r="EG35">
            <v>866.66789888700202</v>
          </cell>
          <cell r="EJ35">
            <v>54.570979686687863</v>
          </cell>
          <cell r="EK35">
            <v>22.012644753450818</v>
          </cell>
          <cell r="EM35">
            <v>32.766560976505943</v>
          </cell>
          <cell r="EN35">
            <v>18.000742972933281</v>
          </cell>
          <cell r="EP35">
            <v>17.16380875579998</v>
          </cell>
          <cell r="EQ35">
            <v>11.87667474789491</v>
          </cell>
          <cell r="ES35">
            <v>22.384206673438126</v>
          </cell>
          <cell r="ET35">
            <v>9.7396587322897492</v>
          </cell>
          <cell r="EV35">
            <v>5.4064510310020006</v>
          </cell>
          <cell r="EW35">
            <v>638.53390656500005</v>
          </cell>
          <cell r="EX35">
            <v>27.730926633999999</v>
          </cell>
          <cell r="EY35">
            <v>860.55120409500012</v>
          </cell>
          <cell r="EZ35">
            <v>4.0900705630000003</v>
          </cell>
          <cell r="FA35">
            <v>259.21442397300001</v>
          </cell>
          <cell r="FB35">
            <v>16.198939244999998</v>
          </cell>
          <cell r="FC35">
            <v>706.50710530300296</v>
          </cell>
          <cell r="FD35">
            <v>0.46693652299999999</v>
          </cell>
          <cell r="FE35">
            <v>170.40800445000002</v>
          </cell>
          <cell r="FF35">
            <v>28.680120934001003</v>
          </cell>
          <cell r="FG35">
            <v>939.55716850199997</v>
          </cell>
          <cell r="FH35">
            <v>41.496485106999998</v>
          </cell>
          <cell r="FI35">
            <v>686.85000273599996</v>
          </cell>
          <cell r="FJ35">
            <v>17.203980570002003</v>
          </cell>
          <cell r="FK35">
            <v>256.66406152300198</v>
          </cell>
          <cell r="FL35">
            <v>24.890708178000001</v>
          </cell>
          <cell r="FM35">
            <v>568.03021785200099</v>
          </cell>
          <cell r="FN35">
            <v>30.756539279369548</v>
          </cell>
          <cell r="FO35">
            <v>18.507037674040951</v>
          </cell>
          <cell r="FQ35">
            <v>19.57672518452349</v>
          </cell>
          <cell r="FR35">
            <v>9.9199641915353176</v>
          </cell>
          <cell r="FT35">
            <v>74.781683699523995</v>
          </cell>
          <cell r="FU35">
            <v>48.912469753356149</v>
          </cell>
          <cell r="FW35">
            <v>46.57163155031045</v>
          </cell>
          <cell r="FX35">
            <v>32.18790896230685</v>
          </cell>
          <cell r="FZ35">
            <v>33.249408472594467</v>
          </cell>
          <cell r="GA35">
            <v>19.605787598846568</v>
          </cell>
          <cell r="GC35">
            <v>46.717500458568786</v>
          </cell>
          <cell r="GD35">
            <v>24.358507140368101</v>
          </cell>
          <cell r="GF35">
            <v>35.039689706049906</v>
          </cell>
          <cell r="GG35">
            <v>22.78808408716867</v>
          </cell>
          <cell r="GI35">
            <v>91.470433660157283</v>
          </cell>
          <cell r="GJ35">
            <v>65.252353818849969</v>
          </cell>
          <cell r="GL35">
            <v>22.889866980143942</v>
          </cell>
          <cell r="GM35">
            <v>11.404612816964381</v>
          </cell>
          <cell r="GP35">
            <v>468.41978570800001</v>
          </cell>
          <cell r="GQ35">
            <v>11636.792741174</v>
          </cell>
          <cell r="GR35">
            <v>227.19302089700199</v>
          </cell>
          <cell r="GS35">
            <v>8121.7817013980002</v>
          </cell>
        </row>
        <row r="36">
          <cell r="A36">
            <v>45139</v>
          </cell>
          <cell r="B36" t="str">
            <v>-</v>
          </cell>
          <cell r="C36" t="str">
            <v>-</v>
          </cell>
          <cell r="D36" t="str">
            <v>-</v>
          </cell>
          <cell r="E36" t="str">
            <v>-</v>
          </cell>
          <cell r="F36" t="str">
            <v>-</v>
          </cell>
          <cell r="G36" t="str">
            <v>-</v>
          </cell>
          <cell r="H36" t="str">
            <v>-</v>
          </cell>
          <cell r="I36" t="str">
            <v>-</v>
          </cell>
          <cell r="J36" t="str">
            <v>-</v>
          </cell>
          <cell r="L36" t="str">
            <v>-</v>
          </cell>
          <cell r="AH36">
            <v>7.4045226110000009</v>
          </cell>
          <cell r="AI36">
            <v>190.11595633900001</v>
          </cell>
          <cell r="AJ36">
            <v>74.315926149000006</v>
          </cell>
          <cell r="AK36">
            <v>116.043675178001</v>
          </cell>
          <cell r="AL36">
            <v>11.649350846999999</v>
          </cell>
          <cell r="AM36">
            <v>171.35613868300001</v>
          </cell>
          <cell r="AN36">
            <v>1944.4335528190002</v>
          </cell>
          <cell r="AO36">
            <v>1960.1047582660001</v>
          </cell>
          <cell r="AP36">
            <v>4217.512138008</v>
          </cell>
          <cell r="AQ36">
            <v>174.625342184001</v>
          </cell>
          <cell r="AS36">
            <v>1.9140000000999999E-2</v>
          </cell>
          <cell r="AT36">
            <v>21.40560164</v>
          </cell>
          <cell r="AU36">
            <v>2.803029929</v>
          </cell>
          <cell r="AV36">
            <v>2.5368320000010001</v>
          </cell>
          <cell r="AW36">
            <v>0.27621600000099999</v>
          </cell>
          <cell r="AX36">
            <v>4.4122729999999999</v>
          </cell>
          <cell r="AY36">
            <v>2.9378970180000001</v>
          </cell>
          <cell r="AZ36">
            <v>58.853559500000003</v>
          </cell>
          <cell r="BA36">
            <v>10.728242574001001</v>
          </cell>
          <cell r="BB36">
            <v>96.910157592999994</v>
          </cell>
          <cell r="BC36">
            <v>13.260231526001</v>
          </cell>
          <cell r="BD36">
            <v>111.14339880300001</v>
          </cell>
          <cell r="BE36">
            <v>2.4353694269999999</v>
          </cell>
          <cell r="BF36">
            <v>50.775756549999997</v>
          </cell>
          <cell r="BG36">
            <v>7.6908112330009999</v>
          </cell>
          <cell r="BH36">
            <v>45.813192196001005</v>
          </cell>
          <cell r="BI36">
            <v>110.75818934100101</v>
          </cell>
          <cell r="BJ36">
            <v>964.382014884</v>
          </cell>
          <cell r="BK36">
            <v>3.693459243001</v>
          </cell>
          <cell r="BL36">
            <v>53.362497938000999</v>
          </cell>
          <cell r="BM36">
            <v>1.1482600000000001</v>
          </cell>
          <cell r="BN36">
            <v>45.238371800000003</v>
          </cell>
          <cell r="BO36">
            <v>9.7247804410000018</v>
          </cell>
          <cell r="BP36">
            <v>126.75157780900101</v>
          </cell>
          <cell r="BQ36">
            <v>3.6659087209999996</v>
          </cell>
          <cell r="BR36">
            <v>306.69215282800002</v>
          </cell>
          <cell r="BS36">
            <v>3.4148913460009998</v>
          </cell>
          <cell r="BT36">
            <v>113.469893366001</v>
          </cell>
          <cell r="BU36">
            <v>1.5275230000009998</v>
          </cell>
          <cell r="BV36">
            <v>47.499799308</v>
          </cell>
          <cell r="BW36">
            <v>17.34930662</v>
          </cell>
          <cell r="BX36">
            <v>253.795915796001</v>
          </cell>
          <cell r="BY36">
            <v>18.114710912</v>
          </cell>
          <cell r="BZ36">
            <v>504.47456706800102</v>
          </cell>
          <cell r="CA36">
            <v>96.387147330387293</v>
          </cell>
          <cell r="CB36">
            <v>41.102640143077984</v>
          </cell>
          <cell r="CD36">
            <v>67.258426460062253</v>
          </cell>
          <cell r="CE36">
            <v>95.12266874586291</v>
          </cell>
          <cell r="CG36">
            <v>84.534386132285846</v>
          </cell>
          <cell r="CH36">
            <v>43.906427911418895</v>
          </cell>
          <cell r="CJ36">
            <v>70.17243114510012</v>
          </cell>
          <cell r="CK36">
            <v>46.227216891087103</v>
          </cell>
          <cell r="CM36">
            <v>41.474209782437988</v>
          </cell>
          <cell r="CN36">
            <v>39.513782619362871</v>
          </cell>
          <cell r="CP36">
            <v>77.890134083011944</v>
          </cell>
          <cell r="CQ36">
            <v>50.944331045031589</v>
          </cell>
          <cell r="CS36">
            <v>70.287612531074529</v>
          </cell>
          <cell r="CT36">
            <v>66.614478334050546</v>
          </cell>
          <cell r="CV36">
            <v>41.075720907628074</v>
          </cell>
          <cell r="CW36">
            <v>32.78428265186691</v>
          </cell>
          <cell r="CY36">
            <v>24.692337172657169</v>
          </cell>
          <cell r="CZ36">
            <v>17.231810159685413</v>
          </cell>
          <cell r="DB36">
            <v>34.552394915101125</v>
          </cell>
          <cell r="DC36">
            <v>26.713229637585439</v>
          </cell>
          <cell r="DE36">
            <v>34.565359761726434</v>
          </cell>
          <cell r="DF36">
            <v>21.154033499057121</v>
          </cell>
          <cell r="DH36">
            <v>68.921823075429572</v>
          </cell>
          <cell r="DI36">
            <v>47.725242199639311</v>
          </cell>
          <cell r="DK36">
            <v>24.387520869481303</v>
          </cell>
          <cell r="DL36">
            <v>15.054443508880267</v>
          </cell>
          <cell r="DN36">
            <v>51.073501965514637</v>
          </cell>
          <cell r="DO36">
            <v>32.464855676428904</v>
          </cell>
          <cell r="DQ36">
            <v>24.222123005660652</v>
          </cell>
          <cell r="DR36">
            <v>17.523910273612643</v>
          </cell>
          <cell r="DT36">
            <v>18.683703103115715</v>
          </cell>
          <cell r="DU36">
            <v>15.40155941292965</v>
          </cell>
          <cell r="DW36">
            <v>28.622661784049125</v>
          </cell>
          <cell r="DX36">
            <v>19.165650382866012</v>
          </cell>
          <cell r="DZ36">
            <v>24.375983000001</v>
          </cell>
          <cell r="EA36">
            <v>1213.3314018860031</v>
          </cell>
          <cell r="EB36">
            <v>1.8040290000000001</v>
          </cell>
          <cell r="EC36">
            <v>40.730121806000007</v>
          </cell>
          <cell r="ED36">
            <v>45.607695178</v>
          </cell>
          <cell r="EE36">
            <v>898.19143425699997</v>
          </cell>
          <cell r="EF36">
            <v>34.376814000000998</v>
          </cell>
          <cell r="EG36">
            <v>761.57228500099995</v>
          </cell>
          <cell r="EJ36">
            <v>54.28591905401094</v>
          </cell>
          <cell r="EK36">
            <v>23.164482865563947</v>
          </cell>
          <cell r="EM36">
            <v>34.425056359959292</v>
          </cell>
          <cell r="EN36">
            <v>20.454864707875014</v>
          </cell>
          <cell r="EP36">
            <v>17.356718064122823</v>
          </cell>
          <cell r="EQ36">
            <v>11.002754040329995</v>
          </cell>
          <cell r="ES36">
            <v>14.66164461895705</v>
          </cell>
          <cell r="ET36">
            <v>9.7393194663370153</v>
          </cell>
          <cell r="EV36">
            <v>12.670833453</v>
          </cell>
          <cell r="EW36">
            <v>507.905434274002</v>
          </cell>
          <cell r="EX36">
            <v>29.791863432</v>
          </cell>
          <cell r="EY36">
            <v>846.64410705600005</v>
          </cell>
          <cell r="EZ36">
            <v>7.0905072759999994</v>
          </cell>
          <cell r="FA36">
            <v>269.53461441700102</v>
          </cell>
          <cell r="FB36">
            <v>12.349713218002002</v>
          </cell>
          <cell r="FC36">
            <v>509.23465066700197</v>
          </cell>
          <cell r="FD36">
            <v>1.1583838960000001</v>
          </cell>
          <cell r="FE36">
            <v>82.466501232000013</v>
          </cell>
          <cell r="FF36">
            <v>19.862387274</v>
          </cell>
          <cell r="FG36">
            <v>702.80638788700105</v>
          </cell>
          <cell r="FH36">
            <v>31.523380408001003</v>
          </cell>
          <cell r="FI36">
            <v>489.84693352100101</v>
          </cell>
          <cell r="FJ36">
            <v>10.138210762002</v>
          </cell>
          <cell r="FK36">
            <v>198.745825802002</v>
          </cell>
          <cell r="FL36">
            <v>13.196444783001001</v>
          </cell>
          <cell r="FM36">
            <v>414.99887279500103</v>
          </cell>
          <cell r="FN36">
            <v>23.829819325066694</v>
          </cell>
          <cell r="FO36">
            <v>18.491555974532609</v>
          </cell>
          <cell r="FQ36">
            <v>18.335725878941087</v>
          </cell>
          <cell r="FR36">
            <v>9.9570431738969223</v>
          </cell>
          <cell r="FT36">
            <v>71.93613795552659</v>
          </cell>
          <cell r="FU36">
            <v>47.529980611265579</v>
          </cell>
          <cell r="FW36">
            <v>48.031929120210599</v>
          </cell>
          <cell r="FX36">
            <v>33.653243654319716</v>
          </cell>
          <cell r="FZ36">
            <v>12.678379536968286</v>
          </cell>
          <cell r="GA36">
            <v>21.023448850625535</v>
          </cell>
          <cell r="GC36">
            <v>48.286530370317102</v>
          </cell>
          <cell r="GD36">
            <v>24.681260460065651</v>
          </cell>
          <cell r="GF36">
            <v>35.351344948911496</v>
          </cell>
          <cell r="GG36">
            <v>23.564921153258812</v>
          </cell>
          <cell r="GI36">
            <v>99.314931564233177</v>
          </cell>
          <cell r="GJ36">
            <v>65.917181620038008</v>
          </cell>
          <cell r="GL36">
            <v>22.722727123691957</v>
          </cell>
          <cell r="GM36">
            <v>11.700431399081358</v>
          </cell>
          <cell r="GP36">
            <v>430.93640556100098</v>
          </cell>
          <cell r="GQ36">
            <v>9289.2187620589993</v>
          </cell>
          <cell r="GR36">
            <v>197.59111390200002</v>
          </cell>
          <cell r="GS36">
            <v>6610.1717575499997</v>
          </cell>
        </row>
        <row r="37">
          <cell r="A37">
            <v>45108</v>
          </cell>
          <cell r="B37" t="str">
            <v>-</v>
          </cell>
          <cell r="C37" t="str">
            <v>-</v>
          </cell>
          <cell r="D37" t="str">
            <v>-</v>
          </cell>
          <cell r="E37" t="str">
            <v>-</v>
          </cell>
          <cell r="F37" t="str">
            <v>-</v>
          </cell>
          <cell r="G37" t="str">
            <v>-</v>
          </cell>
          <cell r="H37" t="str">
            <v>-</v>
          </cell>
          <cell r="I37" t="str">
            <v>-</v>
          </cell>
          <cell r="J37" t="str">
            <v>-</v>
          </cell>
          <cell r="L37" t="str">
            <v>-</v>
          </cell>
          <cell r="AH37">
            <v>3.813210340001</v>
          </cell>
          <cell r="AI37">
            <v>176.647309772</v>
          </cell>
          <cell r="AJ37">
            <v>58.970024049999999</v>
          </cell>
          <cell r="AK37">
            <v>83.559647444999996</v>
          </cell>
          <cell r="AL37">
            <v>7.9946441050000008</v>
          </cell>
          <cell r="AM37">
            <v>121.218751483001</v>
          </cell>
          <cell r="AN37">
            <v>1661.5585935269999</v>
          </cell>
          <cell r="AO37">
            <v>1998.3668906370001</v>
          </cell>
          <cell r="AP37">
            <v>4066.6264029930003</v>
          </cell>
          <cell r="AQ37">
            <v>168.13478210900101</v>
          </cell>
          <cell r="AS37">
            <v>1.2522E-2</v>
          </cell>
          <cell r="AT37">
            <v>15.472173200001</v>
          </cell>
          <cell r="AU37">
            <v>1.2763271549999999</v>
          </cell>
          <cell r="AV37">
            <v>3.9050410940000004</v>
          </cell>
          <cell r="AW37">
            <v>0.258525</v>
          </cell>
          <cell r="AX37">
            <v>2.7332595940000002</v>
          </cell>
          <cell r="AY37">
            <v>6.4489147400000002</v>
          </cell>
          <cell r="AZ37">
            <v>43.657460716000998</v>
          </cell>
          <cell r="BA37">
            <v>4.4615005400010004</v>
          </cell>
          <cell r="BB37">
            <v>96.457576371000002</v>
          </cell>
          <cell r="BC37">
            <v>9.5224978550010011</v>
          </cell>
          <cell r="BD37">
            <v>91.777643979999993</v>
          </cell>
          <cell r="BE37">
            <v>5.3641417720010001</v>
          </cell>
          <cell r="BF37">
            <v>71.357592122</v>
          </cell>
          <cell r="BG37">
            <v>6.24993</v>
          </cell>
          <cell r="BH37">
            <v>38.459171210000996</v>
          </cell>
          <cell r="BI37">
            <v>103.20941125700099</v>
          </cell>
          <cell r="BJ37">
            <v>829.77971002300001</v>
          </cell>
          <cell r="BK37">
            <v>6.1456267400010001</v>
          </cell>
          <cell r="BL37">
            <v>39.529967235001003</v>
          </cell>
          <cell r="BM37">
            <v>1.570120000001</v>
          </cell>
          <cell r="BN37">
            <v>51.489942800000001</v>
          </cell>
          <cell r="BO37">
            <v>8.6465739870010001</v>
          </cell>
          <cell r="BP37">
            <v>132.04534490200101</v>
          </cell>
          <cell r="BQ37">
            <v>3.8587556420000002</v>
          </cell>
          <cell r="BR37">
            <v>298.78939183300002</v>
          </cell>
          <cell r="BS37">
            <v>4.0421910280000004</v>
          </cell>
          <cell r="BT37">
            <v>95.34148925800001</v>
          </cell>
          <cell r="BU37">
            <v>3.120305711001</v>
          </cell>
          <cell r="BV37">
            <v>47.777260501999997</v>
          </cell>
          <cell r="BW37">
            <v>5.8523367220010005</v>
          </cell>
          <cell r="BX37">
            <v>315.84321649200001</v>
          </cell>
          <cell r="BY37">
            <v>16.842615269000998</v>
          </cell>
          <cell r="BZ37">
            <v>476.84833691100101</v>
          </cell>
          <cell r="CA37">
            <v>95.723526593195984</v>
          </cell>
          <cell r="CB37">
            <v>53.711997613880527</v>
          </cell>
          <cell r="CD37">
            <v>70.130000013985438</v>
          </cell>
          <cell r="CE37">
            <v>78.072926987999566</v>
          </cell>
          <cell r="CG37">
            <v>83.61319021371628</v>
          </cell>
          <cell r="CH37">
            <v>65.62142839404224</v>
          </cell>
          <cell r="CJ37">
            <v>50.83950990612724</v>
          </cell>
          <cell r="CK37">
            <v>45.81551648989759</v>
          </cell>
          <cell r="CM37">
            <v>50.231607883645076</v>
          </cell>
          <cell r="CN37">
            <v>38.839259617612974</v>
          </cell>
          <cell r="CP37">
            <v>72.874081602187673</v>
          </cell>
          <cell r="CQ37">
            <v>56.577354329421958</v>
          </cell>
          <cell r="CS37">
            <v>72.255553837350689</v>
          </cell>
          <cell r="CT37">
            <v>53.958678398355161</v>
          </cell>
          <cell r="CV37">
            <v>41.84367824919655</v>
          </cell>
          <cell r="CW37">
            <v>31.83785830607264</v>
          </cell>
          <cell r="CY37">
            <v>24.433594204936821</v>
          </cell>
          <cell r="CZ37">
            <v>17.064789108585828</v>
          </cell>
          <cell r="DB37">
            <v>28.071823265493656</v>
          </cell>
          <cell r="DC37">
            <v>25.611425934817735</v>
          </cell>
          <cell r="DE37">
            <v>31.690272081094633</v>
          </cell>
          <cell r="DF37">
            <v>18.757070044754471</v>
          </cell>
          <cell r="DH37">
            <v>60.350787919064928</v>
          </cell>
          <cell r="DI37">
            <v>49.863191344575931</v>
          </cell>
          <cell r="DK37">
            <v>28.79205064703628</v>
          </cell>
          <cell r="DL37">
            <v>14.722300657971902</v>
          </cell>
          <cell r="DN37">
            <v>45.503713719093433</v>
          </cell>
          <cell r="DO37">
            <v>34.660052688653792</v>
          </cell>
          <cell r="DQ37">
            <v>25.157401658191191</v>
          </cell>
          <cell r="DR37">
            <v>17.939063261028181</v>
          </cell>
          <cell r="DT37">
            <v>25.858883249844407</v>
          </cell>
          <cell r="DU37">
            <v>15.245163428944377</v>
          </cell>
          <cell r="DW37">
            <v>24.918649064106702</v>
          </cell>
          <cell r="DX37">
            <v>20.336053076890334</v>
          </cell>
          <cell r="DZ37">
            <v>21.533619999999999</v>
          </cell>
          <cell r="EA37">
            <v>1211.2941868050011</v>
          </cell>
          <cell r="EB37">
            <v>1.7872729999999999</v>
          </cell>
          <cell r="EC37">
            <v>50.956485262000001</v>
          </cell>
          <cell r="ED37">
            <v>38.115367445000004</v>
          </cell>
          <cell r="EE37">
            <v>921.13460044500005</v>
          </cell>
          <cell r="EF37">
            <v>10.521088000002999</v>
          </cell>
          <cell r="EG37">
            <v>619.18401806300005</v>
          </cell>
          <cell r="EJ37">
            <v>54.103025873030276</v>
          </cell>
          <cell r="EK37">
            <v>22.009966349726998</v>
          </cell>
          <cell r="EM37">
            <v>34.825597432513668</v>
          </cell>
          <cell r="EN37">
            <v>19.770258315839335</v>
          </cell>
          <cell r="EP37">
            <v>17.624883471223765</v>
          </cell>
          <cell r="EQ37">
            <v>10.944220422990105</v>
          </cell>
          <cell r="ES37">
            <v>21.572283208726827</v>
          </cell>
          <cell r="ET37">
            <v>10.129055362305666</v>
          </cell>
          <cell r="EV37">
            <v>5.8693650560030006</v>
          </cell>
          <cell r="EW37">
            <v>484.79318218700007</v>
          </cell>
          <cell r="EX37">
            <v>34.235398634999996</v>
          </cell>
          <cell r="EY37">
            <v>933.28409036300002</v>
          </cell>
          <cell r="EZ37">
            <v>4.2916980920000007</v>
          </cell>
          <cell r="FA37">
            <v>275.08494513600198</v>
          </cell>
          <cell r="FB37">
            <v>12.044185249004</v>
          </cell>
          <cell r="FC37">
            <v>511.90814340000395</v>
          </cell>
          <cell r="FD37">
            <v>0.56707433299999999</v>
          </cell>
          <cell r="FE37">
            <v>78.756526054001014</v>
          </cell>
          <cell r="FF37">
            <v>14.510413701000001</v>
          </cell>
          <cell r="FG37">
            <v>668.79018023499998</v>
          </cell>
          <cell r="FH37">
            <v>22.613573459000001</v>
          </cell>
          <cell r="FI37">
            <v>418.976191231001</v>
          </cell>
          <cell r="FJ37">
            <v>12.895404176003</v>
          </cell>
          <cell r="FK37">
            <v>191.64899535900304</v>
          </cell>
          <cell r="FL37">
            <v>12.72838413</v>
          </cell>
          <cell r="FM37">
            <v>312.07298353400097</v>
          </cell>
          <cell r="FN37">
            <v>24.282239329999708</v>
          </cell>
          <cell r="FO37">
            <v>18.512887682946186</v>
          </cell>
          <cell r="FQ37">
            <v>18.849968119175077</v>
          </cell>
          <cell r="FR37">
            <v>9.8933310315498026</v>
          </cell>
          <cell r="FT37">
            <v>70.870571275729887</v>
          </cell>
          <cell r="FU37">
            <v>48.824571312115104</v>
          </cell>
          <cell r="FW37">
            <v>50.386648862793443</v>
          </cell>
          <cell r="FX37">
            <v>32.555485232053982</v>
          </cell>
          <cell r="FZ37">
            <v>13</v>
          </cell>
          <cell r="GA37">
            <v>19.039567633974169</v>
          </cell>
          <cell r="GC37">
            <v>51.819554860877702</v>
          </cell>
          <cell r="GD37">
            <v>24.512419469604925</v>
          </cell>
          <cell r="GF37">
            <v>36.775305631230225</v>
          </cell>
          <cell r="GG37">
            <v>24.353129641093144</v>
          </cell>
          <cell r="GI37">
            <v>91.956155906976136</v>
          </cell>
          <cell r="GJ37">
            <v>65.116013350876983</v>
          </cell>
          <cell r="GL37">
            <v>23.513705170288649</v>
          </cell>
          <cell r="GM37">
            <v>13.125914505933853</v>
          </cell>
          <cell r="GP37">
            <v>357.35607972600104</v>
          </cell>
          <cell r="GQ37">
            <v>8637.4702289209999</v>
          </cell>
          <cell r="GR37">
            <v>182.40939529500099</v>
          </cell>
          <cell r="GS37">
            <v>6433.8159850380007</v>
          </cell>
        </row>
        <row r="38">
          <cell r="A38">
            <v>45078</v>
          </cell>
          <cell r="B38" t="str">
            <v>-</v>
          </cell>
          <cell r="C38" t="str">
            <v>-</v>
          </cell>
          <cell r="D38" t="str">
            <v>-</v>
          </cell>
          <cell r="E38" t="str">
            <v>-</v>
          </cell>
          <cell r="F38" t="str">
            <v>-</v>
          </cell>
          <cell r="G38" t="str">
            <v>-</v>
          </cell>
          <cell r="H38" t="str">
            <v>-</v>
          </cell>
          <cell r="I38" t="str">
            <v>-</v>
          </cell>
          <cell r="J38" t="str">
            <v>-</v>
          </cell>
          <cell r="L38" t="str">
            <v>-</v>
          </cell>
          <cell r="AH38">
            <v>11.564492811000001</v>
          </cell>
          <cell r="AI38">
            <v>212.076654805</v>
          </cell>
          <cell r="AJ38">
            <v>81.512529082</v>
          </cell>
          <cell r="AK38">
            <v>140.87622747600099</v>
          </cell>
          <cell r="AL38">
            <v>11.446873272001</v>
          </cell>
          <cell r="AM38">
            <v>196.10341571999999</v>
          </cell>
          <cell r="AN38">
            <v>2246.1634634699999</v>
          </cell>
          <cell r="AO38">
            <v>2756.359794038</v>
          </cell>
          <cell r="AP38">
            <v>5534.1003358010003</v>
          </cell>
          <cell r="AQ38">
            <v>228.978699008001</v>
          </cell>
          <cell r="AS38">
            <v>1.1214974200009999</v>
          </cell>
          <cell r="AT38">
            <v>30.705725306000001</v>
          </cell>
          <cell r="AU38">
            <v>2.8791661309999999</v>
          </cell>
          <cell r="AV38">
            <v>3.5550287809999999</v>
          </cell>
          <cell r="AW38">
            <v>1.2260180580000002</v>
          </cell>
          <cell r="AX38">
            <v>6.3453120360000002</v>
          </cell>
          <cell r="AY38">
            <v>2.4360105360010005</v>
          </cell>
          <cell r="AZ38">
            <v>58.209421368000001</v>
          </cell>
          <cell r="BA38">
            <v>7.5340129080000002</v>
          </cell>
          <cell r="BB38">
            <v>110.659751912</v>
          </cell>
          <cell r="BC38">
            <v>13.598090483</v>
          </cell>
          <cell r="BD38">
            <v>99.559753244001001</v>
          </cell>
          <cell r="BE38">
            <v>7.8191351940000002</v>
          </cell>
          <cell r="BF38">
            <v>53.199171311001002</v>
          </cell>
          <cell r="BG38">
            <v>9.8013618900000008</v>
          </cell>
          <cell r="BH38">
            <v>58.947648403999999</v>
          </cell>
          <cell r="BI38">
            <v>128.56557910500101</v>
          </cell>
          <cell r="BJ38">
            <v>1193.9914329210021</v>
          </cell>
          <cell r="BK38">
            <v>3.3495771850000002</v>
          </cell>
          <cell r="BL38">
            <v>63.892832904000002</v>
          </cell>
          <cell r="BM38">
            <v>1.5164690000010002</v>
          </cell>
          <cell r="BN38">
            <v>58.446092400001</v>
          </cell>
          <cell r="BO38">
            <v>9.9521466299999997</v>
          </cell>
          <cell r="BP38">
            <v>202.55335119800102</v>
          </cell>
          <cell r="BQ38">
            <v>2.4165059580010002</v>
          </cell>
          <cell r="BR38">
            <v>368.06617193400001</v>
          </cell>
          <cell r="BS38">
            <v>3.6597269200000002</v>
          </cell>
          <cell r="BT38">
            <v>137.184869445</v>
          </cell>
          <cell r="BU38">
            <v>3.4224998790000001</v>
          </cell>
          <cell r="BV38">
            <v>58.654941944001003</v>
          </cell>
          <cell r="BW38">
            <v>9.9850830520000002</v>
          </cell>
          <cell r="BX38">
            <v>412.29048272400098</v>
          </cell>
          <cell r="BY38">
            <v>21.708856613001</v>
          </cell>
          <cell r="BZ38">
            <v>661.76513754600001</v>
          </cell>
          <cell r="CA38">
            <v>65.21354931867323</v>
          </cell>
          <cell r="CB38">
            <v>39.445309217800116</v>
          </cell>
          <cell r="CD38">
            <v>49.354859624458399</v>
          </cell>
          <cell r="CE38">
            <v>86.826898462176189</v>
          </cell>
          <cell r="CG38">
            <v>44.390977565030283</v>
          </cell>
          <cell r="CH38">
            <v>39.194593150974399</v>
          </cell>
          <cell r="CJ38">
            <v>66.656511692087903</v>
          </cell>
          <cell r="CK38">
            <v>48.614738260766693</v>
          </cell>
          <cell r="CM38">
            <v>49.574417217072416</v>
          </cell>
          <cell r="CN38">
            <v>40.43761199339675</v>
          </cell>
          <cell r="CP38">
            <v>65.921335808337403</v>
          </cell>
          <cell r="CQ38">
            <v>54.635658487640534</v>
          </cell>
          <cell r="CS38">
            <v>68.479344739540522</v>
          </cell>
          <cell r="CT38">
            <v>66.675725311053867</v>
          </cell>
          <cell r="CV38">
            <v>41.966261814663085</v>
          </cell>
          <cell r="CW38">
            <v>31.880474980499447</v>
          </cell>
          <cell r="CY38">
            <v>25.075661073241321</v>
          </cell>
          <cell r="CZ38">
            <v>16.988997749898505</v>
          </cell>
          <cell r="DB38">
            <v>30.911217307267396</v>
          </cell>
          <cell r="DC38">
            <v>22.807467209029795</v>
          </cell>
          <cell r="DE38">
            <v>31.972041630899824</v>
          </cell>
          <cell r="DF38">
            <v>19.64683031572493</v>
          </cell>
          <cell r="DH38">
            <v>68.521259266253395</v>
          </cell>
          <cell r="DI38">
            <v>48.461569396107201</v>
          </cell>
          <cell r="DK38">
            <v>27.778772089819199</v>
          </cell>
          <cell r="DL38">
            <v>15.321337370550882</v>
          </cell>
          <cell r="DN38">
            <v>55.804841204381717</v>
          </cell>
          <cell r="DO38">
            <v>31.803768579473026</v>
          </cell>
          <cell r="DQ38">
            <v>19.922818332406436</v>
          </cell>
          <cell r="DR38">
            <v>17.969043637554844</v>
          </cell>
          <cell r="DT38">
            <v>24.887494395775207</v>
          </cell>
          <cell r="DU38">
            <v>15.169439611129103</v>
          </cell>
          <cell r="DW38">
            <v>29.254687555385107</v>
          </cell>
          <cell r="DX38">
            <v>19.32880515496916</v>
          </cell>
          <cell r="DZ38">
            <v>26.302308000000998</v>
          </cell>
          <cell r="EA38">
            <v>1494.6209865700021</v>
          </cell>
          <cell r="EB38">
            <v>2.4681950000000001</v>
          </cell>
          <cell r="EC38">
            <v>74.108318341</v>
          </cell>
          <cell r="ED38">
            <v>78.351106475999998</v>
          </cell>
          <cell r="EE38">
            <v>1119.861401204</v>
          </cell>
          <cell r="EF38">
            <v>17.045791000000001</v>
          </cell>
          <cell r="EG38">
            <v>992.14139813500094</v>
          </cell>
          <cell r="EJ38">
            <v>55.787733912930541</v>
          </cell>
          <cell r="EK38">
            <v>23.423292812596486</v>
          </cell>
          <cell r="EM38">
            <v>35.311675131016798</v>
          </cell>
          <cell r="EN38">
            <v>19.153251338705882</v>
          </cell>
          <cell r="EP38">
            <v>19.255223461600064</v>
          </cell>
          <cell r="EQ38">
            <v>12.171015373124833</v>
          </cell>
          <cell r="ES38">
            <v>20.997108905066476</v>
          </cell>
          <cell r="ET38">
            <v>10.084980571070293</v>
          </cell>
          <cell r="EV38">
            <v>4.6243967480019998</v>
          </cell>
          <cell r="EW38">
            <v>632.80494615600094</v>
          </cell>
          <cell r="EX38">
            <v>44.407070999000005</v>
          </cell>
          <cell r="EY38">
            <v>1233.4733238060001</v>
          </cell>
          <cell r="EZ38">
            <v>6.755290358001</v>
          </cell>
          <cell r="FA38">
            <v>341.19484313700002</v>
          </cell>
          <cell r="FB38">
            <v>13.437798217002001</v>
          </cell>
          <cell r="FC38">
            <v>658.21783001900485</v>
          </cell>
          <cell r="FD38">
            <v>1.0315619600000001</v>
          </cell>
          <cell r="FE38">
            <v>89.818630502000005</v>
          </cell>
          <cell r="FF38">
            <v>22.833318069000001</v>
          </cell>
          <cell r="FG38">
            <v>902.19211143199993</v>
          </cell>
          <cell r="FH38">
            <v>32.312960789002005</v>
          </cell>
          <cell r="FI38">
            <v>549.55401789700193</v>
          </cell>
          <cell r="FJ38">
            <v>18.688623677001001</v>
          </cell>
          <cell r="FK38">
            <v>241.10182303000201</v>
          </cell>
          <cell r="FL38">
            <v>17.762283863</v>
          </cell>
          <cell r="FM38">
            <v>491.68313889500098</v>
          </cell>
          <cell r="FN38">
            <v>29.772170627766052</v>
          </cell>
          <cell r="FO38">
            <v>18.380293098064151</v>
          </cell>
          <cell r="FQ38">
            <v>18.610255508263791</v>
          </cell>
          <cell r="FR38">
            <v>10.267727833564351</v>
          </cell>
          <cell r="FT38">
            <v>63.145033827565477</v>
          </cell>
          <cell r="FU38">
            <v>48.457835270348092</v>
          </cell>
          <cell r="FW38">
            <v>52.762953347292289</v>
          </cell>
          <cell r="FX38">
            <v>32.624301790325219</v>
          </cell>
          <cell r="FZ38">
            <v>19.474761967763914</v>
          </cell>
          <cell r="GA38">
            <v>20.177962981139466</v>
          </cell>
          <cell r="GC38">
            <v>50.186791953281258</v>
          </cell>
          <cell r="GD38">
            <v>24.739332041681539</v>
          </cell>
          <cell r="GF38">
            <v>35.55705753961913</v>
          </cell>
          <cell r="GG38">
            <v>23.028435849410684</v>
          </cell>
          <cell r="GI38">
            <v>89.158181710489032</v>
          </cell>
          <cell r="GJ38">
            <v>64.8719254271533</v>
          </cell>
          <cell r="GL38">
            <v>23.571357753725589</v>
          </cell>
          <cell r="GM38">
            <v>12.535415960103132</v>
          </cell>
          <cell r="GP38">
            <v>518.61933877299998</v>
          </cell>
          <cell r="GQ38">
            <v>11989.069036547</v>
          </cell>
          <cell r="GR38">
            <v>244.10227813900099</v>
          </cell>
          <cell r="GS38">
            <v>8680.1260437140008</v>
          </cell>
        </row>
        <row r="39">
          <cell r="A39">
            <v>45047</v>
          </cell>
          <cell r="B39" t="str">
            <v>-</v>
          </cell>
          <cell r="C39" t="str">
            <v>-</v>
          </cell>
          <cell r="D39" t="str">
            <v>-</v>
          </cell>
          <cell r="E39" t="str">
            <v>-</v>
          </cell>
          <cell r="F39" t="str">
            <v>-</v>
          </cell>
          <cell r="G39" t="str">
            <v>-</v>
          </cell>
          <cell r="H39" t="str">
            <v>-</v>
          </cell>
          <cell r="I39" t="str">
            <v>-</v>
          </cell>
          <cell r="J39" t="str">
            <v>-</v>
          </cell>
          <cell r="L39" t="str">
            <v>-</v>
          </cell>
          <cell r="AH39">
            <v>7.1907193020009998</v>
          </cell>
          <cell r="AI39">
            <v>251.359944012</v>
          </cell>
          <cell r="AJ39">
            <v>78.729779980000004</v>
          </cell>
          <cell r="AK39">
            <v>119.406303386001</v>
          </cell>
          <cell r="AL39">
            <v>14.864784366</v>
          </cell>
          <cell r="AM39">
            <v>207.86933709499999</v>
          </cell>
          <cell r="AN39">
            <v>1724.5033574470001</v>
          </cell>
          <cell r="AO39">
            <v>2228.9543485409999</v>
          </cell>
          <cell r="AP39">
            <v>4624.9438825180005</v>
          </cell>
          <cell r="AQ39">
            <v>195.08513098899999</v>
          </cell>
          <cell r="AS39">
            <v>3.2202000001E-2</v>
          </cell>
          <cell r="AT39">
            <v>25.948132333000999</v>
          </cell>
          <cell r="AU39">
            <v>2.4035267340000002</v>
          </cell>
          <cell r="AV39">
            <v>6.694007987001001</v>
          </cell>
          <cell r="AW39">
            <v>0.29659199999999997</v>
          </cell>
          <cell r="AX39">
            <v>3.444105</v>
          </cell>
          <cell r="AY39">
            <v>0.97465328500000004</v>
          </cell>
          <cell r="AZ39">
            <v>41.243213878000006</v>
          </cell>
          <cell r="BA39">
            <v>9.0574300460000003</v>
          </cell>
          <cell r="BB39">
            <v>86.438748493000006</v>
          </cell>
          <cell r="BC39">
            <v>8.6123827029999998</v>
          </cell>
          <cell r="BD39">
            <v>92.383180382000006</v>
          </cell>
          <cell r="BE39">
            <v>10.427842614999999</v>
          </cell>
          <cell r="BF39">
            <v>86.416550705000006</v>
          </cell>
          <cell r="BG39">
            <v>10.085884464000999</v>
          </cell>
          <cell r="BH39">
            <v>55.535652392000003</v>
          </cell>
          <cell r="BI39">
            <v>162.03068163799998</v>
          </cell>
          <cell r="BJ39">
            <v>835.04901246400004</v>
          </cell>
          <cell r="BK39">
            <v>3.9340900000000003</v>
          </cell>
          <cell r="BL39">
            <v>61.430618518000998</v>
          </cell>
          <cell r="BM39">
            <v>1.3052439999999998</v>
          </cell>
          <cell r="BN39">
            <v>41.385478300000997</v>
          </cell>
          <cell r="BO39">
            <v>11.370391224</v>
          </cell>
          <cell r="BP39">
            <v>150.74201607000001</v>
          </cell>
          <cell r="BQ39">
            <v>11.582328957</v>
          </cell>
          <cell r="BR39">
            <v>319.58992855000099</v>
          </cell>
          <cell r="BS39">
            <v>6.7918177060010008</v>
          </cell>
          <cell r="BT39">
            <v>122.25062101099999</v>
          </cell>
          <cell r="BU39">
            <v>2.9501594020000002</v>
          </cell>
          <cell r="BV39">
            <v>81.170944743999996</v>
          </cell>
          <cell r="BW39">
            <v>11.556117742000001</v>
          </cell>
          <cell r="BX39">
            <v>271.57638239799996</v>
          </cell>
          <cell r="BY39">
            <v>18.689739996</v>
          </cell>
          <cell r="BZ39">
            <v>510.834792792001</v>
          </cell>
          <cell r="CA39">
            <v>86.74616483181957</v>
          </cell>
          <cell r="CB39">
            <v>46.801284743777529</v>
          </cell>
          <cell r="CD39">
            <v>61.289447714127242</v>
          </cell>
          <cell r="CE39">
            <v>76.112212676677956</v>
          </cell>
          <cell r="CG39">
            <v>83.747201542863607</v>
          </cell>
          <cell r="CH39">
            <v>45.037468369866772</v>
          </cell>
          <cell r="CJ39">
            <v>69.62159014936374</v>
          </cell>
          <cell r="CK39">
            <v>48.483172345878451</v>
          </cell>
          <cell r="CM39">
            <v>39.360773150044267</v>
          </cell>
          <cell r="CN39">
            <v>41.698997824128519</v>
          </cell>
          <cell r="CP39">
            <v>77.292249283827601</v>
          </cell>
          <cell r="CQ39">
            <v>49.966041443788484</v>
          </cell>
          <cell r="CS39">
            <v>58.017103633568787</v>
          </cell>
          <cell r="CT39">
            <v>59.612176691506612</v>
          </cell>
          <cell r="CV39">
            <v>41.36105467348527</v>
          </cell>
          <cell r="CW39">
            <v>31.631233686309407</v>
          </cell>
          <cell r="CY39">
            <v>22.687878248102496</v>
          </cell>
          <cell r="CZ39">
            <v>18.230687951012101</v>
          </cell>
          <cell r="DB39">
            <v>33.872369467907696</v>
          </cell>
          <cell r="DC39">
            <v>25.289216825478793</v>
          </cell>
          <cell r="DE39">
            <v>34.461395723711433</v>
          </cell>
          <cell r="DF39">
            <v>22.201255339846558</v>
          </cell>
          <cell r="DH39">
            <v>59.400279007145706</v>
          </cell>
          <cell r="DI39">
            <v>44.499866137003295</v>
          </cell>
          <cell r="DK39">
            <v>15.853559258047673</v>
          </cell>
          <cell r="DL39">
            <v>14.471055585637558</v>
          </cell>
          <cell r="DN39">
            <v>44.955460038514182</v>
          </cell>
          <cell r="DO39">
            <v>30.836681693345319</v>
          </cell>
          <cell r="DQ39">
            <v>26.180108694004733</v>
          </cell>
          <cell r="DR39">
            <v>16.155837278682593</v>
          </cell>
          <cell r="DT39">
            <v>25.423011986909277</v>
          </cell>
          <cell r="DU39">
            <v>15.033597795896066</v>
          </cell>
          <cell r="DW39">
            <v>26.940213788996576</v>
          </cell>
          <cell r="DX39">
            <v>18.470740955236568</v>
          </cell>
          <cell r="DZ39">
            <v>26.563186000001</v>
          </cell>
          <cell r="EA39">
            <v>1453.273252564001</v>
          </cell>
          <cell r="EB39">
            <v>1.7650170000010001</v>
          </cell>
          <cell r="EC39">
            <v>51.391793671000002</v>
          </cell>
          <cell r="ED39">
            <v>48.283279964000002</v>
          </cell>
          <cell r="EE39">
            <v>874.21039250800095</v>
          </cell>
          <cell r="EF39">
            <v>27.485092000003</v>
          </cell>
          <cell r="EG39">
            <v>855.30338474800089</v>
          </cell>
          <cell r="EJ39">
            <v>56.479359064833027</v>
          </cell>
          <cell r="EK39">
            <v>21.75832611255704</v>
          </cell>
          <cell r="EM39">
            <v>32.093600231594316</v>
          </cell>
          <cell r="EN39">
            <v>19.222751469432751</v>
          </cell>
          <cell r="EP39">
            <v>18.441883425916981</v>
          </cell>
          <cell r="EQ39">
            <v>11.904098384581667</v>
          </cell>
          <cell r="ES39">
            <v>20.166928675368503</v>
          </cell>
          <cell r="ET39">
            <v>9.32710520656296</v>
          </cell>
          <cell r="EV39">
            <v>10.109626089002999</v>
          </cell>
          <cell r="EW39">
            <v>515.44088340999997</v>
          </cell>
          <cell r="EX39">
            <v>24.109083439000997</v>
          </cell>
          <cell r="EY39">
            <v>826.83477133400095</v>
          </cell>
          <cell r="EZ39">
            <v>6.5011646870020003</v>
          </cell>
          <cell r="FA39">
            <v>258.95702958700002</v>
          </cell>
          <cell r="FB39">
            <v>12.634831992001002</v>
          </cell>
          <cell r="FC39">
            <v>532.39302848100192</v>
          </cell>
          <cell r="FD39">
            <v>0.92182907400000003</v>
          </cell>
          <cell r="FE39">
            <v>87.350768295000009</v>
          </cell>
          <cell r="FF39">
            <v>27.520208531000002</v>
          </cell>
          <cell r="FG39">
            <v>772.13707538200197</v>
          </cell>
          <cell r="FH39">
            <v>40.711026626001996</v>
          </cell>
          <cell r="FI39">
            <v>475.267114170002</v>
          </cell>
          <cell r="FJ39">
            <v>15.303482554001</v>
          </cell>
          <cell r="FK39">
            <v>211.310133416002</v>
          </cell>
          <cell r="FL39">
            <v>15.445908499</v>
          </cell>
          <cell r="FM39">
            <v>463.60585481500004</v>
          </cell>
          <cell r="FN39">
            <v>25.426318668166694</v>
          </cell>
          <cell r="FO39">
            <v>18.380953455709509</v>
          </cell>
          <cell r="FQ39">
            <v>19.746152011896122</v>
          </cell>
          <cell r="FR39">
            <v>9.9283634988832823</v>
          </cell>
          <cell r="FT39">
            <v>69.346803079049934</v>
          </cell>
          <cell r="FU39">
            <v>47.476266565393878</v>
          </cell>
          <cell r="FW39">
            <v>49.899131241170764</v>
          </cell>
          <cell r="FX39">
            <v>33.158584416420375</v>
          </cell>
          <cell r="FZ39">
            <v>16.181462809883126</v>
          </cell>
          <cell r="GA39">
            <v>20.129532404303394</v>
          </cell>
          <cell r="GC39">
            <v>47.537502422750158</v>
          </cell>
          <cell r="GD39">
            <v>24.436378821782725</v>
          </cell>
          <cell r="GF39">
            <v>33.50629557292401</v>
          </cell>
          <cell r="GG39">
            <v>23.505480439136843</v>
          </cell>
          <cell r="GI39">
            <v>89.629146087234616</v>
          </cell>
          <cell r="GJ39">
            <v>64.271736531100615</v>
          </cell>
          <cell r="GL39">
            <v>23.858438905413653</v>
          </cell>
          <cell r="GM39">
            <v>11.921417377070144</v>
          </cell>
          <cell r="GP39">
            <v>520.094831755001</v>
          </cell>
          <cell r="GQ39">
            <v>9885.5317428180006</v>
          </cell>
          <cell r="GR39">
            <v>229.50928433000098</v>
          </cell>
          <cell r="GS39">
            <v>6852.0391859130004</v>
          </cell>
        </row>
        <row r="40">
          <cell r="A40">
            <v>45017</v>
          </cell>
          <cell r="B40" t="str">
            <v>-</v>
          </cell>
          <cell r="C40" t="str">
            <v>-</v>
          </cell>
          <cell r="D40" t="str">
            <v>-</v>
          </cell>
          <cell r="E40" t="str">
            <v>-</v>
          </cell>
          <cell r="F40" t="str">
            <v>-</v>
          </cell>
          <cell r="G40" t="str">
            <v>-</v>
          </cell>
          <cell r="H40" t="str">
            <v>-</v>
          </cell>
          <cell r="I40" t="str">
            <v>-</v>
          </cell>
          <cell r="J40" t="str">
            <v>-</v>
          </cell>
          <cell r="L40" t="str">
            <v>-</v>
          </cell>
          <cell r="AH40">
            <v>11.548660397001001</v>
          </cell>
          <cell r="AI40">
            <v>199.631063557</v>
          </cell>
          <cell r="AJ40">
            <v>58.619309082000001</v>
          </cell>
          <cell r="AK40">
            <v>110.486086040001</v>
          </cell>
          <cell r="AL40">
            <v>14.918476915000999</v>
          </cell>
          <cell r="AM40">
            <v>223.585362392001</v>
          </cell>
          <cell r="AN40">
            <v>1947.360073972</v>
          </cell>
          <cell r="AO40">
            <v>1957.3872264189999</v>
          </cell>
          <cell r="AP40">
            <v>4302.9842706070003</v>
          </cell>
          <cell r="AQ40">
            <v>287.63486060399998</v>
          </cell>
          <cell r="AS40">
            <v>0.94189516600000001</v>
          </cell>
          <cell r="AT40">
            <v>39.254951920000003</v>
          </cell>
          <cell r="AU40">
            <v>0</v>
          </cell>
          <cell r="AV40">
            <v>5.2652470000009997</v>
          </cell>
          <cell r="AW40">
            <v>0.32320300000100005</v>
          </cell>
          <cell r="AX40">
            <v>3.7871567690010002</v>
          </cell>
          <cell r="AY40">
            <v>3.7647749420000003</v>
          </cell>
          <cell r="AZ40">
            <v>40.281654687</v>
          </cell>
          <cell r="BA40">
            <v>6.3421808689999999</v>
          </cell>
          <cell r="BB40">
            <v>109.26969003200101</v>
          </cell>
          <cell r="BC40">
            <v>7.8391449249999994</v>
          </cell>
          <cell r="BD40">
            <v>75.537241427001007</v>
          </cell>
          <cell r="BE40">
            <v>4.9979886150000006</v>
          </cell>
          <cell r="BF40">
            <v>87.300501710001001</v>
          </cell>
          <cell r="BG40">
            <v>11.286642464000002</v>
          </cell>
          <cell r="BH40">
            <v>61.233039177000002</v>
          </cell>
          <cell r="BI40">
            <v>120.60575764200101</v>
          </cell>
          <cell r="BJ40">
            <v>1047.9590680869999</v>
          </cell>
          <cell r="BK40">
            <v>9.2805242460000006</v>
          </cell>
          <cell r="BL40">
            <v>84.067599133000002</v>
          </cell>
          <cell r="BM40">
            <v>2.135150000001</v>
          </cell>
          <cell r="BN40">
            <v>43.117869700001002</v>
          </cell>
          <cell r="BO40">
            <v>11.763070757001</v>
          </cell>
          <cell r="BP40">
            <v>104.79982841300099</v>
          </cell>
          <cell r="BQ40">
            <v>8.6550314529999994</v>
          </cell>
          <cell r="BR40">
            <v>275.37352889800104</v>
          </cell>
          <cell r="BS40">
            <v>8.0362652029999992</v>
          </cell>
          <cell r="BT40">
            <v>175.35052071900103</v>
          </cell>
          <cell r="BU40">
            <v>5.3994042719999999</v>
          </cell>
          <cell r="BV40">
            <v>58.665728197</v>
          </cell>
          <cell r="BW40">
            <v>7.6819551239999999</v>
          </cell>
          <cell r="BX40">
            <v>276.700768326</v>
          </cell>
          <cell r="BY40">
            <v>9.1534287660000011</v>
          </cell>
          <cell r="BZ40">
            <v>357.25795486000101</v>
          </cell>
          <cell r="CA40">
            <v>85.102778475243824</v>
          </cell>
          <cell r="CB40">
            <v>41.307117974989993</v>
          </cell>
          <cell r="CD40" t="str">
            <v>(-)</v>
          </cell>
          <cell r="CE40">
            <v>83.962587130274429</v>
          </cell>
          <cell r="CG40">
            <v>82.844063947172998</v>
          </cell>
          <cell r="CH40">
            <v>55.477888005788152</v>
          </cell>
          <cell r="CJ40">
            <v>65.199921381914308</v>
          </cell>
          <cell r="CK40">
            <v>49.937185233485039</v>
          </cell>
          <cell r="CM40">
            <v>49.904393118625201</v>
          </cell>
          <cell r="CN40">
            <v>38.806338355010965</v>
          </cell>
          <cell r="CP40">
            <v>75.272779116020757</v>
          </cell>
          <cell r="CQ40">
            <v>55.68570529164743</v>
          </cell>
          <cell r="CS40">
            <v>81.396918048201869</v>
          </cell>
          <cell r="CT40">
            <v>66.100096932179866</v>
          </cell>
          <cell r="CV40">
            <v>46.054936188683101</v>
          </cell>
          <cell r="CW40">
            <v>33.903266380444094</v>
          </cell>
          <cell r="CY40">
            <v>24.706837268093146</v>
          </cell>
          <cell r="CZ40">
            <v>16.222990145652901</v>
          </cell>
          <cell r="DB40">
            <v>30.278962519075023</v>
          </cell>
          <cell r="DC40">
            <v>25.595646136685538</v>
          </cell>
          <cell r="DE40">
            <v>32.633866473066227</v>
          </cell>
          <cell r="DF40">
            <v>22.855451643520741</v>
          </cell>
          <cell r="DH40">
            <v>60.071802125175289</v>
          </cell>
          <cell r="DI40">
            <v>49.070856326765032</v>
          </cell>
          <cell r="DK40">
            <v>20.669932127166359</v>
          </cell>
          <cell r="DL40">
            <v>16.205316228594093</v>
          </cell>
          <cell r="DN40">
            <v>53.721970019336233</v>
          </cell>
          <cell r="DO40">
            <v>32.143138728171728</v>
          </cell>
          <cell r="DQ40">
            <v>16.384981876200769</v>
          </cell>
          <cell r="DR40">
            <v>17.442432486456841</v>
          </cell>
          <cell r="DT40">
            <v>24.145512100234445</v>
          </cell>
          <cell r="DU40">
            <v>13.908232270695816</v>
          </cell>
          <cell r="DW40">
            <v>26.675764420648136</v>
          </cell>
          <cell r="DX40">
            <v>18.446866583423013</v>
          </cell>
          <cell r="DZ40">
            <v>29.404554000002001</v>
          </cell>
          <cell r="EA40">
            <v>1259.6430061510018</v>
          </cell>
          <cell r="EB40">
            <v>0.71760599999999997</v>
          </cell>
          <cell r="EC40">
            <v>45.356947579</v>
          </cell>
          <cell r="ED40">
            <v>47.739552040001001</v>
          </cell>
          <cell r="EE40">
            <v>909.46182782799997</v>
          </cell>
          <cell r="EF40">
            <v>17.143866000000997</v>
          </cell>
          <cell r="EG40">
            <v>757.13487357700092</v>
          </cell>
          <cell r="EJ40">
            <v>56.776776481625483</v>
          </cell>
          <cell r="EK40">
            <v>23.033874436978252</v>
          </cell>
          <cell r="EM40">
            <v>30.705010827670058</v>
          </cell>
          <cell r="EN40">
            <v>18.480970713714878</v>
          </cell>
          <cell r="EP40">
            <v>18.369084002175349</v>
          </cell>
          <cell r="EQ40">
            <v>11.350924549261411</v>
          </cell>
          <cell r="ES40">
            <v>20.656924173344642</v>
          </cell>
          <cell r="ET40">
            <v>9.6718326031488235</v>
          </cell>
          <cell r="EV40">
            <v>11.315568834001999</v>
          </cell>
          <cell r="EW40">
            <v>530.778909064</v>
          </cell>
          <cell r="EX40">
            <v>16.941834222001003</v>
          </cell>
          <cell r="EY40">
            <v>702.91063085800101</v>
          </cell>
          <cell r="EZ40">
            <v>4.9758445390010007</v>
          </cell>
          <cell r="FA40">
            <v>243.98098176300098</v>
          </cell>
          <cell r="FB40">
            <v>9.6208022090010008</v>
          </cell>
          <cell r="FC40">
            <v>529.00199322400294</v>
          </cell>
          <cell r="FD40">
            <v>1.5294828969999998</v>
          </cell>
          <cell r="FE40">
            <v>89.874020862999998</v>
          </cell>
          <cell r="FF40">
            <v>20.339760638000001</v>
          </cell>
          <cell r="FG40">
            <v>783.20029923800098</v>
          </cell>
          <cell r="FH40">
            <v>27.831589252000999</v>
          </cell>
          <cell r="FI40">
            <v>555.61648043900198</v>
          </cell>
          <cell r="FJ40">
            <v>16.821894614001998</v>
          </cell>
          <cell r="FK40">
            <v>192.99529309600203</v>
          </cell>
          <cell r="FL40">
            <v>16.335097587</v>
          </cell>
          <cell r="FM40">
            <v>384.42471149800002</v>
          </cell>
          <cell r="FN40">
            <v>30.148258238940667</v>
          </cell>
          <cell r="FO40">
            <v>18.351671596886103</v>
          </cell>
          <cell r="FQ40">
            <v>18.51224609958189</v>
          </cell>
          <cell r="FR40">
            <v>9.4446026871759248</v>
          </cell>
          <cell r="FT40">
            <v>72.069404744706574</v>
          </cell>
          <cell r="FU40">
            <v>46.781269459679102</v>
          </cell>
          <cell r="FW40">
            <v>51.854838878119395</v>
          </cell>
          <cell r="FX40">
            <v>32.710664433753301</v>
          </cell>
          <cell r="FZ40">
            <v>20.621577853446247</v>
          </cell>
          <cell r="GA40">
            <v>20.360939070873982</v>
          </cell>
          <cell r="GC40">
            <v>51.891124393771733</v>
          </cell>
          <cell r="GD40">
            <v>24.776776027590742</v>
          </cell>
          <cell r="GF40">
            <v>37.525818599414436</v>
          </cell>
          <cell r="GG40">
            <v>22.767496375492719</v>
          </cell>
          <cell r="GI40">
            <v>88.300116454161113</v>
          </cell>
          <cell r="GJ40">
            <v>65.860696418706127</v>
          </cell>
          <cell r="GL40">
            <v>23.422940269637458</v>
          </cell>
          <cell r="GM40">
            <v>11.906138282059457</v>
          </cell>
          <cell r="GP40">
            <v>436.945680326</v>
          </cell>
          <cell r="GQ40">
            <v>9660.7138802280006</v>
          </cell>
          <cell r="GR40">
            <v>177.029481862002</v>
          </cell>
          <cell r="GS40">
            <v>6436.7965925740009</v>
          </cell>
        </row>
        <row r="41">
          <cell r="A41">
            <v>44986</v>
          </cell>
          <cell r="B41" t="str">
            <v>-</v>
          </cell>
          <cell r="C41" t="str">
            <v>-</v>
          </cell>
          <cell r="D41" t="str">
            <v>-</v>
          </cell>
          <cell r="E41" t="str">
            <v>-</v>
          </cell>
          <cell r="F41" t="str">
            <v>-</v>
          </cell>
          <cell r="G41" t="str">
            <v>-</v>
          </cell>
          <cell r="H41" t="str">
            <v>-</v>
          </cell>
          <cell r="I41" t="str">
            <v>-</v>
          </cell>
          <cell r="J41" t="str">
            <v>-</v>
          </cell>
          <cell r="L41" t="str">
            <v>-</v>
          </cell>
          <cell r="AH41">
            <v>18.533368100000999</v>
          </cell>
          <cell r="AI41">
            <v>265.66318847000002</v>
          </cell>
          <cell r="AJ41">
            <v>87.028985128000002</v>
          </cell>
          <cell r="AK41">
            <v>149.583202886001</v>
          </cell>
          <cell r="AL41">
            <v>6.0913136440010005</v>
          </cell>
          <cell r="AM41">
            <v>291.97341233000003</v>
          </cell>
          <cell r="AN41">
            <v>2491.7778397360003</v>
          </cell>
          <cell r="AO41">
            <v>2242.226459984</v>
          </cell>
          <cell r="AP41">
            <v>5445.8062108730001</v>
          </cell>
          <cell r="AQ41">
            <v>246.00283100000001</v>
          </cell>
          <cell r="AS41">
            <v>2.3884272169999998</v>
          </cell>
          <cell r="AT41">
            <v>37.411656522001003</v>
          </cell>
          <cell r="AU41">
            <v>2.0522977240000002</v>
          </cell>
          <cell r="AV41">
            <v>4.8231800000000007</v>
          </cell>
          <cell r="AW41">
            <v>1.127947177</v>
          </cell>
          <cell r="AX41">
            <v>2.1404993950010001</v>
          </cell>
          <cell r="AY41">
            <v>1.093818417</v>
          </cell>
          <cell r="AZ41">
            <v>48.123179329001005</v>
          </cell>
          <cell r="BA41">
            <v>11.538646635999999</v>
          </cell>
          <cell r="BB41">
            <v>146.81215149600001</v>
          </cell>
          <cell r="BC41">
            <v>14.961655609999999</v>
          </cell>
          <cell r="BD41">
            <v>125.885838229</v>
          </cell>
          <cell r="BE41">
            <v>7.7246670249999996</v>
          </cell>
          <cell r="BF41">
            <v>54.564296298000002</v>
          </cell>
          <cell r="BG41">
            <v>13.744533949999999</v>
          </cell>
          <cell r="BH41">
            <v>108.542532244</v>
          </cell>
          <cell r="BI41">
            <v>151.23218979700098</v>
          </cell>
          <cell r="BJ41">
            <v>1233.1603978900002</v>
          </cell>
          <cell r="BK41">
            <v>17.472669970999998</v>
          </cell>
          <cell r="BL41">
            <v>109.94516985000099</v>
          </cell>
          <cell r="BM41">
            <v>3.7235040000000001</v>
          </cell>
          <cell r="BN41">
            <v>105.958022200001</v>
          </cell>
          <cell r="BO41">
            <v>7.3438109279999999</v>
          </cell>
          <cell r="BP41">
            <v>96.105191031000004</v>
          </cell>
          <cell r="BQ41">
            <v>6.2583517470009999</v>
          </cell>
          <cell r="BR41">
            <v>346.81979050000098</v>
          </cell>
          <cell r="BS41">
            <v>11.884480658000001</v>
          </cell>
          <cell r="BT41">
            <v>205.68216798100099</v>
          </cell>
          <cell r="BU41">
            <v>5.6391098060009996</v>
          </cell>
          <cell r="BV41">
            <v>122.164019932</v>
          </cell>
          <cell r="BW41">
            <v>8.4866310820000006</v>
          </cell>
          <cell r="BX41">
            <v>330.95396662500099</v>
          </cell>
          <cell r="BY41">
            <v>12.652343120999999</v>
          </cell>
          <cell r="BZ41">
            <v>219.97286583200099</v>
          </cell>
          <cell r="CA41">
            <v>24.069909098260371</v>
          </cell>
          <cell r="CB41">
            <v>43.138285360417399</v>
          </cell>
          <cell r="CD41">
            <v>54.303680270026938</v>
          </cell>
          <cell r="CE41">
            <v>90.330213676454122</v>
          </cell>
          <cell r="CG41">
            <v>61.984190319047187</v>
          </cell>
          <cell r="CH41">
            <v>62.083905304228281</v>
          </cell>
          <cell r="CJ41">
            <v>53.047629409224882</v>
          </cell>
          <cell r="CK41">
            <v>44.471074287153222</v>
          </cell>
          <cell r="CM41">
            <v>44.880047346568212</v>
          </cell>
          <cell r="CN41">
            <v>36.815660827450394</v>
          </cell>
          <cell r="CP41">
            <v>62.396334475847489</v>
          </cell>
          <cell r="CQ41">
            <v>51.25437630273985</v>
          </cell>
          <cell r="CS41">
            <v>76.547707684138146</v>
          </cell>
          <cell r="CT41">
            <v>66.592524023061301</v>
          </cell>
          <cell r="CV41">
            <v>39.546080938160948</v>
          </cell>
          <cell r="CW41">
            <v>31.281061051408134</v>
          </cell>
          <cell r="CY41">
            <v>25.927003422083335</v>
          </cell>
          <cell r="CZ41">
            <v>17.421906834600122</v>
          </cell>
          <cell r="DB41">
            <v>28.72502202737336</v>
          </cell>
          <cell r="DC41">
            <v>26.066124602962482</v>
          </cell>
          <cell r="DE41">
            <v>31.486572862551242</v>
          </cell>
          <cell r="DF41">
            <v>20.143176612633866</v>
          </cell>
          <cell r="DH41">
            <v>66.893405439263788</v>
          </cell>
          <cell r="DI41">
            <v>47.942736181022475</v>
          </cell>
          <cell r="DK41">
            <v>17.465021603392394</v>
          </cell>
          <cell r="DL41">
            <v>15.712555957890139</v>
          </cell>
          <cell r="DN41">
            <v>37.902832054909979</v>
          </cell>
          <cell r="DO41">
            <v>27.452581589647441</v>
          </cell>
          <cell r="DQ41">
            <v>19.495090744821098</v>
          </cell>
          <cell r="DR41">
            <v>15.476197147321949</v>
          </cell>
          <cell r="DT41">
            <v>32.147189599728144</v>
          </cell>
          <cell r="DU41">
            <v>13.753651058627758</v>
          </cell>
          <cell r="DW41">
            <v>24.22488208696123</v>
          </cell>
          <cell r="DX41">
            <v>20.402181653829732</v>
          </cell>
          <cell r="DZ41">
            <v>36.283396000000998</v>
          </cell>
          <cell r="EA41">
            <v>1673.7131444330012</v>
          </cell>
          <cell r="EB41">
            <v>0</v>
          </cell>
          <cell r="EC41">
            <v>29.585056756000004</v>
          </cell>
          <cell r="ED41">
            <v>59.928645885999998</v>
          </cell>
          <cell r="EE41">
            <v>1146.4094967350002</v>
          </cell>
          <cell r="EF41">
            <v>33.804373000001007</v>
          </cell>
          <cell r="EG41">
            <v>996.69432906500208</v>
          </cell>
          <cell r="EJ41">
            <v>56.874743202095615</v>
          </cell>
          <cell r="EK41">
            <v>23.07682503864277</v>
          </cell>
          <cell r="EM41" t="str">
            <v>(-)</v>
          </cell>
          <cell r="EN41">
            <v>23.263839356448656</v>
          </cell>
          <cell r="EP41">
            <v>18.422942676949777</v>
          </cell>
          <cell r="EQ41">
            <v>11.497905990365277</v>
          </cell>
          <cell r="ES41">
            <v>20.299318670989095</v>
          </cell>
          <cell r="ET41">
            <v>9.1273533119798689</v>
          </cell>
          <cell r="EV41">
            <v>7.6032271950020007</v>
          </cell>
          <cell r="EW41">
            <v>670.20623646699994</v>
          </cell>
          <cell r="EX41">
            <v>16.303514929999999</v>
          </cell>
          <cell r="EY41">
            <v>677.80529993900097</v>
          </cell>
          <cell r="EZ41">
            <v>5.830393161001</v>
          </cell>
          <cell r="FA41">
            <v>277.22120454200103</v>
          </cell>
          <cell r="FB41">
            <v>16.837069224000999</v>
          </cell>
          <cell r="FC41">
            <v>684.98681448900186</v>
          </cell>
          <cell r="FD41">
            <v>1.0650253870000002</v>
          </cell>
          <cell r="FE41">
            <v>171.968899463002</v>
          </cell>
          <cell r="FF41">
            <v>22.190311704001001</v>
          </cell>
          <cell r="FG41">
            <v>950.39001153800007</v>
          </cell>
          <cell r="FH41">
            <v>41.275127482001004</v>
          </cell>
          <cell r="FI41">
            <v>730.69525568600181</v>
          </cell>
          <cell r="FJ41">
            <v>21.932205400001003</v>
          </cell>
          <cell r="FK41">
            <v>261.345359445003</v>
          </cell>
          <cell r="FL41">
            <v>28.337114344000998</v>
          </cell>
          <cell r="FM41">
            <v>630.15190942599997</v>
          </cell>
          <cell r="FN41">
            <v>31.162767995247005</v>
          </cell>
          <cell r="FO41">
            <v>18.772278085777685</v>
          </cell>
          <cell r="FQ41">
            <v>20.616146003615185</v>
          </cell>
          <cell r="FR41">
            <v>9.9231654415188313</v>
          </cell>
          <cell r="FT41">
            <v>70.096733547868354</v>
          </cell>
          <cell r="FU41">
            <v>46.5540484806085</v>
          </cell>
          <cell r="FW41">
            <v>43.517354408660616</v>
          </cell>
          <cell r="FX41">
            <v>31.743342195345448</v>
          </cell>
          <cell r="FZ41">
            <v>28.921390721740604</v>
          </cell>
          <cell r="GA41">
            <v>19.6436017676718</v>
          </cell>
          <cell r="GC41">
            <v>50.390791343385558</v>
          </cell>
          <cell r="GD41">
            <v>25.553781762274923</v>
          </cell>
          <cell r="GF41">
            <v>35.839938374995548</v>
          </cell>
          <cell r="GG41">
            <v>22.059270628337799</v>
          </cell>
          <cell r="GI41">
            <v>76.679631653318651</v>
          </cell>
          <cell r="GJ41">
            <v>63.977144173036486</v>
          </cell>
          <cell r="GL41">
            <v>21.643999800771649</v>
          </cell>
          <cell r="GM41">
            <v>11.126872127764914</v>
          </cell>
          <cell r="GP41">
            <v>580.99054793300093</v>
          </cell>
          <cell r="GQ41">
            <v>12061.463730575999</v>
          </cell>
          <cell r="GR41">
            <v>221.59280703200102</v>
          </cell>
          <cell r="GS41">
            <v>7921.7602987959999</v>
          </cell>
        </row>
        <row r="42">
          <cell r="A42">
            <v>44958</v>
          </cell>
          <cell r="B42" t="str">
            <v>-</v>
          </cell>
          <cell r="C42" t="str">
            <v>-</v>
          </cell>
          <cell r="D42" t="str">
            <v>-</v>
          </cell>
          <cell r="E42" t="str">
            <v>-</v>
          </cell>
          <cell r="F42" t="str">
            <v>-</v>
          </cell>
          <cell r="G42" t="str">
            <v>-</v>
          </cell>
          <cell r="H42" t="str">
            <v>-</v>
          </cell>
          <cell r="I42" t="str">
            <v>-</v>
          </cell>
          <cell r="J42" t="str">
            <v>-</v>
          </cell>
          <cell r="L42" t="str">
            <v>-</v>
          </cell>
          <cell r="AH42">
            <v>9.3838051950000008</v>
          </cell>
          <cell r="AI42">
            <v>209.297362273001</v>
          </cell>
          <cell r="AJ42">
            <v>70.371009521000005</v>
          </cell>
          <cell r="AK42">
            <v>111.199707924001</v>
          </cell>
          <cell r="AL42">
            <v>11.956725921</v>
          </cell>
          <cell r="AM42">
            <v>267.14001639499998</v>
          </cell>
          <cell r="AN42">
            <v>2105.3595991339998</v>
          </cell>
          <cell r="AO42">
            <v>1674.5286102269999</v>
          </cell>
          <cell r="AP42">
            <v>4217.3856723270001</v>
          </cell>
          <cell r="AQ42">
            <v>157.23339618099999</v>
          </cell>
          <cell r="AS42">
            <v>1.638699454001</v>
          </cell>
          <cell r="AT42">
            <v>44.555581272000005</v>
          </cell>
          <cell r="AU42">
            <v>0.39337344600000002</v>
          </cell>
          <cell r="AV42">
            <v>7.0235104950010001</v>
          </cell>
          <cell r="AW42">
            <v>0.286526</v>
          </cell>
          <cell r="AX42">
            <v>3.2559070000000001</v>
          </cell>
          <cell r="AY42">
            <v>3.8451180160009999</v>
          </cell>
          <cell r="AZ42">
            <v>35.153952057000005</v>
          </cell>
          <cell r="BA42">
            <v>5.933674312</v>
          </cell>
          <cell r="BB42">
            <v>112.06108691899999</v>
          </cell>
          <cell r="BC42">
            <v>8.9554832900010002</v>
          </cell>
          <cell r="BD42">
            <v>83.073480574999991</v>
          </cell>
          <cell r="BE42">
            <v>4.800654626</v>
          </cell>
          <cell r="BF42">
            <v>56.351516437001003</v>
          </cell>
          <cell r="BG42">
            <v>14.101250345001</v>
          </cell>
          <cell r="BH42">
            <v>84.781783426000999</v>
          </cell>
          <cell r="BI42">
            <v>134.77746395800099</v>
          </cell>
          <cell r="BJ42">
            <v>1010.923192878</v>
          </cell>
          <cell r="BK42">
            <v>12.130480319001</v>
          </cell>
          <cell r="BL42">
            <v>149.36350076500099</v>
          </cell>
          <cell r="BM42">
            <v>3.220383</v>
          </cell>
          <cell r="BN42">
            <v>100.39202800000001</v>
          </cell>
          <cell r="BO42">
            <v>5.2571383539999994</v>
          </cell>
          <cell r="BP42">
            <v>73.382449196001005</v>
          </cell>
          <cell r="BQ42">
            <v>11.836878522000001</v>
          </cell>
          <cell r="BR42">
            <v>263.20315496299997</v>
          </cell>
          <cell r="BS42">
            <v>2.3110390000000001</v>
          </cell>
          <cell r="BT42">
            <v>120.33327369600001</v>
          </cell>
          <cell r="BU42">
            <v>1.2967780000010001</v>
          </cell>
          <cell r="BV42">
            <v>88.430853142000998</v>
          </cell>
          <cell r="BW42">
            <v>16.539338295</v>
          </cell>
          <cell r="BX42">
            <v>271.91227234500099</v>
          </cell>
          <cell r="BY42">
            <v>5.5358907290000001</v>
          </cell>
          <cell r="BZ42">
            <v>115.276795116001</v>
          </cell>
          <cell r="CA42">
            <v>34.88984903693396</v>
          </cell>
          <cell r="CB42">
            <v>37.517810810887092</v>
          </cell>
          <cell r="CD42">
            <v>44.332759987566625</v>
          </cell>
          <cell r="CE42">
            <v>79.6980318404038</v>
          </cell>
          <cell r="CG42">
            <v>83.740568046184279</v>
          </cell>
          <cell r="CH42">
            <v>65.986632966789273</v>
          </cell>
          <cell r="CJ42">
            <v>62.836628018581514</v>
          </cell>
          <cell r="CK42">
            <v>46.159130818945464</v>
          </cell>
          <cell r="CM42">
            <v>48.038953211761651</v>
          </cell>
          <cell r="CN42">
            <v>38.796314895495364</v>
          </cell>
          <cell r="CP42">
            <v>68.88582561365385</v>
          </cell>
          <cell r="CQ42">
            <v>53.695093583816657</v>
          </cell>
          <cell r="CS42">
            <v>70.861155962066093</v>
          </cell>
          <cell r="CT42">
            <v>67.111687970899041</v>
          </cell>
          <cell r="CV42">
            <v>43.478541248957413</v>
          </cell>
          <cell r="CW42">
            <v>32.243980732005035</v>
          </cell>
          <cell r="CY42">
            <v>24.767672064872944</v>
          </cell>
          <cell r="CZ42">
            <v>16.888291290298223</v>
          </cell>
          <cell r="DB42">
            <v>33.554604711936257</v>
          </cell>
          <cell r="DC42">
            <v>23.064255591237629</v>
          </cell>
          <cell r="DE42">
            <v>32.915774303863856</v>
          </cell>
          <cell r="DF42">
            <v>20.623853675911398</v>
          </cell>
          <cell r="DH42">
            <v>72.700421381948104</v>
          </cell>
          <cell r="DI42">
            <v>48.317922756484165</v>
          </cell>
          <cell r="DK42">
            <v>15.659990976293386</v>
          </cell>
          <cell r="DL42">
            <v>14.859616585735099</v>
          </cell>
          <cell r="DN42">
            <v>59.839643554262814</v>
          </cell>
          <cell r="DO42">
            <v>32.952788488649013</v>
          </cell>
          <cell r="DQ42">
            <v>26.474932486496936</v>
          </cell>
          <cell r="DR42">
            <v>16.895115915062775</v>
          </cell>
          <cell r="DT42">
            <v>21.168724128331277</v>
          </cell>
          <cell r="DU42">
            <v>13.045807843498816</v>
          </cell>
          <cell r="DW42">
            <v>33.988631035350771</v>
          </cell>
          <cell r="DX42">
            <v>19.407745933218234</v>
          </cell>
          <cell r="DZ42">
            <v>26.913724000000002</v>
          </cell>
          <cell r="EA42">
            <v>1410.8571190660018</v>
          </cell>
          <cell r="EB42">
            <v>0</v>
          </cell>
          <cell r="EC42">
            <v>27.444850325000999</v>
          </cell>
          <cell r="ED42">
            <v>51.934391924000998</v>
          </cell>
          <cell r="EE42">
            <v>928.13833183000099</v>
          </cell>
          <cell r="EF42">
            <v>17.724166000000999</v>
          </cell>
          <cell r="EG42">
            <v>551.04126076200203</v>
          </cell>
          <cell r="EJ42">
            <v>56.814939471029717</v>
          </cell>
          <cell r="EK42">
            <v>22.201838032476651</v>
          </cell>
          <cell r="EM42" t="str">
            <v>(-)</v>
          </cell>
          <cell r="EN42">
            <v>22.962452210603448</v>
          </cell>
          <cell r="EP42">
            <v>18.574735790353746</v>
          </cell>
          <cell r="EQ42">
            <v>11.568783808887749</v>
          </cell>
          <cell r="ES42">
            <v>21.756808218788983</v>
          </cell>
          <cell r="ET42">
            <v>10.597908261211462</v>
          </cell>
          <cell r="EV42">
            <v>6.8307779980020005</v>
          </cell>
          <cell r="EW42">
            <v>567.44145541199998</v>
          </cell>
          <cell r="EX42">
            <v>12.259945314001</v>
          </cell>
          <cell r="EY42">
            <v>492.42492867800001</v>
          </cell>
          <cell r="EZ42">
            <v>4.6816643880009998</v>
          </cell>
          <cell r="FA42">
            <v>205.34480087600201</v>
          </cell>
          <cell r="FB42">
            <v>15.875478426001001</v>
          </cell>
          <cell r="FC42">
            <v>534.918502033001</v>
          </cell>
          <cell r="FD42">
            <v>0.62093263300000001</v>
          </cell>
          <cell r="FE42">
            <v>154.49556568000099</v>
          </cell>
          <cell r="FF42">
            <v>24.536625521001998</v>
          </cell>
          <cell r="FG42">
            <v>727.35722144800002</v>
          </cell>
          <cell r="FH42">
            <v>36.857554174002004</v>
          </cell>
          <cell r="FI42">
            <v>635.25623246700104</v>
          </cell>
          <cell r="FJ42">
            <v>19.204635722000997</v>
          </cell>
          <cell r="FK42">
            <v>192.94676586300099</v>
          </cell>
          <cell r="FL42">
            <v>20.824915466</v>
          </cell>
          <cell r="FM42">
            <v>466.567151236001</v>
          </cell>
          <cell r="FN42">
            <v>26.870092578866924</v>
          </cell>
          <cell r="FO42">
            <v>18.114389697795119</v>
          </cell>
          <cell r="FQ42">
            <v>18.834920658927597</v>
          </cell>
          <cell r="FR42">
            <v>10.104505389847253</v>
          </cell>
          <cell r="FT42">
            <v>69.105555231852705</v>
          </cell>
          <cell r="FU42">
            <v>46.613904123655075</v>
          </cell>
          <cell r="FW42">
            <v>48.2438513678186</v>
          </cell>
          <cell r="FX42">
            <v>32.534019062854071</v>
          </cell>
          <cell r="FZ42">
            <v>32.50499999892903</v>
          </cell>
          <cell r="GA42">
            <v>20.53350218304454</v>
          </cell>
          <cell r="GC42">
            <v>49.392235387448252</v>
          </cell>
          <cell r="GD42">
            <v>26.052020831814488</v>
          </cell>
          <cell r="GF42">
            <v>36.624415893205502</v>
          </cell>
          <cell r="GG42">
            <v>21.909197031430903</v>
          </cell>
          <cell r="GI42">
            <v>84.605337465453729</v>
          </cell>
          <cell r="GJ42">
            <v>66.729453875116349</v>
          </cell>
          <cell r="GL42">
            <v>22.022289801452395</v>
          </cell>
          <cell r="GM42">
            <v>11.549550851974347</v>
          </cell>
          <cell r="GP42">
            <v>472.49036318500004</v>
          </cell>
          <cell r="GQ42">
            <v>9490.5714352690011</v>
          </cell>
          <cell r="GR42">
            <v>225.01769596599999</v>
          </cell>
          <cell r="GS42">
            <v>6292.3738888840007</v>
          </cell>
        </row>
        <row r="43">
          <cell r="A43">
            <v>44927</v>
          </cell>
          <cell r="B43" t="str">
            <v>-</v>
          </cell>
          <cell r="C43" t="str">
            <v>-</v>
          </cell>
          <cell r="D43" t="str">
            <v>-</v>
          </cell>
          <cell r="E43" t="str">
            <v>-</v>
          </cell>
          <cell r="F43" t="str">
            <v>-</v>
          </cell>
          <cell r="G43" t="str">
            <v>-</v>
          </cell>
          <cell r="H43" t="str">
            <v>-</v>
          </cell>
          <cell r="I43" t="str">
            <v>-</v>
          </cell>
          <cell r="J43" t="str">
            <v>-</v>
          </cell>
          <cell r="L43" t="str">
            <v>-</v>
          </cell>
          <cell r="AH43">
            <v>7.8289220330010005</v>
          </cell>
          <cell r="AI43">
            <v>244.860237031</v>
          </cell>
          <cell r="AJ43">
            <v>48.567330137999996</v>
          </cell>
          <cell r="AK43">
            <v>128.91160226600101</v>
          </cell>
          <cell r="AL43">
            <v>3.9111037820000001</v>
          </cell>
          <cell r="AM43">
            <v>232.388308262001</v>
          </cell>
          <cell r="AN43">
            <v>2132.0906716640002</v>
          </cell>
          <cell r="AO43">
            <v>1771.3141960070002</v>
          </cell>
          <cell r="AP43">
            <v>4341.1102275610001</v>
          </cell>
          <cell r="AQ43">
            <v>136.80208527300002</v>
          </cell>
          <cell r="AS43">
            <v>2.7056000001000002E-2</v>
          </cell>
          <cell r="AT43">
            <v>27.703351523001004</v>
          </cell>
          <cell r="AU43">
            <v>0</v>
          </cell>
          <cell r="AV43">
            <v>4.02457566</v>
          </cell>
          <cell r="AW43">
            <v>1.067827589</v>
          </cell>
          <cell r="AX43">
            <v>2.485668086</v>
          </cell>
          <cell r="AY43">
            <v>1.118978118</v>
          </cell>
          <cell r="AZ43">
            <v>20.465138629000002</v>
          </cell>
          <cell r="BA43">
            <v>13.519638674001001</v>
          </cell>
          <cell r="BB43">
            <v>119.671698311</v>
          </cell>
          <cell r="BC43">
            <v>14.171716237</v>
          </cell>
          <cell r="BD43">
            <v>74.273001122001006</v>
          </cell>
          <cell r="BE43">
            <v>6.4156025350000006</v>
          </cell>
          <cell r="BF43">
            <v>50.007541489000999</v>
          </cell>
          <cell r="BG43">
            <v>9.6758969830000012</v>
          </cell>
          <cell r="BH43">
            <v>95.313385874000005</v>
          </cell>
          <cell r="BI43">
            <v>149.169291388001</v>
          </cell>
          <cell r="BJ43">
            <v>1095.960821445</v>
          </cell>
          <cell r="BK43">
            <v>16.932169870000997</v>
          </cell>
          <cell r="BL43">
            <v>122.127945348</v>
          </cell>
          <cell r="BM43">
            <v>4.4055330000010002</v>
          </cell>
          <cell r="BN43">
            <v>105.62768060000001</v>
          </cell>
          <cell r="BO43">
            <v>7.5035423050010008</v>
          </cell>
          <cell r="BP43">
            <v>66.648008177001003</v>
          </cell>
          <cell r="BQ43">
            <v>5.2356702760010005</v>
          </cell>
          <cell r="BR43">
            <v>295.49874783800004</v>
          </cell>
          <cell r="BS43">
            <v>6.8218520920000003</v>
          </cell>
          <cell r="BT43">
            <v>143.60750308200002</v>
          </cell>
          <cell r="BU43">
            <v>1.8647879060000001</v>
          </cell>
          <cell r="BV43">
            <v>105.697855277</v>
          </cell>
          <cell r="BW43">
            <v>8.7340214620009995</v>
          </cell>
          <cell r="BX43">
            <v>241.52852097900001</v>
          </cell>
          <cell r="BY43">
            <v>1.9879367900010001</v>
          </cell>
          <cell r="BZ43">
            <v>121.494993648</v>
          </cell>
          <cell r="CA43">
            <v>93.489429328300943</v>
          </cell>
          <cell r="CB43">
            <v>41.814946002515775</v>
          </cell>
          <cell r="CD43" t="str">
            <v>(-)</v>
          </cell>
          <cell r="CE43">
            <v>91.44853924798646</v>
          </cell>
          <cell r="CG43">
            <v>76.020569441383856</v>
          </cell>
          <cell r="CH43">
            <v>71.312401782994925</v>
          </cell>
          <cell r="CJ43">
            <v>52.747819552982541</v>
          </cell>
          <cell r="CK43">
            <v>49.258844945545277</v>
          </cell>
          <cell r="CM43">
            <v>30.748978854623068</v>
          </cell>
          <cell r="CN43">
            <v>36.062851528282422</v>
          </cell>
          <cell r="CP43">
            <v>64.148937030963779</v>
          </cell>
          <cell r="CQ43">
            <v>53.341150305793164</v>
          </cell>
          <cell r="CS43">
            <v>88.522833760773196</v>
          </cell>
          <cell r="CT43">
            <v>69.214018992641044</v>
          </cell>
          <cell r="CV43">
            <v>42.947943735254213</v>
          </cell>
          <cell r="CW43">
            <v>30.991540960069706</v>
          </cell>
          <cell r="CY43">
            <v>23.907561544479307</v>
          </cell>
          <cell r="CZ43">
            <v>15.928491982495627</v>
          </cell>
          <cell r="DB43">
            <v>30.216214983140247</v>
          </cell>
          <cell r="DC43">
            <v>24.278297715188383</v>
          </cell>
          <cell r="DE43">
            <v>31.626338969647797</v>
          </cell>
          <cell r="DF43">
            <v>20.796267582723008</v>
          </cell>
          <cell r="DH43">
            <v>61.107989500558816</v>
          </cell>
          <cell r="DI43">
            <v>49.476788826060016</v>
          </cell>
          <cell r="DK43">
            <v>14.572787218998934</v>
          </cell>
          <cell r="DL43">
            <v>15.121165186915203</v>
          </cell>
          <cell r="DN43">
            <v>49.479049161272989</v>
          </cell>
          <cell r="DO43">
            <v>28.839644339245623</v>
          </cell>
          <cell r="DQ43">
            <v>27.209469132518066</v>
          </cell>
          <cell r="DR43">
            <v>15.582719721952603</v>
          </cell>
          <cell r="DT43">
            <v>27.029134768225624</v>
          </cell>
          <cell r="DU43">
            <v>13.487346317204643</v>
          </cell>
          <cell r="DW43">
            <v>26.107403443634588</v>
          </cell>
          <cell r="DX43">
            <v>18.718393935340863</v>
          </cell>
          <cell r="DZ43">
            <v>30.338791000002004</v>
          </cell>
          <cell r="EA43">
            <v>1324.8988932910031</v>
          </cell>
          <cell r="EB43">
            <v>0</v>
          </cell>
          <cell r="EC43">
            <v>23.404977246001</v>
          </cell>
          <cell r="ED43">
            <v>58.870415266000002</v>
          </cell>
          <cell r="EE43">
            <v>992.92115367300005</v>
          </cell>
          <cell r="EF43">
            <v>25.562237000000998</v>
          </cell>
          <cell r="EG43">
            <v>739.74719732100107</v>
          </cell>
          <cell r="EJ43">
            <v>56.642876583311704</v>
          </cell>
          <cell r="EK43">
            <v>22.890598882251286</v>
          </cell>
          <cell r="EM43" t="str">
            <v>(-)</v>
          </cell>
          <cell r="EN43">
            <v>25.522555914856305</v>
          </cell>
          <cell r="EP43">
            <v>19.190160139034479</v>
          </cell>
          <cell r="EQ43">
            <v>10.701578097489516</v>
          </cell>
          <cell r="ES43">
            <v>21.176133282074641</v>
          </cell>
          <cell r="ET43">
            <v>9.08857502200655</v>
          </cell>
          <cell r="EV43">
            <v>8.6797107820000008</v>
          </cell>
          <cell r="EW43">
            <v>552.14844668700107</v>
          </cell>
          <cell r="EX43">
            <v>8.4831927220010002</v>
          </cell>
          <cell r="EY43">
            <v>448.219165315</v>
          </cell>
          <cell r="EZ43">
            <v>6.5636813310020008</v>
          </cell>
          <cell r="FA43">
            <v>188.94169768300202</v>
          </cell>
          <cell r="FB43">
            <v>10.706439256002001</v>
          </cell>
          <cell r="FC43">
            <v>504.93978728700199</v>
          </cell>
          <cell r="FD43">
            <v>4.812590149</v>
          </cell>
          <cell r="FE43">
            <v>171.81564108100002</v>
          </cell>
          <cell r="FF43">
            <v>18.890108648001</v>
          </cell>
          <cell r="FG43">
            <v>722.08745181000211</v>
          </cell>
          <cell r="FH43">
            <v>35.507025264000994</v>
          </cell>
          <cell r="FI43">
            <v>637.28983476100109</v>
          </cell>
          <cell r="FJ43">
            <v>14.252557448004001</v>
          </cell>
          <cell r="FK43">
            <v>201.32675534200402</v>
          </cell>
          <cell r="FL43">
            <v>23.157404779</v>
          </cell>
          <cell r="FM43">
            <v>524.29886891000001</v>
          </cell>
          <cell r="FN43">
            <v>27.327400578818274</v>
          </cell>
          <cell r="FO43">
            <v>17.652439877443314</v>
          </cell>
          <cell r="FQ43">
            <v>20.772425982965807</v>
          </cell>
          <cell r="FR43">
            <v>10.360773338726728</v>
          </cell>
          <cell r="FT43">
            <v>57.6139091917602</v>
          </cell>
          <cell r="FU43">
            <v>46.319819254838549</v>
          </cell>
          <cell r="FW43">
            <v>52.133432637382221</v>
          </cell>
          <cell r="FX43">
            <v>32.921066775099632</v>
          </cell>
          <cell r="FZ43">
            <v>16.077905608911642</v>
          </cell>
          <cell r="GA43">
            <v>20.274720498215576</v>
          </cell>
          <cell r="GC43">
            <v>48.279083235474666</v>
          </cell>
          <cell r="GD43">
            <v>25.630066219549349</v>
          </cell>
          <cell r="GF43">
            <v>36.433188887258282</v>
          </cell>
          <cell r="GG43">
            <v>21.59541106067584</v>
          </cell>
          <cell r="GI43">
            <v>87.271674018419503</v>
          </cell>
          <cell r="GJ43">
            <v>66.008383265288643</v>
          </cell>
          <cell r="GL43">
            <v>22.835510920875972</v>
          </cell>
          <cell r="GM43">
            <v>10.733227663291013</v>
          </cell>
          <cell r="GP43">
            <v>469.84298173499997</v>
          </cell>
          <cell r="GQ43">
            <v>9656.2690104779995</v>
          </cell>
          <cell r="GR43">
            <v>181.51617199100002</v>
          </cell>
          <cell r="GS43">
            <v>6167.1885003520001</v>
          </cell>
        </row>
        <row r="44">
          <cell r="A44">
            <v>44896</v>
          </cell>
          <cell r="B44">
            <v>7.8</v>
          </cell>
          <cell r="C44" t="str">
            <v>-</v>
          </cell>
          <cell r="D44">
            <v>10.479999999999999</v>
          </cell>
          <cell r="E44">
            <v>10.382857142857143</v>
          </cell>
          <cell r="F44">
            <v>18.079999999999998</v>
          </cell>
          <cell r="G44">
            <v>17.19857142857143</v>
          </cell>
          <cell r="H44">
            <v>15.7</v>
          </cell>
          <cell r="I44">
            <v>14.201428571428574</v>
          </cell>
          <cell r="J44">
            <v>12.8</v>
          </cell>
          <cell r="L44">
            <v>12.879999999999999</v>
          </cell>
          <cell r="AH44">
            <v>21.869947630001001</v>
          </cell>
          <cell r="AI44">
            <v>306.718859713001</v>
          </cell>
          <cell r="AJ44">
            <v>83.035562450001009</v>
          </cell>
          <cell r="AK44">
            <v>124.13466743500101</v>
          </cell>
          <cell r="AL44">
            <v>10.335197366000001</v>
          </cell>
          <cell r="AM44">
            <v>380.785707653001</v>
          </cell>
          <cell r="AN44">
            <v>2909.040770655</v>
          </cell>
          <cell r="AO44">
            <v>2395.7326462630003</v>
          </cell>
          <cell r="AP44">
            <v>4866.0041469240005</v>
          </cell>
          <cell r="AQ44">
            <v>242.340822559</v>
          </cell>
          <cell r="AS44">
            <v>4.9012E-2</v>
          </cell>
          <cell r="AT44">
            <v>55.662507603000002</v>
          </cell>
          <cell r="AU44">
            <v>3.7220899510000001</v>
          </cell>
          <cell r="AV44">
            <v>24.061111030001001</v>
          </cell>
          <cell r="AW44">
            <v>2.958545296</v>
          </cell>
          <cell r="AX44">
            <v>5.8729849170010002</v>
          </cell>
          <cell r="AY44">
            <v>1.0422236359999999</v>
          </cell>
          <cell r="AZ44">
            <v>39.692740575001004</v>
          </cell>
          <cell r="BA44">
            <v>18.59314479</v>
          </cell>
          <cell r="BB44">
            <v>197.338144607</v>
          </cell>
          <cell r="BC44">
            <v>10.896686195000001</v>
          </cell>
          <cell r="BD44">
            <v>186.95737741600001</v>
          </cell>
          <cell r="BE44">
            <v>18.468321593001001</v>
          </cell>
          <cell r="BF44">
            <v>199.55791208800002</v>
          </cell>
          <cell r="BG44">
            <v>14.927302498</v>
          </cell>
          <cell r="BH44">
            <v>95.977884844000002</v>
          </cell>
          <cell r="BI44">
            <v>162.80898365500101</v>
          </cell>
          <cell r="BJ44">
            <v>1117.9473078320011</v>
          </cell>
          <cell r="BK44">
            <v>11.909057506001</v>
          </cell>
          <cell r="BL44">
            <v>156.69003684900099</v>
          </cell>
          <cell r="BM44">
            <v>4.7664960000010002</v>
          </cell>
          <cell r="BN44">
            <v>102.510468900001</v>
          </cell>
          <cell r="BO44">
            <v>10.931902014</v>
          </cell>
          <cell r="BP44">
            <v>109.92720627199999</v>
          </cell>
          <cell r="BQ44">
            <v>9.117658165001</v>
          </cell>
          <cell r="BR44">
            <v>439.34876468600004</v>
          </cell>
          <cell r="BS44">
            <v>9.4839507900009998</v>
          </cell>
          <cell r="BT44">
            <v>391.94642549300005</v>
          </cell>
          <cell r="BU44">
            <v>7.8539665800009999</v>
          </cell>
          <cell r="BV44">
            <v>98.020460995001002</v>
          </cell>
          <cell r="BW44">
            <v>5.0314718999999997</v>
          </cell>
          <cell r="BX44">
            <v>261.32275103399996</v>
          </cell>
          <cell r="BY44">
            <v>5.1150855460009996</v>
          </cell>
          <cell r="BZ44">
            <v>163.43889124600003</v>
          </cell>
          <cell r="CA44">
            <v>88.369174895943843</v>
          </cell>
          <cell r="CB44">
            <v>44.717893617585538</v>
          </cell>
          <cell r="CD44">
            <v>69.255108629157363</v>
          </cell>
          <cell r="CE44">
            <v>77.498562954053341</v>
          </cell>
          <cell r="CG44">
            <v>66.759120300114205</v>
          </cell>
          <cell r="CH44">
            <v>61.104677031463062</v>
          </cell>
          <cell r="CJ44">
            <v>64.975083214291061</v>
          </cell>
          <cell r="CK44">
            <v>46.579034944526583</v>
          </cell>
          <cell r="CM44">
            <v>40.052986101712655</v>
          </cell>
          <cell r="CN44">
            <v>39.354435916899355</v>
          </cell>
          <cell r="CP44">
            <v>73.636795946843449</v>
          </cell>
          <cell r="CQ44">
            <v>51.310099530258171</v>
          </cell>
          <cell r="CS44">
            <v>74.430649200246762</v>
          </cell>
          <cell r="CT44">
            <v>66.245836973742072</v>
          </cell>
          <cell r="CV44">
            <v>41.133452591402026</v>
          </cell>
          <cell r="CW44">
            <v>31.349356785039593</v>
          </cell>
          <cell r="CY44">
            <v>24.725097176210703</v>
          </cell>
          <cell r="CZ44">
            <v>16.806892741334408</v>
          </cell>
          <cell r="DB44">
            <v>32.906635806278395</v>
          </cell>
          <cell r="DC44">
            <v>23.877549777931872</v>
          </cell>
          <cell r="DE44">
            <v>33.786844675830253</v>
          </cell>
          <cell r="DF44">
            <v>22.26883518723206</v>
          </cell>
          <cell r="DH44">
            <v>62.743987578061365</v>
          </cell>
          <cell r="DI44">
            <v>46.714287935051438</v>
          </cell>
          <cell r="DK44">
            <v>23.288626964112304</v>
          </cell>
          <cell r="DL44">
            <v>16.144610441967231</v>
          </cell>
          <cell r="DN44">
            <v>45.923616114308736</v>
          </cell>
          <cell r="DO44">
            <v>29.715261126283718</v>
          </cell>
          <cell r="DQ44">
            <v>21.067378285301913</v>
          </cell>
          <cell r="DR44">
            <v>17.947871563894413</v>
          </cell>
          <cell r="DT44">
            <v>30.55408218239279</v>
          </cell>
          <cell r="DU44">
            <v>13.693019738455293</v>
          </cell>
          <cell r="DW44">
            <v>34.297227425483555</v>
          </cell>
          <cell r="DX44">
            <v>18.512247716836178</v>
          </cell>
          <cell r="DZ44">
            <v>33.490402000000998</v>
          </cell>
          <cell r="EA44">
            <v>1512.8694663600008</v>
          </cell>
          <cell r="EB44">
            <v>1.0449999999999999E-2</v>
          </cell>
          <cell r="EC44">
            <v>22.751799243001003</v>
          </cell>
          <cell r="ED44">
            <v>54.011660434999996</v>
          </cell>
          <cell r="EE44">
            <v>1132.704970757</v>
          </cell>
          <cell r="EF44">
            <v>21.722125000002002</v>
          </cell>
          <cell r="EG44">
            <v>696.83278951300008</v>
          </cell>
          <cell r="EJ44">
            <v>55.827615326920949</v>
          </cell>
          <cell r="EK44">
            <v>23.377331029572208</v>
          </cell>
          <cell r="EM44">
            <v>40.601913875598093</v>
          </cell>
          <cell r="EN44">
            <v>22.803509337601188</v>
          </cell>
          <cell r="EP44">
            <v>20.497773788853529</v>
          </cell>
          <cell r="EQ44">
            <v>11.528847424157293</v>
          </cell>
          <cell r="ES44">
            <v>20.621465901699708</v>
          </cell>
          <cell r="ET44">
            <v>10.531112386458814</v>
          </cell>
          <cell r="EV44">
            <v>10.985885549999999</v>
          </cell>
          <cell r="EW44">
            <v>646.21455840600197</v>
          </cell>
          <cell r="EX44">
            <v>12.222653894001001</v>
          </cell>
          <cell r="EY44">
            <v>587.68378383200104</v>
          </cell>
          <cell r="EZ44">
            <v>7.1661305880019999</v>
          </cell>
          <cell r="FA44">
            <v>280.871035436</v>
          </cell>
          <cell r="FB44">
            <v>13.281651131000999</v>
          </cell>
          <cell r="FC44">
            <v>687.03013457600298</v>
          </cell>
          <cell r="FD44">
            <v>0.81487046499999993</v>
          </cell>
          <cell r="FE44">
            <v>186.76286747300099</v>
          </cell>
          <cell r="FF44">
            <v>21.506316681000001</v>
          </cell>
          <cell r="FG44">
            <v>887.74712112400005</v>
          </cell>
          <cell r="FH44">
            <v>49.967755351000996</v>
          </cell>
          <cell r="FI44">
            <v>857.13584549599989</v>
          </cell>
          <cell r="FJ44">
            <v>16.519109454002002</v>
          </cell>
          <cell r="FK44">
            <v>319.27734275100198</v>
          </cell>
          <cell r="FL44">
            <v>27.746775533000001</v>
          </cell>
          <cell r="FM44">
            <v>617.62073863800106</v>
          </cell>
          <cell r="FN44">
            <v>28.107382848713641</v>
          </cell>
          <cell r="FO44">
            <v>18.131443668216768</v>
          </cell>
          <cell r="FQ44">
            <v>17.069896095102742</v>
          </cell>
          <cell r="FR44">
            <v>9.6995937643525689</v>
          </cell>
          <cell r="FT44">
            <v>72.024299136712287</v>
          </cell>
          <cell r="FU44">
            <v>47.523470842758023</v>
          </cell>
          <cell r="FW44">
            <v>54.370540907407289</v>
          </cell>
          <cell r="FX44">
            <v>33.953522563050591</v>
          </cell>
          <cell r="FZ44">
            <v>18.793150483126176</v>
          </cell>
          <cell r="GA44">
            <v>21.3900145193236</v>
          </cell>
          <cell r="GC44">
            <v>50.439018971358415</v>
          </cell>
          <cell r="GD44">
            <v>25.905429795079815</v>
          </cell>
          <cell r="GF44">
            <v>35.001280356192041</v>
          </cell>
          <cell r="GG44">
            <v>23.188814452841314</v>
          </cell>
          <cell r="GI44">
            <v>90.665530613889018</v>
          </cell>
          <cell r="GJ44">
            <v>57.133163023866828</v>
          </cell>
          <cell r="GL44">
            <v>22.459552634389347</v>
          </cell>
          <cell r="GM44">
            <v>11.318318099686124</v>
          </cell>
          <cell r="GP44">
            <v>598.86337328500099</v>
          </cell>
          <cell r="GQ44">
            <v>12488.851808337</v>
          </cell>
          <cell r="GR44">
            <v>233.580429662</v>
          </cell>
          <cell r="GS44">
            <v>8686.9977798489999</v>
          </cell>
        </row>
        <row r="45">
          <cell r="A45">
            <v>44866</v>
          </cell>
          <cell r="B45">
            <v>7.8</v>
          </cell>
          <cell r="C45" t="str">
            <v>-</v>
          </cell>
          <cell r="D45">
            <v>10.8</v>
          </cell>
          <cell r="E45">
            <v>10.6</v>
          </cell>
          <cell r="F45">
            <v>18.2</v>
          </cell>
          <cell r="G45">
            <v>17.195</v>
          </cell>
          <cell r="H45">
            <v>15.7</v>
          </cell>
          <cell r="I45">
            <v>14.195</v>
          </cell>
          <cell r="J45">
            <v>13</v>
          </cell>
          <cell r="L45">
            <v>13.4</v>
          </cell>
          <cell r="AH45">
            <v>10.849262328001</v>
          </cell>
          <cell r="AI45">
            <v>246.77187991</v>
          </cell>
          <cell r="AJ45">
            <v>47.011673384001</v>
          </cell>
          <cell r="AK45">
            <v>105.453842964</v>
          </cell>
          <cell r="AL45">
            <v>21.528629553999998</v>
          </cell>
          <cell r="AM45">
            <v>233.37095141900102</v>
          </cell>
          <cell r="AN45">
            <v>2078.7947727230003</v>
          </cell>
          <cell r="AO45">
            <v>1669.8148257349999</v>
          </cell>
          <cell r="AP45">
            <v>4009.1808507800001</v>
          </cell>
          <cell r="AQ45">
            <v>149.12280316600098</v>
          </cell>
          <cell r="AS45">
            <v>2.7604000000999999E-2</v>
          </cell>
          <cell r="AT45">
            <v>26.930964881000001</v>
          </cell>
          <cell r="AU45">
            <v>0</v>
          </cell>
          <cell r="AV45">
            <v>8.8030612040000005</v>
          </cell>
          <cell r="AW45">
            <v>0.62327477399999998</v>
          </cell>
          <cell r="AX45">
            <v>7.6824449920010007</v>
          </cell>
          <cell r="AY45">
            <v>1.3773697629999999</v>
          </cell>
          <cell r="AZ45">
            <v>22.885992901000002</v>
          </cell>
          <cell r="BA45">
            <v>9.5875975350009988</v>
          </cell>
          <cell r="BB45">
            <v>156.39774219399999</v>
          </cell>
          <cell r="BC45">
            <v>8.9528455099999995</v>
          </cell>
          <cell r="BD45">
            <v>66.93523540900101</v>
          </cell>
          <cell r="BE45">
            <v>2.0559227299999998</v>
          </cell>
          <cell r="BF45">
            <v>51.989330313001005</v>
          </cell>
          <cell r="BG45">
            <v>8.8000489900010006</v>
          </cell>
          <cell r="BH45">
            <v>87.786973113001011</v>
          </cell>
          <cell r="BI45">
            <v>172.60308579200199</v>
          </cell>
          <cell r="BJ45">
            <v>991.82184738100011</v>
          </cell>
          <cell r="BK45">
            <v>11.705266325</v>
          </cell>
          <cell r="BL45">
            <v>122.08392221800001</v>
          </cell>
          <cell r="BM45">
            <v>3.9921139999999999</v>
          </cell>
          <cell r="BN45">
            <v>98.231091499999991</v>
          </cell>
          <cell r="BO45">
            <v>5.8576594460010005</v>
          </cell>
          <cell r="BP45">
            <v>82.631416087000005</v>
          </cell>
          <cell r="BQ45">
            <v>3.9551525230000002</v>
          </cell>
          <cell r="BR45">
            <v>296.23142624300101</v>
          </cell>
          <cell r="BS45">
            <v>8.6043873590000004</v>
          </cell>
          <cell r="BT45">
            <v>137.17571864500101</v>
          </cell>
          <cell r="BU45">
            <v>1.8163190000009999</v>
          </cell>
          <cell r="BV45">
            <v>77.300918166999992</v>
          </cell>
          <cell r="BW45">
            <v>4.5244788380010004</v>
          </cell>
          <cell r="BX45">
            <v>216.244985396</v>
          </cell>
          <cell r="BY45">
            <v>1.730249881</v>
          </cell>
          <cell r="BZ45">
            <v>142.29316708000002</v>
          </cell>
          <cell r="CA45">
            <v>88.036154177400519</v>
          </cell>
          <cell r="CB45">
            <v>43.064296909845282</v>
          </cell>
          <cell r="CD45" t="str">
            <v>(-)</v>
          </cell>
          <cell r="CE45">
            <v>74.349004593493575</v>
          </cell>
          <cell r="CG45">
            <v>90.891135754518771</v>
          </cell>
          <cell r="CH45">
            <v>55.010206739915176</v>
          </cell>
          <cell r="CJ45">
            <v>41.084362688307394</v>
          </cell>
          <cell r="CK45">
            <v>45.973761155192278</v>
          </cell>
          <cell r="CM45">
            <v>38.874054194846025</v>
          </cell>
          <cell r="CN45">
            <v>32.343792995434065</v>
          </cell>
          <cell r="CP45">
            <v>60.811614918171536</v>
          </cell>
          <cell r="CQ45">
            <v>54.509595798095283</v>
          </cell>
          <cell r="CS45">
            <v>80.42112854017671</v>
          </cell>
          <cell r="CT45">
            <v>71.732644685026912</v>
          </cell>
          <cell r="CV45">
            <v>42.680730573859947</v>
          </cell>
          <cell r="CW45">
            <v>30.580536478679686</v>
          </cell>
          <cell r="CY45">
            <v>22.624468889101117</v>
          </cell>
          <cell r="CZ45">
            <v>16.540597342867397</v>
          </cell>
          <cell r="DB45">
            <v>32.819500461985427</v>
          </cell>
          <cell r="DC45">
            <v>24.13294402966525</v>
          </cell>
          <cell r="DE45">
            <v>32.254058877076154</v>
          </cell>
          <cell r="DF45">
            <v>20.485402786143325</v>
          </cell>
          <cell r="DH45">
            <v>68.702983973187997</v>
          </cell>
          <cell r="DI45">
            <v>46.50590397729583</v>
          </cell>
          <cell r="DK45">
            <v>24.598766323480159</v>
          </cell>
          <cell r="DL45">
            <v>15.778781007210693</v>
          </cell>
          <cell r="DN45">
            <v>40.530403324906956</v>
          </cell>
          <cell r="DO45">
            <v>31.841264745341824</v>
          </cell>
          <cell r="DQ45">
            <v>26.128967433569695</v>
          </cell>
          <cell r="DR45">
            <v>18.435371640648473</v>
          </cell>
          <cell r="DT45">
            <v>30.982468590113893</v>
          </cell>
          <cell r="DU45">
            <v>14.358096108893317</v>
          </cell>
          <cell r="DW45">
            <v>30.862386998771306</v>
          </cell>
          <cell r="DX45">
            <v>18.52293349341339</v>
          </cell>
          <cell r="DZ45">
            <v>27.004309000000998</v>
          </cell>
          <cell r="EA45">
            <v>1300.7109897040032</v>
          </cell>
          <cell r="EB45">
            <v>2.1320000000000002E-2</v>
          </cell>
          <cell r="EC45">
            <v>34.306453971000003</v>
          </cell>
          <cell r="ED45">
            <v>34.972310963999995</v>
          </cell>
          <cell r="EE45">
            <v>899.89738583899998</v>
          </cell>
          <cell r="EF45">
            <v>31.414862000001001</v>
          </cell>
          <cell r="EG45">
            <v>636.07138524200207</v>
          </cell>
          <cell r="EJ45">
            <v>56.83445149438726</v>
          </cell>
          <cell r="EK45">
            <v>22.10316300779197</v>
          </cell>
          <cell r="EM45">
            <v>39.83630394000938</v>
          </cell>
          <cell r="EN45">
            <v>20.267661286787671</v>
          </cell>
          <cell r="EP45">
            <v>18.199106918332276</v>
          </cell>
          <cell r="EQ45">
            <v>11.756380716668486</v>
          </cell>
          <cell r="ES45">
            <v>19.180901383554758</v>
          </cell>
          <cell r="ET45">
            <v>9.8430882190054074</v>
          </cell>
          <cell r="EV45">
            <v>4.6957721599999998</v>
          </cell>
          <cell r="EW45">
            <v>554.16410942300104</v>
          </cell>
          <cell r="EX45">
            <v>12.3141012</v>
          </cell>
          <cell r="EY45">
            <v>488.806053448</v>
          </cell>
          <cell r="EZ45">
            <v>3.7311697369999997</v>
          </cell>
          <cell r="FA45">
            <v>200.06057139400099</v>
          </cell>
          <cell r="FB45">
            <v>10.250283005002998</v>
          </cell>
          <cell r="FC45">
            <v>535.75456015600298</v>
          </cell>
          <cell r="FD45">
            <v>1.6023596030000002</v>
          </cell>
          <cell r="FE45">
            <v>181.57950873199999</v>
          </cell>
          <cell r="FF45">
            <v>17.454164659000003</v>
          </cell>
          <cell r="FG45">
            <v>713.026501704</v>
          </cell>
          <cell r="FH45">
            <v>36.248592282002996</v>
          </cell>
          <cell r="FI45">
            <v>677.40415447400107</v>
          </cell>
          <cell r="FJ45">
            <v>11.753164376000999</v>
          </cell>
          <cell r="FK45">
            <v>200.18907100499999</v>
          </cell>
          <cell r="FL45">
            <v>25.646630005999999</v>
          </cell>
          <cell r="FM45">
            <v>582.37867197600099</v>
          </cell>
          <cell r="FN45">
            <v>28.00134228978499</v>
          </cell>
          <cell r="FO45">
            <v>18.066299244249571</v>
          </cell>
          <cell r="FQ45">
            <v>17.634585906115504</v>
          </cell>
          <cell r="FR45">
            <v>10.031322302982954</v>
          </cell>
          <cell r="FT45">
            <v>74.422544965554863</v>
          </cell>
          <cell r="FU45">
            <v>46.685630664604147</v>
          </cell>
          <cell r="FW45">
            <v>50.940324424910763</v>
          </cell>
          <cell r="FX45">
            <v>33.568284065881301</v>
          </cell>
          <cell r="FZ45">
            <v>19.139415078601427</v>
          </cell>
          <cell r="GA45">
            <v>20.350553482402848</v>
          </cell>
          <cell r="GC45">
            <v>51.422337831974097</v>
          </cell>
          <cell r="GD45">
            <v>25.852701420808341</v>
          </cell>
          <cell r="GF45">
            <v>33.975167662702617</v>
          </cell>
          <cell r="GG45">
            <v>21.632790080794273</v>
          </cell>
          <cell r="GI45">
            <v>89.462406060789235</v>
          </cell>
          <cell r="GJ45">
            <v>66.382324930091158</v>
          </cell>
          <cell r="GL45">
            <v>22.473279260595305</v>
          </cell>
          <cell r="GM45">
            <v>10.914017239194029</v>
          </cell>
          <cell r="GP45">
            <v>462.26316243700103</v>
          </cell>
          <cell r="GQ45">
            <v>9421.6855214859988</v>
          </cell>
          <cell r="GR45">
            <v>187.40968852700001</v>
          </cell>
          <cell r="GS45">
            <v>6973.7243713460011</v>
          </cell>
        </row>
        <row r="46">
          <cell r="A46">
            <v>44835</v>
          </cell>
          <cell r="B46">
            <v>7.8</v>
          </cell>
          <cell r="C46" t="str">
            <v>-</v>
          </cell>
          <cell r="D46">
            <v>10.8</v>
          </cell>
          <cell r="E46">
            <v>10.6075</v>
          </cell>
          <cell r="F46">
            <v>18.2</v>
          </cell>
          <cell r="G46">
            <v>17.1325</v>
          </cell>
          <cell r="H46">
            <v>16.100000000000001</v>
          </cell>
          <cell r="I46">
            <v>14.510000000000002</v>
          </cell>
          <cell r="J46">
            <v>13</v>
          </cell>
          <cell r="L46">
            <v>13.55</v>
          </cell>
          <cell r="AH46">
            <v>7.2092982780000003</v>
          </cell>
          <cell r="AI46">
            <v>224.45479917900101</v>
          </cell>
          <cell r="AJ46">
            <v>60.599228986</v>
          </cell>
          <cell r="AK46">
            <v>96.066913809000013</v>
          </cell>
          <cell r="AL46">
            <v>16.486365556000003</v>
          </cell>
          <cell r="AM46">
            <v>234.781754341001</v>
          </cell>
          <cell r="AN46">
            <v>1883.124049904</v>
          </cell>
          <cell r="AO46">
            <v>1630.8919632600002</v>
          </cell>
          <cell r="AP46">
            <v>3785.2639639579997</v>
          </cell>
          <cell r="AQ46">
            <v>138.17112273199999</v>
          </cell>
          <cell r="AS46">
            <v>0.272997629001</v>
          </cell>
          <cell r="AT46">
            <v>34.792111664000998</v>
          </cell>
          <cell r="AU46">
            <v>0</v>
          </cell>
          <cell r="AV46">
            <v>4.9043139140000003</v>
          </cell>
          <cell r="AW46">
            <v>2.4997767720000001</v>
          </cell>
          <cell r="AX46">
            <v>4.6146500000010002</v>
          </cell>
          <cell r="AY46">
            <v>0.75895469900000001</v>
          </cell>
          <cell r="AZ46">
            <v>29.597733266999999</v>
          </cell>
          <cell r="BA46">
            <v>11.114568893</v>
          </cell>
          <cell r="BB46">
            <v>108.720084377001</v>
          </cell>
          <cell r="BC46">
            <v>7.4832695340000006</v>
          </cell>
          <cell r="BD46">
            <v>62.596332947000001</v>
          </cell>
          <cell r="BE46">
            <v>7.572118519</v>
          </cell>
          <cell r="BF46">
            <v>58.845947238000996</v>
          </cell>
          <cell r="BG46">
            <v>15.397690723001</v>
          </cell>
          <cell r="BH46">
            <v>80.003056550001006</v>
          </cell>
          <cell r="BI46">
            <v>124.71674839900001</v>
          </cell>
          <cell r="BJ46">
            <v>920.78326821799999</v>
          </cell>
          <cell r="BK46">
            <v>8.4759694320010013</v>
          </cell>
          <cell r="BL46">
            <v>124.96433705600001</v>
          </cell>
          <cell r="BM46">
            <v>2.5706950000010003</v>
          </cell>
          <cell r="BN46">
            <v>99.777085900000003</v>
          </cell>
          <cell r="BO46">
            <v>7.1466047760009994</v>
          </cell>
          <cell r="BP46">
            <v>67.530573180000005</v>
          </cell>
          <cell r="BQ46">
            <v>9.6322318830000011</v>
          </cell>
          <cell r="BR46">
            <v>293.30279347600003</v>
          </cell>
          <cell r="BS46">
            <v>11.241228174001</v>
          </cell>
          <cell r="BT46">
            <v>127.10563042</v>
          </cell>
          <cell r="BU46">
            <v>4.5144267140009999</v>
          </cell>
          <cell r="BV46">
            <v>83.989772652001008</v>
          </cell>
          <cell r="BW46">
            <v>6.066743443</v>
          </cell>
          <cell r="BX46">
            <v>266.26858871200102</v>
          </cell>
          <cell r="BY46">
            <v>5.708718673001</v>
          </cell>
          <cell r="BZ46">
            <v>124.97083960000001</v>
          </cell>
          <cell r="CA46">
            <v>61.187520265748574</v>
          </cell>
          <cell r="CB46">
            <v>36.082349238201843</v>
          </cell>
          <cell r="CD46" t="str">
            <v>(-)</v>
          </cell>
          <cell r="CE46">
            <v>79.667996524579721</v>
          </cell>
          <cell r="CG46">
            <v>32.259893590610972</v>
          </cell>
          <cell r="CH46">
            <v>49.757463729633066</v>
          </cell>
          <cell r="CJ46">
            <v>69.376649783414805</v>
          </cell>
          <cell r="CK46">
            <v>46.939418991217174</v>
          </cell>
          <cell r="CM46">
            <v>42.09784073934572</v>
          </cell>
          <cell r="CN46">
            <v>34.660499363162351</v>
          </cell>
          <cell r="CP46">
            <v>72.70475789987762</v>
          </cell>
          <cell r="CQ46">
            <v>52.528895437533556</v>
          </cell>
          <cell r="CS46">
            <v>63.668974153572677</v>
          </cell>
          <cell r="CT46">
            <v>63.876408460609035</v>
          </cell>
          <cell r="CV46">
            <v>36.499526495455214</v>
          </cell>
          <cell r="CW46">
            <v>30.508309218830334</v>
          </cell>
          <cell r="CY46">
            <v>24.995642213359659</v>
          </cell>
          <cell r="CZ46">
            <v>16.110917479130194</v>
          </cell>
          <cell r="DB46">
            <v>30.555826271763557</v>
          </cell>
          <cell r="DC46">
            <v>23.576907113888765</v>
          </cell>
          <cell r="DE46">
            <v>33.953763476400759</v>
          </cell>
          <cell r="DF46">
            <v>19.008546622626909</v>
          </cell>
          <cell r="DH46">
            <v>60.889357922839629</v>
          </cell>
          <cell r="DI46">
            <v>47.248946140323575</v>
          </cell>
          <cell r="DK46">
            <v>17.765414954452254</v>
          </cell>
          <cell r="DL46">
            <v>15.276010334983816</v>
          </cell>
          <cell r="DN46">
            <v>36.321908201039214</v>
          </cell>
          <cell r="DO46">
            <v>31.549074837687272</v>
          </cell>
          <cell r="DQ46">
            <v>18.566678282327398</v>
          </cell>
          <cell r="DR46">
            <v>18.098030311822562</v>
          </cell>
          <cell r="DT46">
            <v>27.256043109552174</v>
          </cell>
          <cell r="DU46">
            <v>13.226495834490706</v>
          </cell>
          <cell r="DW46">
            <v>14.456137135343743</v>
          </cell>
          <cell r="DX46">
            <v>20.45644500860023</v>
          </cell>
          <cell r="DZ46">
            <v>27.152476000002</v>
          </cell>
          <cell r="EA46">
            <v>1186.0492921670009</v>
          </cell>
          <cell r="EB46">
            <v>1.8270000000000002E-2</v>
          </cell>
          <cell r="EC46">
            <v>21.833706966000001</v>
          </cell>
          <cell r="ED46">
            <v>45.249775809001001</v>
          </cell>
          <cell r="EE46">
            <v>815.75392934200011</v>
          </cell>
          <cell r="EF46">
            <v>12.854418000001001</v>
          </cell>
          <cell r="EG46">
            <v>572.50442342200199</v>
          </cell>
          <cell r="EJ46">
            <v>56.008062395484231</v>
          </cell>
          <cell r="EK46">
            <v>21.412134351263671</v>
          </cell>
          <cell r="EM46">
            <v>40.220032840722503</v>
          </cell>
          <cell r="EN46">
            <v>21.369807869390819</v>
          </cell>
          <cell r="EP46">
            <v>17.694016894570716</v>
          </cell>
          <cell r="EQ46">
            <v>11.064708909392049</v>
          </cell>
          <cell r="ES46">
            <v>21.595367444872139</v>
          </cell>
          <cell r="ET46">
            <v>10.035476579642093</v>
          </cell>
          <cell r="EV46">
            <v>7.319425236002</v>
          </cell>
          <cell r="EW46">
            <v>538.45719295400193</v>
          </cell>
          <cell r="EX46">
            <v>9.357977065</v>
          </cell>
          <cell r="EY46">
            <v>558.15673535500002</v>
          </cell>
          <cell r="EZ46">
            <v>8.2155374820010003</v>
          </cell>
          <cell r="FA46">
            <v>191.30581788700002</v>
          </cell>
          <cell r="FB46">
            <v>10.540176337001999</v>
          </cell>
          <cell r="FC46">
            <v>503.53127275500202</v>
          </cell>
          <cell r="FD46">
            <v>5.8943370530000001</v>
          </cell>
          <cell r="FE46">
            <v>179.88816295700099</v>
          </cell>
          <cell r="FF46">
            <v>15.289195273002001</v>
          </cell>
          <cell r="FG46">
            <v>678.80779367100001</v>
          </cell>
          <cell r="FH46">
            <v>33.833361166002</v>
          </cell>
          <cell r="FI46">
            <v>615.84588501700091</v>
          </cell>
          <cell r="FJ46">
            <v>15.761318617002999</v>
          </cell>
          <cell r="FK46">
            <v>197.54928682700302</v>
          </cell>
          <cell r="FL46">
            <v>18.524414373001001</v>
          </cell>
          <cell r="FM46">
            <v>511.31126020000005</v>
          </cell>
          <cell r="FN46">
            <v>24.965715069017484</v>
          </cell>
          <cell r="FO46">
            <v>17.862374538143897</v>
          </cell>
          <cell r="FQ46">
            <v>20.014173650574129</v>
          </cell>
          <cell r="FR46">
            <v>9.8358171168198556</v>
          </cell>
          <cell r="FT46">
            <v>65.126458380381209</v>
          </cell>
          <cell r="FU46">
            <v>46.291692615176828</v>
          </cell>
          <cell r="FW46">
            <v>53.126566134592345</v>
          </cell>
          <cell r="FX46">
            <v>33.598481866814566</v>
          </cell>
          <cell r="FZ46">
            <v>14.477043248072972</v>
          </cell>
          <cell r="GA46">
            <v>20.445964585853023</v>
          </cell>
          <cell r="GC46">
            <v>51.618657295299279</v>
          </cell>
          <cell r="GD46">
            <v>26.124544197080876</v>
          </cell>
          <cell r="GF46">
            <v>35.044920948275696</v>
          </cell>
          <cell r="GG46">
            <v>21.960214051013192</v>
          </cell>
          <cell r="GI46">
            <v>87.707318388432029</v>
          </cell>
          <cell r="GJ46">
            <v>65.933262065366279</v>
          </cell>
          <cell r="GL46">
            <v>23.175543283771361</v>
          </cell>
          <cell r="GM46">
            <v>10.857595171376591</v>
          </cell>
          <cell r="GP46">
            <v>450.58514706200003</v>
          </cell>
          <cell r="GQ46">
            <v>8931.380172303001</v>
          </cell>
          <cell r="GR46">
            <v>184.464756644001</v>
          </cell>
          <cell r="GS46">
            <v>6378.2309796019999</v>
          </cell>
        </row>
        <row r="47">
          <cell r="A47">
            <v>44805</v>
          </cell>
          <cell r="B47">
            <v>7.8</v>
          </cell>
          <cell r="C47" t="str">
            <v>-</v>
          </cell>
          <cell r="D47">
            <v>10.739999999999998</v>
          </cell>
          <cell r="E47">
            <v>10.548</v>
          </cell>
          <cell r="F47">
            <v>17.78</v>
          </cell>
          <cell r="G47">
            <v>16.740000000000002</v>
          </cell>
          <cell r="H47">
            <v>16.100000000000001</v>
          </cell>
          <cell r="I47">
            <v>14.626000000000001</v>
          </cell>
          <cell r="J47">
            <v>12.940000000000001</v>
          </cell>
          <cell r="L47">
            <v>13.52</v>
          </cell>
          <cell r="AH47">
            <v>7.3643920390000002</v>
          </cell>
          <cell r="AI47">
            <v>296.46392316499998</v>
          </cell>
          <cell r="AJ47">
            <v>85.953875166000003</v>
          </cell>
          <cell r="AK47">
            <v>136.61729658200099</v>
          </cell>
          <cell r="AL47">
            <v>8.449056946000999</v>
          </cell>
          <cell r="AM47">
            <v>265.63058278200003</v>
          </cell>
          <cell r="AN47">
            <v>2292.9614259129999</v>
          </cell>
          <cell r="AO47">
            <v>2175.6769739669999</v>
          </cell>
          <cell r="AP47">
            <v>4936.5545924770004</v>
          </cell>
          <cell r="AQ47">
            <v>195.924869051</v>
          </cell>
          <cell r="AS47">
            <v>0.95808199999999999</v>
          </cell>
          <cell r="AT47">
            <v>36.430582334999997</v>
          </cell>
          <cell r="AU47">
            <v>0</v>
          </cell>
          <cell r="AV47">
            <v>3.5932500000000003</v>
          </cell>
          <cell r="AW47">
            <v>0.31303300000000001</v>
          </cell>
          <cell r="AX47">
            <v>2.062046</v>
          </cell>
          <cell r="AY47">
            <v>0.47183800000100001</v>
          </cell>
          <cell r="AZ47">
            <v>58.593653492000001</v>
          </cell>
          <cell r="BA47">
            <v>23.326572792000999</v>
          </cell>
          <cell r="BB47">
            <v>144.38535644500001</v>
          </cell>
          <cell r="BC47">
            <v>13.788975974000001</v>
          </cell>
          <cell r="BD47">
            <v>84.017213275999993</v>
          </cell>
          <cell r="BE47">
            <v>16.061036109</v>
          </cell>
          <cell r="BF47">
            <v>54.631800967000999</v>
          </cell>
          <cell r="BG47">
            <v>14.820587485001001</v>
          </cell>
          <cell r="BH47">
            <v>77.371231682000001</v>
          </cell>
          <cell r="BI47">
            <v>182.180972032</v>
          </cell>
          <cell r="BJ47">
            <v>1138.7373104750002</v>
          </cell>
          <cell r="BK47">
            <v>12.288743218001001</v>
          </cell>
          <cell r="BL47">
            <v>122.62124207500101</v>
          </cell>
          <cell r="BM47">
            <v>3.9276400000009999</v>
          </cell>
          <cell r="BN47">
            <v>107.11423560000101</v>
          </cell>
          <cell r="BO47">
            <v>5.5007484350000002</v>
          </cell>
          <cell r="BP47">
            <v>101.78340543400101</v>
          </cell>
          <cell r="BQ47">
            <v>10.620405539001</v>
          </cell>
          <cell r="BR47">
            <v>321.02792936200001</v>
          </cell>
          <cell r="BS47">
            <v>7.0522843220000002</v>
          </cell>
          <cell r="BT47">
            <v>113.504043092</v>
          </cell>
          <cell r="BU47">
            <v>4.9989108370000004</v>
          </cell>
          <cell r="BV47">
            <v>121.25222430200101</v>
          </cell>
          <cell r="BW47">
            <v>7.7038661639999999</v>
          </cell>
          <cell r="BX47">
            <v>332.91102849499998</v>
          </cell>
          <cell r="BY47">
            <v>8.0729563940010003</v>
          </cell>
          <cell r="BZ47">
            <v>264.61504480400004</v>
          </cell>
          <cell r="CA47">
            <v>27.12668644228782</v>
          </cell>
          <cell r="CB47">
            <v>41.002135721583713</v>
          </cell>
          <cell r="CD47" t="str">
            <v>(-)</v>
          </cell>
          <cell r="CE47">
            <v>95.94119529673722</v>
          </cell>
          <cell r="CG47">
            <v>84.9608507729249</v>
          </cell>
          <cell r="CH47">
            <v>62.953978718225017</v>
          </cell>
          <cell r="CJ47">
            <v>65.575684874754515</v>
          </cell>
          <cell r="CK47">
            <v>45.342431581054079</v>
          </cell>
          <cell r="CM47">
            <v>30.998753843897724</v>
          </cell>
          <cell r="CN47">
            <v>35.668164248572872</v>
          </cell>
          <cell r="CP47">
            <v>68.516109897168491</v>
          </cell>
          <cell r="CQ47">
            <v>52.196545199014793</v>
          </cell>
          <cell r="CS47">
            <v>60.873066258231212</v>
          </cell>
          <cell r="CT47">
            <v>73.965424211528102</v>
          </cell>
          <cell r="CV47">
            <v>36.463502254004169</v>
          </cell>
          <cell r="CW47">
            <v>32.16533525290869</v>
          </cell>
          <cell r="CY47">
            <v>22.927136695249011</v>
          </cell>
          <cell r="CZ47">
            <v>16.86950186437905</v>
          </cell>
          <cell r="DB47">
            <v>28.570671107009488</v>
          </cell>
          <cell r="DC47">
            <v>24.297108763045252</v>
          </cell>
          <cell r="DE47">
            <v>30.540164067982165</v>
          </cell>
          <cell r="DF47">
            <v>19.421722193571632</v>
          </cell>
          <cell r="DH47">
            <v>72.903855832120044</v>
          </cell>
          <cell r="DI47">
            <v>47.80545254778405</v>
          </cell>
          <cell r="DK47">
            <v>21.392774178882476</v>
          </cell>
          <cell r="DL47">
            <v>15.623537689773025</v>
          </cell>
          <cell r="DN47">
            <v>48.933008036059299</v>
          </cell>
          <cell r="DO47">
            <v>31.493342674600694</v>
          </cell>
          <cell r="DQ47">
            <v>18.865298388197676</v>
          </cell>
          <cell r="DR47">
            <v>17.546067172516938</v>
          </cell>
          <cell r="DT47">
            <v>25.040614862374312</v>
          </cell>
          <cell r="DU47">
            <v>13.4169108234577</v>
          </cell>
          <cell r="DW47">
            <v>18.527492283514182</v>
          </cell>
          <cell r="DX47">
            <v>18.675957345567738</v>
          </cell>
          <cell r="DZ47">
            <v>29.027457000001998</v>
          </cell>
          <cell r="EA47">
            <v>1494.5917454570019</v>
          </cell>
          <cell r="EB47">
            <v>3.4000000000000002E-4</v>
          </cell>
          <cell r="EC47">
            <v>46.296137007001001</v>
          </cell>
          <cell r="ED47">
            <v>48.849589582000995</v>
          </cell>
          <cell r="EE47">
            <v>1143.7355001980002</v>
          </cell>
          <cell r="EF47">
            <v>42.069764000001001</v>
          </cell>
          <cell r="EG47">
            <v>839.35965128200201</v>
          </cell>
          <cell r="EJ47">
            <v>55.825080026813559</v>
          </cell>
          <cell r="EK47">
            <v>22.854290052004497</v>
          </cell>
          <cell r="EM47">
            <v>41.029411767647055</v>
          </cell>
          <cell r="EN47">
            <v>19.729801408438711</v>
          </cell>
          <cell r="EP47">
            <v>19.905474376621573</v>
          </cell>
          <cell r="EQ47">
            <v>10.953769153707437</v>
          </cell>
          <cell r="ES47">
            <v>18.428998555826997</v>
          </cell>
          <cell r="ET47">
            <v>9.4942828911626993</v>
          </cell>
          <cell r="EV47">
            <v>8.9101735160009987</v>
          </cell>
          <cell r="EW47">
            <v>656.55866493900101</v>
          </cell>
          <cell r="EX47">
            <v>16.319830505001001</v>
          </cell>
          <cell r="EY47">
            <v>755.69514543400101</v>
          </cell>
          <cell r="EZ47">
            <v>5.481938454002</v>
          </cell>
          <cell r="FA47">
            <v>244.327552357</v>
          </cell>
          <cell r="FB47">
            <v>16.599498006004001</v>
          </cell>
          <cell r="FC47">
            <v>724.702485834002</v>
          </cell>
          <cell r="FD47">
            <v>1.5930428429999999</v>
          </cell>
          <cell r="FE47">
            <v>205.58401333100099</v>
          </cell>
          <cell r="FF47">
            <v>23.129232164002001</v>
          </cell>
          <cell r="FG47">
            <v>883.065986277001</v>
          </cell>
          <cell r="FH47">
            <v>41.374662517000999</v>
          </cell>
          <cell r="FI47">
            <v>769.4714216020011</v>
          </cell>
          <cell r="FJ47">
            <v>26.521967473002</v>
          </cell>
          <cell r="FK47">
            <v>245.67284902000202</v>
          </cell>
          <cell r="FL47">
            <v>22.913985766000998</v>
          </cell>
          <cell r="FM47">
            <v>587.18276058200092</v>
          </cell>
          <cell r="FN47">
            <v>28.657488619099791</v>
          </cell>
          <cell r="FO47">
            <v>18.310222955287486</v>
          </cell>
          <cell r="FQ47">
            <v>18.142620254926651</v>
          </cell>
          <cell r="FR47">
            <v>10.142880631911403</v>
          </cell>
          <cell r="FT47">
            <v>74.491271883194159</v>
          </cell>
          <cell r="FU47">
            <v>47.557816776086966</v>
          </cell>
          <cell r="FW47">
            <v>50.844195712287956</v>
          </cell>
          <cell r="FX47">
            <v>31.604619358832043</v>
          </cell>
          <cell r="FZ47">
            <v>8.946644243515804</v>
          </cell>
          <cell r="GA47">
            <v>19.665693851601372</v>
          </cell>
          <cell r="GC47">
            <v>45.641966653178457</v>
          </cell>
          <cell r="GD47">
            <v>25.166517952766952</v>
          </cell>
          <cell r="GF47">
            <v>33.743116499218189</v>
          </cell>
          <cell r="GG47">
            <v>21.734135344977325</v>
          </cell>
          <cell r="GI47">
            <v>82.574701038275307</v>
          </cell>
          <cell r="GJ47">
            <v>65.382703593062558</v>
          </cell>
          <cell r="GL47">
            <v>21.690115239813199</v>
          </cell>
          <cell r="GM47">
            <v>11.041289450291353</v>
          </cell>
          <cell r="GP47">
            <v>576.420000888</v>
          </cell>
          <cell r="GQ47">
            <v>11332.269770864001</v>
          </cell>
          <cell r="GR47">
            <v>227.79541026700102</v>
          </cell>
          <cell r="GS47">
            <v>8030.6936962290001</v>
          </cell>
        </row>
        <row r="48">
          <cell r="A48">
            <v>44774</v>
          </cell>
          <cell r="B48">
            <v>7.8</v>
          </cell>
          <cell r="C48" t="str">
            <v>-</v>
          </cell>
          <cell r="D48">
            <v>10.7</v>
          </cell>
          <cell r="E48">
            <v>10.5025</v>
          </cell>
          <cell r="F48">
            <v>17.024999999999999</v>
          </cell>
          <cell r="G48">
            <v>16.12</v>
          </cell>
          <cell r="H48">
            <v>16.3</v>
          </cell>
          <cell r="I48">
            <v>14.719999999999999</v>
          </cell>
          <cell r="J48">
            <v>12.9</v>
          </cell>
          <cell r="L48">
            <v>13.5</v>
          </cell>
          <cell r="AH48">
            <v>14.430370199</v>
          </cell>
          <cell r="AI48">
            <v>164.945600815001</v>
          </cell>
          <cell r="AJ48">
            <v>60.326777694001002</v>
          </cell>
          <cell r="AK48">
            <v>102.901110327</v>
          </cell>
          <cell r="AL48">
            <v>14.932906124001001</v>
          </cell>
          <cell r="AM48">
            <v>177.59260088900001</v>
          </cell>
          <cell r="AN48">
            <v>1762.7665153290002</v>
          </cell>
          <cell r="AO48">
            <v>1926.6931634120001</v>
          </cell>
          <cell r="AP48">
            <v>3868.3128210900004</v>
          </cell>
          <cell r="AQ48">
            <v>174.99503085900102</v>
          </cell>
          <cell r="AS48">
            <v>0.96232831900100002</v>
          </cell>
          <cell r="AT48">
            <v>22.381833449001</v>
          </cell>
          <cell r="AU48">
            <v>0.30430538600000001</v>
          </cell>
          <cell r="AV48">
            <v>3.2005717370010003</v>
          </cell>
          <cell r="AW48">
            <v>0.83522682599999998</v>
          </cell>
          <cell r="AX48">
            <v>11.891860365000001</v>
          </cell>
          <cell r="AY48">
            <v>0.42671600000000004</v>
          </cell>
          <cell r="AZ48">
            <v>37.269796031001</v>
          </cell>
          <cell r="BA48">
            <v>6.5035544860000005</v>
          </cell>
          <cell r="BB48">
            <v>80.313030353000002</v>
          </cell>
          <cell r="BC48">
            <v>10.411243656001</v>
          </cell>
          <cell r="BD48">
            <v>90.20377108000001</v>
          </cell>
          <cell r="BE48">
            <v>3.8649011870000001</v>
          </cell>
          <cell r="BF48">
            <v>43.333460574999997</v>
          </cell>
          <cell r="BG48">
            <v>8.9721210329999987</v>
          </cell>
          <cell r="BH48">
            <v>51.488040829001001</v>
          </cell>
          <cell r="BI48">
            <v>99.306310866999993</v>
          </cell>
          <cell r="BJ48">
            <v>968.90317794200007</v>
          </cell>
          <cell r="BK48">
            <v>7.3236798200009998</v>
          </cell>
          <cell r="BL48">
            <v>55.862062590000001</v>
          </cell>
          <cell r="BM48">
            <v>1.876158</v>
          </cell>
          <cell r="BN48">
            <v>36.647113300000001</v>
          </cell>
          <cell r="BO48">
            <v>7.0561214870009996</v>
          </cell>
          <cell r="BP48">
            <v>129.508086722001</v>
          </cell>
          <cell r="BQ48">
            <v>12.65509054</v>
          </cell>
          <cell r="BR48">
            <v>246.75904187</v>
          </cell>
          <cell r="BS48">
            <v>2.779552249</v>
          </cell>
          <cell r="BT48">
            <v>103.87101105800001</v>
          </cell>
          <cell r="BU48">
            <v>2.9013778670010004</v>
          </cell>
          <cell r="BV48">
            <v>58.843601810000003</v>
          </cell>
          <cell r="BW48">
            <v>16.700933922000001</v>
          </cell>
          <cell r="BX48">
            <v>322.83337866600101</v>
          </cell>
          <cell r="BY48">
            <v>4.6524175410000002</v>
          </cell>
          <cell r="BZ48">
            <v>389.84261980700103</v>
          </cell>
          <cell r="CA48">
            <v>33.123577026279818</v>
          </cell>
          <cell r="CB48">
            <v>42.435044386785599</v>
          </cell>
          <cell r="CD48">
            <v>57.201980049738594</v>
          </cell>
          <cell r="CE48">
            <v>92.595434380325344</v>
          </cell>
          <cell r="CG48">
            <v>46.546247338803745</v>
          </cell>
          <cell r="CH48">
            <v>42.122902335390819</v>
          </cell>
          <cell r="CJ48">
            <v>70.036511403368991</v>
          </cell>
          <cell r="CK48">
            <v>47.508994162221157</v>
          </cell>
          <cell r="CM48">
            <v>44.218661982007269</v>
          </cell>
          <cell r="CN48">
            <v>41.450058704485805</v>
          </cell>
          <cell r="CP48">
            <v>60.213699456131508</v>
          </cell>
          <cell r="CQ48">
            <v>53.157387324321604</v>
          </cell>
          <cell r="CS48">
            <v>56.174565267611591</v>
          </cell>
          <cell r="CT48">
            <v>66.701228631888469</v>
          </cell>
          <cell r="CV48">
            <v>36.643289628146057</v>
          </cell>
          <cell r="CW48">
            <v>31.291075075409115</v>
          </cell>
          <cell r="CY48">
            <v>23.776842595616319</v>
          </cell>
          <cell r="CZ48">
            <v>16.146047365085089</v>
          </cell>
          <cell r="DB48">
            <v>27.854609796823716</v>
          </cell>
          <cell r="DC48">
            <v>24.122101578759484</v>
          </cell>
          <cell r="DE48">
            <v>32.089195046472632</v>
          </cell>
          <cell r="DF48">
            <v>21.419270278513316</v>
          </cell>
          <cell r="DH48">
            <v>75.728465989480952</v>
          </cell>
          <cell r="DI48">
            <v>47.415238222786726</v>
          </cell>
          <cell r="DK48">
            <v>14.094305058602924</v>
          </cell>
          <cell r="DL48">
            <v>16.267708494126033</v>
          </cell>
          <cell r="DN48">
            <v>53.560621139091964</v>
          </cell>
          <cell r="DO48">
            <v>32.045289311811679</v>
          </cell>
          <cell r="DQ48">
            <v>26.308749033748207</v>
          </cell>
          <cell r="DR48">
            <v>17.38733018265253</v>
          </cell>
          <cell r="DT48">
            <v>20.343776199152426</v>
          </cell>
          <cell r="DU48">
            <v>13.973719293218462</v>
          </cell>
          <cell r="DW48">
            <v>16.44884436158156</v>
          </cell>
          <cell r="DX48">
            <v>19.580165689261868</v>
          </cell>
          <cell r="DZ48">
            <v>25.538579000001</v>
          </cell>
          <cell r="EA48">
            <v>1123.3322554990009</v>
          </cell>
          <cell r="EB48">
            <v>0</v>
          </cell>
          <cell r="EC48">
            <v>38.583776499999999</v>
          </cell>
          <cell r="ED48">
            <v>47.169134798999998</v>
          </cell>
          <cell r="EE48">
            <v>818.81839353200007</v>
          </cell>
          <cell r="EF48">
            <v>17.101454528000001</v>
          </cell>
          <cell r="EG48">
            <v>658.785876274001</v>
          </cell>
          <cell r="EJ48">
            <v>54.546980080604577</v>
          </cell>
          <cell r="EK48">
            <v>22.429010684361508</v>
          </cell>
          <cell r="EM48" t="str">
            <v>(-)</v>
          </cell>
          <cell r="EN48">
            <v>19.13702902918277</v>
          </cell>
          <cell r="EP48">
            <v>19.209016057555715</v>
          </cell>
          <cell r="EQ48">
            <v>11.257832475542392</v>
          </cell>
          <cell r="ES48">
            <v>20.142875027442866</v>
          </cell>
          <cell r="ET48">
            <v>9.8755554041949285</v>
          </cell>
          <cell r="EV48">
            <v>6.3114318550010005</v>
          </cell>
          <cell r="EW48">
            <v>475.92639331600105</v>
          </cell>
          <cell r="EX48">
            <v>18.209949544000001</v>
          </cell>
          <cell r="EY48">
            <v>821.73954702900107</v>
          </cell>
          <cell r="EZ48">
            <v>4.6585266570009995</v>
          </cell>
          <cell r="FA48">
            <v>250.71474620300097</v>
          </cell>
          <cell r="FB48">
            <v>8.9843828400030006</v>
          </cell>
          <cell r="FC48">
            <v>552.89098675100399</v>
          </cell>
          <cell r="FD48">
            <v>1.7404857760000001</v>
          </cell>
          <cell r="FE48">
            <v>109.07836587800199</v>
          </cell>
          <cell r="FF48">
            <v>15.193341895001</v>
          </cell>
          <cell r="FG48">
            <v>636.870836607</v>
          </cell>
          <cell r="FH48">
            <v>25.153075736002002</v>
          </cell>
          <cell r="FI48">
            <v>472.32497432299999</v>
          </cell>
          <cell r="FJ48">
            <v>17.970137811004001</v>
          </cell>
          <cell r="FK48">
            <v>184.22558013100101</v>
          </cell>
          <cell r="FL48">
            <v>8.6605232310009992</v>
          </cell>
          <cell r="FM48">
            <v>362.44157993100004</v>
          </cell>
          <cell r="FN48">
            <v>27.220304310007126</v>
          </cell>
          <cell r="FO48">
            <v>18.822963058629789</v>
          </cell>
          <cell r="FQ48">
            <v>19.817993030019569</v>
          </cell>
          <cell r="FR48">
            <v>10.266288945122739</v>
          </cell>
          <cell r="FT48">
            <v>78.735230236103646</v>
          </cell>
          <cell r="FU48">
            <v>48.771863409359511</v>
          </cell>
          <cell r="FW48">
            <v>54.772014251881068</v>
          </cell>
          <cell r="FX48">
            <v>31.526065877857878</v>
          </cell>
          <cell r="FZ48">
            <v>12.874185485443462</v>
          </cell>
          <cell r="GA48">
            <v>18.325779807434124</v>
          </cell>
          <cell r="GC48">
            <v>51.519800419850185</v>
          </cell>
          <cell r="GD48">
            <v>26.119133032841038</v>
          </cell>
          <cell r="GF48">
            <v>35.060900650123614</v>
          </cell>
          <cell r="GG48">
            <v>22.413450100422715</v>
          </cell>
          <cell r="GI48">
            <v>80.528781926472703</v>
          </cell>
          <cell r="GJ48">
            <v>66.350116255468251</v>
          </cell>
          <cell r="GL48">
            <v>24.245730827135144</v>
          </cell>
          <cell r="GM48">
            <v>12.479731073217652</v>
          </cell>
          <cell r="GP48">
            <v>377.86901917599999</v>
          </cell>
          <cell r="GQ48">
            <v>8695.890703639001</v>
          </cell>
          <cell r="GR48">
            <v>174.434232581001</v>
          </cell>
          <cell r="GS48">
            <v>6361.3112868580001</v>
          </cell>
        </row>
        <row r="49">
          <cell r="A49">
            <v>44743</v>
          </cell>
          <cell r="B49">
            <v>7.8</v>
          </cell>
          <cell r="C49">
            <v>4.05</v>
          </cell>
          <cell r="D49">
            <v>10.64</v>
          </cell>
          <cell r="E49">
            <v>10.434000000000001</v>
          </cell>
          <cell r="F49">
            <v>16.240000000000002</v>
          </cell>
          <cell r="G49">
            <v>15.557999999999998</v>
          </cell>
          <cell r="H49">
            <v>16.3</v>
          </cell>
          <cell r="I49">
            <v>14.758000000000001</v>
          </cell>
          <cell r="J49">
            <v>12.84</v>
          </cell>
          <cell r="L49">
            <v>13.239999999999998</v>
          </cell>
          <cell r="AH49">
            <v>12.165146299001</v>
          </cell>
          <cell r="AI49">
            <v>148.77178576900002</v>
          </cell>
          <cell r="AJ49">
            <v>46.494656454999998</v>
          </cell>
          <cell r="AK49">
            <v>84.027455048000007</v>
          </cell>
          <cell r="AL49">
            <v>5.964530323</v>
          </cell>
          <cell r="AM49">
            <v>139.210491888001</v>
          </cell>
          <cell r="AN49">
            <v>1610.998099984</v>
          </cell>
          <cell r="AO49">
            <v>2076.0677932230001</v>
          </cell>
          <cell r="AP49">
            <v>3746.122435966</v>
          </cell>
          <cell r="AQ49">
            <v>186.58582811599999</v>
          </cell>
          <cell r="AS49">
            <v>3.8445244860009997</v>
          </cell>
          <cell r="AT49">
            <v>16.332129383001</v>
          </cell>
          <cell r="AU49">
            <v>1.6505331650000001</v>
          </cell>
          <cell r="AV49">
            <v>3.9792122850010001</v>
          </cell>
          <cell r="AW49">
            <v>0.27609500000000003</v>
          </cell>
          <cell r="AX49">
            <v>2.472683</v>
          </cell>
          <cell r="AY49">
            <v>1.6122991060009999</v>
          </cell>
          <cell r="AZ49">
            <v>39.790902418001004</v>
          </cell>
          <cell r="BA49">
            <v>3.8834710390009999</v>
          </cell>
          <cell r="BB49">
            <v>82.130481534000012</v>
          </cell>
          <cell r="BC49">
            <v>5.5701093909999999</v>
          </cell>
          <cell r="BD49">
            <v>114.258922478</v>
          </cell>
          <cell r="BE49">
            <v>4.8932953070000007</v>
          </cell>
          <cell r="BF49">
            <v>55.436223076000999</v>
          </cell>
          <cell r="BG49">
            <v>7.4898918610000003</v>
          </cell>
          <cell r="BH49">
            <v>40.116650497000002</v>
          </cell>
          <cell r="BI49">
            <v>86.868979423999988</v>
          </cell>
          <cell r="BJ49">
            <v>744.686917507001</v>
          </cell>
          <cell r="BK49">
            <v>5.1301265540010004</v>
          </cell>
          <cell r="BL49">
            <v>60.268209832000998</v>
          </cell>
          <cell r="BM49">
            <v>1.3288190000010001</v>
          </cell>
          <cell r="BN49">
            <v>63.437552199999999</v>
          </cell>
          <cell r="BO49">
            <v>6.1592303099999999</v>
          </cell>
          <cell r="BP49">
            <v>153.642996930001</v>
          </cell>
          <cell r="BQ49">
            <v>4.9674959390000009</v>
          </cell>
          <cell r="BR49">
            <v>261.17547881900003</v>
          </cell>
          <cell r="BS49">
            <v>2.689219643001</v>
          </cell>
          <cell r="BT49">
            <v>107.757448039</v>
          </cell>
          <cell r="BU49">
            <v>1.645018000001</v>
          </cell>
          <cell r="BV49">
            <v>41.524463797001005</v>
          </cell>
          <cell r="BW49">
            <v>10.569320792000001</v>
          </cell>
          <cell r="BX49">
            <v>301.706686461</v>
          </cell>
          <cell r="BY49">
            <v>7.9029830400000005</v>
          </cell>
          <cell r="BZ49">
            <v>526.01118433600107</v>
          </cell>
          <cell r="CA49">
            <v>26.294919176377618</v>
          </cell>
          <cell r="CB49">
            <v>54.815626090729587</v>
          </cell>
          <cell r="CD49">
            <v>70.129999988215928</v>
          </cell>
          <cell r="CE49">
            <v>85.368242214027944</v>
          </cell>
          <cell r="CG49">
            <v>85.549539107915749</v>
          </cell>
          <cell r="CH49">
            <v>58.723200669071211</v>
          </cell>
          <cell r="CJ49">
            <v>66.195961144404308</v>
          </cell>
          <cell r="CK49">
            <v>50.281213016819841</v>
          </cell>
          <cell r="CM49">
            <v>50.721802763506922</v>
          </cell>
          <cell r="CN49">
            <v>43.245610763692518</v>
          </cell>
          <cell r="CP49">
            <v>84.525778165637647</v>
          </cell>
          <cell r="CQ49">
            <v>49.533107113579938</v>
          </cell>
          <cell r="CS49">
            <v>62.091798726587655</v>
          </cell>
          <cell r="CT49">
            <v>68.721904411742969</v>
          </cell>
          <cell r="CV49">
            <v>37.771635118805222</v>
          </cell>
          <cell r="CW49">
            <v>30.225406570089302</v>
          </cell>
          <cell r="CY49">
            <v>23.677286264822243</v>
          </cell>
          <cell r="CZ49">
            <v>17.113528933240847</v>
          </cell>
          <cell r="DB49">
            <v>28.133753679514566</v>
          </cell>
          <cell r="DC49">
            <v>22.359227763597559</v>
          </cell>
          <cell r="DE49">
            <v>32.338888893046132</v>
          </cell>
          <cell r="DF49">
            <v>17.412309806934829</v>
          </cell>
          <cell r="DH49">
            <v>67.029693031238665</v>
          </cell>
          <cell r="DI49">
            <v>47.490194625071425</v>
          </cell>
          <cell r="DK49">
            <v>24.725461893125662</v>
          </cell>
          <cell r="DL49">
            <v>15.665863261931726</v>
          </cell>
          <cell r="DN49">
            <v>59.496669735184405</v>
          </cell>
          <cell r="DO49">
            <v>33.178547608226921</v>
          </cell>
          <cell r="DQ49">
            <v>24.167151970358887</v>
          </cell>
          <cell r="DR49">
            <v>19.164398139115164</v>
          </cell>
          <cell r="DT49">
            <v>25.1593713367349</v>
          </cell>
          <cell r="DU49">
            <v>14.402500784704012</v>
          </cell>
          <cell r="DW49">
            <v>23.724694773481382</v>
          </cell>
          <cell r="DX49">
            <v>19.648927291511619</v>
          </cell>
          <cell r="DZ49">
            <v>22.477216000003001</v>
          </cell>
          <cell r="EA49">
            <v>1022.0024572910011</v>
          </cell>
          <cell r="EB49">
            <v>0</v>
          </cell>
          <cell r="EC49">
            <v>41.539655756999998</v>
          </cell>
          <cell r="ED49">
            <v>33.808840048</v>
          </cell>
          <cell r="EE49">
            <v>745.42916568800001</v>
          </cell>
          <cell r="EF49">
            <v>11.419443000002001</v>
          </cell>
          <cell r="EG49">
            <v>686.3103858980021</v>
          </cell>
          <cell r="EJ49">
            <v>53.541541354580545</v>
          </cell>
          <cell r="EK49">
            <v>23.30601845943109</v>
          </cell>
          <cell r="EM49" t="str">
            <v>(-)</v>
          </cell>
          <cell r="EN49">
            <v>20.019320772629797</v>
          </cell>
          <cell r="EP49">
            <v>21.758472449885719</v>
          </cell>
          <cell r="EQ49">
            <v>12.227757642151422</v>
          </cell>
          <cell r="ES49">
            <v>21.645010181316</v>
          </cell>
          <cell r="ET49">
            <v>9.7536124919168099</v>
          </cell>
          <cell r="EV49">
            <v>7.8232860170010001</v>
          </cell>
          <cell r="EW49">
            <v>458.96468604900105</v>
          </cell>
          <cell r="EX49">
            <v>29.158144635000003</v>
          </cell>
          <cell r="EY49">
            <v>1061.4082518390001</v>
          </cell>
          <cell r="EZ49">
            <v>6.4155601190000002</v>
          </cell>
          <cell r="FA49">
            <v>277.594030322001</v>
          </cell>
          <cell r="FB49">
            <v>9.8808977520030012</v>
          </cell>
          <cell r="FC49">
            <v>514.60137015900204</v>
          </cell>
          <cell r="FD49">
            <v>0.58949404900000002</v>
          </cell>
          <cell r="FE49">
            <v>86.445985026002006</v>
          </cell>
          <cell r="FF49">
            <v>16.587739493001003</v>
          </cell>
          <cell r="FG49">
            <v>647.92564357300012</v>
          </cell>
          <cell r="FH49">
            <v>21.974292879001002</v>
          </cell>
          <cell r="FI49">
            <v>433.83412230299996</v>
          </cell>
          <cell r="FJ49">
            <v>13.409020246999997</v>
          </cell>
          <cell r="FK49">
            <v>196.215711198002</v>
          </cell>
          <cell r="FL49">
            <v>11.766112614000001</v>
          </cell>
          <cell r="FM49">
            <v>346.44476475300098</v>
          </cell>
          <cell r="FN49">
            <v>28.982693044874782</v>
          </cell>
          <cell r="FO49">
            <v>18.599572000373037</v>
          </cell>
          <cell r="FQ49">
            <v>18.851084806857465</v>
          </cell>
          <cell r="FR49">
            <v>10.084008662517469</v>
          </cell>
          <cell r="FT49">
            <v>73.255945095290755</v>
          </cell>
          <cell r="FU49">
            <v>49.878523779841608</v>
          </cell>
          <cell r="FW49">
            <v>52.928595307545407</v>
          </cell>
          <cell r="FX49">
            <v>33.204803609926984</v>
          </cell>
          <cell r="FZ49">
            <v>16.090793905537797</v>
          </cell>
          <cell r="GA49">
            <v>20.565482290938753</v>
          </cell>
          <cell r="GC49">
            <v>47.07301119145643</v>
          </cell>
          <cell r="GD49">
            <v>26.053851850208591</v>
          </cell>
          <cell r="GF49">
            <v>34.319734007490183</v>
          </cell>
          <cell r="GG49">
            <v>22.550996648525611</v>
          </cell>
          <cell r="GI49">
            <v>87.819975314189065</v>
          </cell>
          <cell r="GJ49">
            <v>64.129965909448202</v>
          </cell>
          <cell r="GL49">
            <v>20.694802579509034</v>
          </cell>
          <cell r="GM49">
            <v>12.52462084791949</v>
          </cell>
          <cell r="GP49">
            <v>320.98017595400103</v>
          </cell>
          <cell r="GQ49">
            <v>8543.443828382</v>
          </cell>
          <cell r="GR49">
            <v>177.37139337400001</v>
          </cell>
          <cell r="GS49">
            <v>6823.0763177119998</v>
          </cell>
        </row>
        <row r="50">
          <cell r="A50">
            <v>44713</v>
          </cell>
          <cell r="B50">
            <v>7.8</v>
          </cell>
          <cell r="C50">
            <v>4.05</v>
          </cell>
          <cell r="D50">
            <v>10.6</v>
          </cell>
          <cell r="E50">
            <v>10.4</v>
          </cell>
          <cell r="F50">
            <v>15.5</v>
          </cell>
          <cell r="G50">
            <v>15.4275</v>
          </cell>
          <cell r="H50">
            <v>16.3</v>
          </cell>
          <cell r="I50">
            <v>14.7475</v>
          </cell>
          <cell r="J50">
            <v>12.8</v>
          </cell>
          <cell r="L50">
            <v>12.9</v>
          </cell>
          <cell r="AH50">
            <v>9.9846484740010002</v>
          </cell>
          <cell r="AI50">
            <v>238.18003778900101</v>
          </cell>
          <cell r="AJ50">
            <v>76.296518412000992</v>
          </cell>
          <cell r="AK50">
            <v>122.388236374</v>
          </cell>
          <cell r="AL50">
            <v>19.714690431000999</v>
          </cell>
          <cell r="AM50">
            <v>188.51833139500101</v>
          </cell>
          <cell r="AN50">
            <v>2251.2785132960003</v>
          </cell>
          <cell r="AO50">
            <v>2739.5122725180004</v>
          </cell>
          <cell r="AP50">
            <v>5279.2903548640006</v>
          </cell>
          <cell r="AQ50">
            <v>265.71731238500001</v>
          </cell>
          <cell r="AS50">
            <v>2.1087926080000003</v>
          </cell>
          <cell r="AT50">
            <v>23.092447578001</v>
          </cell>
          <cell r="AU50">
            <v>0.29253506099999999</v>
          </cell>
          <cell r="AV50">
            <v>3.995660273001</v>
          </cell>
          <cell r="AW50">
            <v>0.44212000000000001</v>
          </cell>
          <cell r="AX50">
            <v>4.3971070000010002</v>
          </cell>
          <cell r="AY50">
            <v>4.909059815</v>
          </cell>
          <cell r="AZ50">
            <v>80.536445127000007</v>
          </cell>
          <cell r="BA50">
            <v>5.7042877060000006</v>
          </cell>
          <cell r="BB50">
            <v>107.10487868100101</v>
          </cell>
          <cell r="BC50">
            <v>15.895352947999999</v>
          </cell>
          <cell r="BD50">
            <v>124.60856903300001</v>
          </cell>
          <cell r="BE50">
            <v>7.4525992640009999</v>
          </cell>
          <cell r="BF50">
            <v>73.074458372999999</v>
          </cell>
          <cell r="BG50">
            <v>10.616526244999999</v>
          </cell>
          <cell r="BH50">
            <v>65.500489768999998</v>
          </cell>
          <cell r="BI50">
            <v>136.127527711</v>
          </cell>
          <cell r="BJ50">
            <v>1151.088026004001</v>
          </cell>
          <cell r="BK50">
            <v>9.4148663610010015</v>
          </cell>
          <cell r="BL50">
            <v>74.281919202000992</v>
          </cell>
          <cell r="BM50">
            <v>2.4636469999999999</v>
          </cell>
          <cell r="BN50">
            <v>61.632494700000002</v>
          </cell>
          <cell r="BO50">
            <v>15.408060837000001</v>
          </cell>
          <cell r="BP50">
            <v>170.13027356699999</v>
          </cell>
          <cell r="BQ50">
            <v>5.6610894319999998</v>
          </cell>
          <cell r="BR50">
            <v>309.91857356700001</v>
          </cell>
          <cell r="BS50">
            <v>3.8442588940010003</v>
          </cell>
          <cell r="BT50">
            <v>132.94828715100098</v>
          </cell>
          <cell r="BU50">
            <v>3.6697219240000001</v>
          </cell>
          <cell r="BV50">
            <v>65.624937740001002</v>
          </cell>
          <cell r="BW50">
            <v>14.325772119</v>
          </cell>
          <cell r="BX50">
            <v>403.86869841700002</v>
          </cell>
          <cell r="BY50">
            <v>11.382570281000001</v>
          </cell>
          <cell r="BZ50">
            <v>656.19616956000107</v>
          </cell>
          <cell r="CA50">
            <v>42.132114378124747</v>
          </cell>
          <cell r="CB50">
            <v>52.605526583690029</v>
          </cell>
          <cell r="CD50">
            <v>69.083999934626647</v>
          </cell>
          <cell r="CE50">
            <v>89.742012803977758</v>
          </cell>
          <cell r="CG50">
            <v>85.633425314396533</v>
          </cell>
          <cell r="CH50">
            <v>51.737264978984875</v>
          </cell>
          <cell r="CJ50">
            <v>55.936101545953768</v>
          </cell>
          <cell r="CK50">
            <v>40.585854172363788</v>
          </cell>
          <cell r="CM50">
            <v>52.238028366025937</v>
          </cell>
          <cell r="CN50">
            <v>43.119154188335031</v>
          </cell>
          <cell r="CP50">
            <v>66.182206270818568</v>
          </cell>
          <cell r="CQ50">
            <v>50.15999200344497</v>
          </cell>
          <cell r="CS50">
            <v>59.465655638389833</v>
          </cell>
          <cell r="CT50">
            <v>60.328647298463913</v>
          </cell>
          <cell r="CV50">
            <v>38.551878345872353</v>
          </cell>
          <cell r="CW50">
            <v>30.017428494138379</v>
          </cell>
          <cell r="CY50">
            <v>23.919171063002345</v>
          </cell>
          <cell r="CZ50">
            <v>16.249274193612354</v>
          </cell>
          <cell r="DB50">
            <v>28.24329001380838</v>
          </cell>
          <cell r="DC50">
            <v>23.140041311287185</v>
          </cell>
          <cell r="DE50">
            <v>30.724214954496322</v>
          </cell>
          <cell r="DF50">
            <v>19.545059384071955</v>
          </cell>
          <cell r="DH50">
            <v>46.733774734381257</v>
          </cell>
          <cell r="DI50">
            <v>48.504578428736806</v>
          </cell>
          <cell r="DK50">
            <v>23.115534677884241</v>
          </cell>
          <cell r="DL50">
            <v>17.33788604629197</v>
          </cell>
          <cell r="DN50">
            <v>55.476695699346806</v>
          </cell>
          <cell r="DO50">
            <v>33.210221273616142</v>
          </cell>
          <cell r="DQ50">
            <v>25.343153299644946</v>
          </cell>
          <cell r="DR50">
            <v>19.271866986794961</v>
          </cell>
          <cell r="DT50">
            <v>24.275174846162162</v>
          </cell>
          <cell r="DU50">
            <v>14.904623534569573</v>
          </cell>
          <cell r="DW50">
            <v>31.647084510806369</v>
          </cell>
          <cell r="DX50">
            <v>19.597116718242521</v>
          </cell>
          <cell r="DZ50">
            <v>30.224812999999997</v>
          </cell>
          <cell r="EA50">
            <v>1482.0457654920021</v>
          </cell>
          <cell r="EB50">
            <v>0</v>
          </cell>
          <cell r="EC50">
            <v>48.587604056000998</v>
          </cell>
          <cell r="ED50">
            <v>52.444520107999999</v>
          </cell>
          <cell r="EE50">
            <v>1074.882008801</v>
          </cell>
          <cell r="EF50">
            <v>20.616260265002001</v>
          </cell>
          <cell r="EG50">
            <v>968.61668260600015</v>
          </cell>
          <cell r="EJ50">
            <v>55.556298727141836</v>
          </cell>
          <cell r="EK50">
            <v>22.339320935182464</v>
          </cell>
          <cell r="EM50" t="str">
            <v>(-)</v>
          </cell>
          <cell r="EN50">
            <v>19.855535275336301</v>
          </cell>
          <cell r="EP50">
            <v>18.315303474756721</v>
          </cell>
          <cell r="EQ50">
            <v>11.253929480292875</v>
          </cell>
          <cell r="ES50">
            <v>19.984233501864018</v>
          </cell>
          <cell r="ET50">
            <v>9.2244935100859191</v>
          </cell>
          <cell r="EV50">
            <v>9.4408722260019982</v>
          </cell>
          <cell r="EW50">
            <v>659.10119458700012</v>
          </cell>
          <cell r="EX50">
            <v>35.464612814001001</v>
          </cell>
          <cell r="EY50">
            <v>1187.7649875960001</v>
          </cell>
          <cell r="EZ50">
            <v>12.268329171002</v>
          </cell>
          <cell r="FA50">
            <v>336.91913017500099</v>
          </cell>
          <cell r="FB50">
            <v>11.421656076001002</v>
          </cell>
          <cell r="FC50">
            <v>652.15667411200093</v>
          </cell>
          <cell r="FD50">
            <v>2.1610981009999999</v>
          </cell>
          <cell r="FE50">
            <v>103.396477683002</v>
          </cell>
          <cell r="FF50">
            <v>24.734574807999998</v>
          </cell>
          <cell r="FG50">
            <v>829.08587611800112</v>
          </cell>
          <cell r="FH50">
            <v>27.656290686001</v>
          </cell>
          <cell r="FI50">
            <v>540.9477602420011</v>
          </cell>
          <cell r="FJ50">
            <v>25.773059896002</v>
          </cell>
          <cell r="FK50">
            <v>244.93963166200103</v>
          </cell>
          <cell r="FL50">
            <v>11.556716163000999</v>
          </cell>
          <cell r="FM50">
            <v>478.91547096900103</v>
          </cell>
          <cell r="FN50">
            <v>29.994559822352166</v>
          </cell>
          <cell r="FO50">
            <v>18.39871737835746</v>
          </cell>
          <cell r="FQ50">
            <v>19.653482581595583</v>
          </cell>
          <cell r="FR50">
            <v>10.670039689982591</v>
          </cell>
          <cell r="FT50">
            <v>68.836487054009069</v>
          </cell>
          <cell r="FU50">
            <v>48.524908428788514</v>
          </cell>
          <cell r="FW50">
            <v>54.761435742512113</v>
          </cell>
          <cell r="FX50">
            <v>33.407953619559642</v>
          </cell>
          <cell r="FZ50">
            <v>15.644296360889726</v>
          </cell>
          <cell r="GA50">
            <v>19.622176434831676</v>
          </cell>
          <cell r="GC50">
            <v>48.77822744075533</v>
          </cell>
          <cell r="GD50">
            <v>26.905412268432045</v>
          </cell>
          <cell r="GF50">
            <v>35.529380764730597</v>
          </cell>
          <cell r="GG50">
            <v>22.834191582006188</v>
          </cell>
          <cell r="GI50">
            <v>81.976069574057149</v>
          </cell>
          <cell r="GJ50">
            <v>63.554116768976883</v>
          </cell>
          <cell r="GL50">
            <v>23.083416292083413</v>
          </cell>
          <cell r="GM50">
            <v>12.763179636566063</v>
          </cell>
          <cell r="GP50">
            <v>491.20871004900101</v>
          </cell>
          <cell r="GQ50">
            <v>11774.092452826</v>
          </cell>
          <cell r="GR50">
            <v>246.15484320500101</v>
          </cell>
          <cell r="GS50">
            <v>8605.331875287</v>
          </cell>
        </row>
        <row r="51">
          <cell r="A51">
            <v>44682</v>
          </cell>
          <cell r="B51">
            <v>7.8</v>
          </cell>
          <cell r="C51">
            <v>4.05</v>
          </cell>
          <cell r="D51">
            <v>10.6</v>
          </cell>
          <cell r="E51">
            <v>10.4</v>
          </cell>
          <cell r="F51">
            <v>15.5</v>
          </cell>
          <cell r="G51">
            <v>15.404999999999999</v>
          </cell>
          <cell r="H51">
            <v>16.3</v>
          </cell>
          <cell r="I51">
            <v>14.785</v>
          </cell>
          <cell r="J51">
            <v>12.8</v>
          </cell>
          <cell r="L51">
            <v>12.8</v>
          </cell>
          <cell r="AH51">
            <v>10.664251754</v>
          </cell>
          <cell r="AI51">
            <v>222.226269368</v>
          </cell>
          <cell r="AJ51">
            <v>66.715583107</v>
          </cell>
          <cell r="AK51">
            <v>137.86254270800001</v>
          </cell>
          <cell r="AL51">
            <v>15.875016744001</v>
          </cell>
          <cell r="AM51">
            <v>184.57191317300001</v>
          </cell>
          <cell r="AN51">
            <v>1792.430115567</v>
          </cell>
          <cell r="AO51">
            <v>2183.97926297</v>
          </cell>
          <cell r="AP51">
            <v>4406.8482863459994</v>
          </cell>
          <cell r="AQ51">
            <v>197.06719349700001</v>
          </cell>
          <cell r="AS51">
            <v>2.8844000000000002E-2</v>
          </cell>
          <cell r="AT51">
            <v>26.652987144000999</v>
          </cell>
          <cell r="AU51">
            <v>0.33572703100000001</v>
          </cell>
          <cell r="AV51">
            <v>4.7435907770009997</v>
          </cell>
          <cell r="AW51">
            <v>0.98889019099999997</v>
          </cell>
          <cell r="AX51">
            <v>2.5478141270010002</v>
          </cell>
          <cell r="AY51">
            <v>2.3989040570000002</v>
          </cell>
          <cell r="AZ51">
            <v>44.813438538</v>
          </cell>
          <cell r="BA51">
            <v>3.100174</v>
          </cell>
          <cell r="BB51">
            <v>76.102165303000007</v>
          </cell>
          <cell r="BC51">
            <v>18.046768030001001</v>
          </cell>
          <cell r="BD51">
            <v>104.07325371600099</v>
          </cell>
          <cell r="BE51">
            <v>4.7051786419999999</v>
          </cell>
          <cell r="BF51">
            <v>57.036473115001002</v>
          </cell>
          <cell r="BG51">
            <v>8.2905575210010003</v>
          </cell>
          <cell r="BH51">
            <v>55.150870639000999</v>
          </cell>
          <cell r="BI51">
            <v>144.919092263001</v>
          </cell>
          <cell r="BJ51">
            <v>915.18672397800196</v>
          </cell>
          <cell r="BK51">
            <v>12.373814305001</v>
          </cell>
          <cell r="BL51">
            <v>69.652884405000009</v>
          </cell>
          <cell r="BM51">
            <v>1.7225310000009999</v>
          </cell>
          <cell r="BN51">
            <v>47.348857799999998</v>
          </cell>
          <cell r="BO51">
            <v>7.8951569690010004</v>
          </cell>
          <cell r="BP51">
            <v>142.94730064400099</v>
          </cell>
          <cell r="BQ51">
            <v>5.8458445450000003</v>
          </cell>
          <cell r="BR51">
            <v>309.18396536099999</v>
          </cell>
          <cell r="BS51">
            <v>12.607810090000999</v>
          </cell>
          <cell r="BT51">
            <v>127.186088305</v>
          </cell>
          <cell r="BU51">
            <v>2.9195368320010004</v>
          </cell>
          <cell r="BV51">
            <v>54.225758051</v>
          </cell>
          <cell r="BW51">
            <v>9.9793032410010003</v>
          </cell>
          <cell r="BX51">
            <v>282.20043366500005</v>
          </cell>
          <cell r="BY51">
            <v>8.9580360579999994</v>
          </cell>
          <cell r="BZ51">
            <v>485.70302303600101</v>
          </cell>
          <cell r="CA51">
            <v>96.789626958847592</v>
          </cell>
          <cell r="CB51">
            <v>43.287502971601505</v>
          </cell>
          <cell r="CD51">
            <v>59.976440035297607</v>
          </cell>
          <cell r="CE51">
            <v>86.770332905112923</v>
          </cell>
          <cell r="CG51">
            <v>68.708857934257736</v>
          </cell>
          <cell r="CH51">
            <v>49.953598692386493</v>
          </cell>
          <cell r="CJ51">
            <v>69.623502911521811</v>
          </cell>
          <cell r="CK51">
            <v>50.707230510132028</v>
          </cell>
          <cell r="CM51">
            <v>65.584325266904699</v>
          </cell>
          <cell r="CN51">
            <v>44.30599226720139</v>
          </cell>
          <cell r="CP51">
            <v>62.118209231336699</v>
          </cell>
          <cell r="CQ51">
            <v>51.638962525534311</v>
          </cell>
          <cell r="CS51">
            <v>58.924728948474225</v>
          </cell>
          <cell r="CT51">
            <v>66.343120905941618</v>
          </cell>
          <cell r="CV51">
            <v>37.235989350777437</v>
          </cell>
          <cell r="CW51">
            <v>30.194039823723152</v>
          </cell>
          <cell r="CY51">
            <v>21.194386720066223</v>
          </cell>
          <cell r="CZ51">
            <v>15.966996852961609</v>
          </cell>
          <cell r="DB51">
            <v>26.040099724445795</v>
          </cell>
          <cell r="DC51">
            <v>23.136334900759948</v>
          </cell>
          <cell r="DE51">
            <v>31.982071730475688</v>
          </cell>
          <cell r="DF51">
            <v>19.384952840404125</v>
          </cell>
          <cell r="DH51">
            <v>75.43879605415411</v>
          </cell>
          <cell r="DI51">
            <v>49.517979679576825</v>
          </cell>
          <cell r="DK51">
            <v>20.61807270620827</v>
          </cell>
          <cell r="DL51">
            <v>15.002689072688582</v>
          </cell>
          <cell r="DN51">
            <v>30.397624297097074</v>
          </cell>
          <cell r="DO51">
            <v>31.364294557773412</v>
          </cell>
          <cell r="DQ51">
            <v>23.847846673432944</v>
          </cell>
          <cell r="DR51">
            <v>18.999619264280629</v>
          </cell>
          <cell r="DT51">
            <v>27.811192819425941</v>
          </cell>
          <cell r="DU51">
            <v>15.212763915268379</v>
          </cell>
          <cell r="DW51">
            <v>21.90573795098247</v>
          </cell>
          <cell r="DX51">
            <v>20.125624641023609</v>
          </cell>
          <cell r="DZ51">
            <v>26.243134000000001</v>
          </cell>
          <cell r="EA51">
            <v>1213.9834311720031</v>
          </cell>
          <cell r="EB51">
            <v>0</v>
          </cell>
          <cell r="EC51">
            <v>41.248669124999999</v>
          </cell>
          <cell r="ED51">
            <v>52.568023707999998</v>
          </cell>
          <cell r="EE51">
            <v>1017.947863005</v>
          </cell>
          <cell r="EF51">
            <v>42.446981000001003</v>
          </cell>
          <cell r="EG51">
            <v>787.57231725000315</v>
          </cell>
          <cell r="EJ51">
            <v>55.807330404973769</v>
          </cell>
          <cell r="EK51">
            <v>22.360674342318841</v>
          </cell>
          <cell r="EM51" t="str">
            <v>(-)</v>
          </cell>
          <cell r="EN51">
            <v>19.91801700833663</v>
          </cell>
          <cell r="EP51">
            <v>16.234238168746796</v>
          </cell>
          <cell r="EQ51">
            <v>10.69405371746876</v>
          </cell>
          <cell r="ES51">
            <v>15.663795500555979</v>
          </cell>
          <cell r="ET51">
            <v>8.9444498969252884</v>
          </cell>
          <cell r="EV51">
            <v>6.3932867530019992</v>
          </cell>
          <cell r="EW51">
            <v>531.68836622000197</v>
          </cell>
          <cell r="EX51">
            <v>30.134069410001</v>
          </cell>
          <cell r="EY51">
            <v>927.24464873500006</v>
          </cell>
          <cell r="EZ51">
            <v>7.583213990001</v>
          </cell>
          <cell r="FA51">
            <v>253.867966827</v>
          </cell>
          <cell r="FB51">
            <v>10.984722614001999</v>
          </cell>
          <cell r="FC51">
            <v>529.88072792800403</v>
          </cell>
          <cell r="FD51">
            <v>1.7650445429999999</v>
          </cell>
          <cell r="FE51">
            <v>101.25546070700099</v>
          </cell>
          <cell r="FF51">
            <v>23.853670599001003</v>
          </cell>
          <cell r="FG51">
            <v>672.10506512799998</v>
          </cell>
          <cell r="FH51">
            <v>27.206932639000001</v>
          </cell>
          <cell r="FI51">
            <v>459.87017049300204</v>
          </cell>
          <cell r="FJ51">
            <v>11.321115948002999</v>
          </cell>
          <cell r="FK51">
            <v>201.35767154600197</v>
          </cell>
          <cell r="FL51">
            <v>9.1443388260000003</v>
          </cell>
          <cell r="FM51">
            <v>374.10090633900001</v>
          </cell>
          <cell r="FN51">
            <v>29.740039718650255</v>
          </cell>
          <cell r="FO51">
            <v>18.432747935311717</v>
          </cell>
          <cell r="FQ51">
            <v>18.124110361733646</v>
          </cell>
          <cell r="FR51">
            <v>10.493534179386552</v>
          </cell>
          <cell r="FT51">
            <v>73.589976980054388</v>
          </cell>
          <cell r="FU51">
            <v>48.598493074061366</v>
          </cell>
          <cell r="FW51">
            <v>54.398668052419723</v>
          </cell>
          <cell r="FX51">
            <v>33.391631785519593</v>
          </cell>
          <cell r="FZ51">
            <v>11.071255675387224</v>
          </cell>
          <cell r="GA51">
            <v>19.578374021401611</v>
          </cell>
          <cell r="GC51">
            <v>44.928564824144281</v>
          </cell>
          <cell r="GD51">
            <v>27.189398166289312</v>
          </cell>
          <cell r="GF51">
            <v>34.384303192047902</v>
          </cell>
          <cell r="GG51">
            <v>22.777333244256152</v>
          </cell>
          <cell r="GI51">
            <v>94.00526301196733</v>
          </cell>
          <cell r="GJ51">
            <v>64.139162815703656</v>
          </cell>
          <cell r="GL51">
            <v>22.712154477531389</v>
          </cell>
          <cell r="GM51">
            <v>12.613960808071038</v>
          </cell>
          <cell r="GP51">
            <v>476.90739568000004</v>
          </cell>
          <cell r="GQ51">
            <v>9592.2290061189997</v>
          </cell>
          <cell r="GR51">
            <v>202.91098533300101</v>
          </cell>
          <cell r="GS51">
            <v>6893.1249947800006</v>
          </cell>
        </row>
        <row r="52">
          <cell r="A52">
            <v>44652</v>
          </cell>
          <cell r="B52">
            <v>7.74</v>
          </cell>
          <cell r="C52">
            <v>3.97</v>
          </cell>
          <cell r="D52">
            <v>10.580000000000002</v>
          </cell>
          <cell r="E52">
            <v>10.379999999999999</v>
          </cell>
          <cell r="F52">
            <v>15.5</v>
          </cell>
          <cell r="G52">
            <v>15.35</v>
          </cell>
          <cell r="H52">
            <v>16.3</v>
          </cell>
          <cell r="I52">
            <v>14.835999999999999</v>
          </cell>
          <cell r="J52">
            <v>12.779999999999998</v>
          </cell>
          <cell r="L52">
            <v>12.86</v>
          </cell>
          <cell r="AH52">
            <v>13.120030340001</v>
          </cell>
          <cell r="AI52">
            <v>187.31026828099999</v>
          </cell>
          <cell r="AJ52">
            <v>65.435385148000009</v>
          </cell>
          <cell r="AK52">
            <v>104.608421355001</v>
          </cell>
          <cell r="AL52">
            <v>9.1962606489999992</v>
          </cell>
          <cell r="AM52">
            <v>222.96081815000099</v>
          </cell>
          <cell r="AN52">
            <v>1911.7631636649999</v>
          </cell>
          <cell r="AO52">
            <v>2080.3997301479999</v>
          </cell>
          <cell r="AP52">
            <v>4063.0631959319999</v>
          </cell>
          <cell r="AQ52">
            <v>337.89621926900003</v>
          </cell>
          <cell r="AS52">
            <v>0.8572715070000001</v>
          </cell>
          <cell r="AT52">
            <v>30.433654600000999</v>
          </cell>
          <cell r="AU52">
            <v>1.5764568910000001</v>
          </cell>
          <cell r="AV52">
            <v>7.2394412739999998</v>
          </cell>
          <cell r="AW52">
            <v>0.33554900000100002</v>
          </cell>
          <cell r="AX52">
            <v>4.4674084690000004</v>
          </cell>
          <cell r="AY52">
            <v>1.392961879</v>
          </cell>
          <cell r="AZ52">
            <v>47.140815709000002</v>
          </cell>
          <cell r="BA52">
            <v>5.6068046910009999</v>
          </cell>
          <cell r="BB52">
            <v>107.541239406</v>
          </cell>
          <cell r="BC52">
            <v>8.9139046140009999</v>
          </cell>
          <cell r="BD52">
            <v>95.282318035000003</v>
          </cell>
          <cell r="BE52">
            <v>4.7833513090010005</v>
          </cell>
          <cell r="BF52">
            <v>86.519601076000015</v>
          </cell>
          <cell r="BG52">
            <v>10.639912036</v>
          </cell>
          <cell r="BH52">
            <v>58.970833323999997</v>
          </cell>
          <cell r="BI52">
            <v>113.773530597001</v>
          </cell>
          <cell r="BJ52">
            <v>947.80727415800004</v>
          </cell>
          <cell r="BK52">
            <v>11.016507370999999</v>
          </cell>
          <cell r="BL52">
            <v>96.371399269001003</v>
          </cell>
          <cell r="BM52">
            <v>2.5677300000000001</v>
          </cell>
          <cell r="BN52">
            <v>55.451456200000003</v>
          </cell>
          <cell r="BO52">
            <v>9.5937388559999999</v>
          </cell>
          <cell r="BP52">
            <v>131.28906577200098</v>
          </cell>
          <cell r="BQ52">
            <v>16.270818678001</v>
          </cell>
          <cell r="BR52">
            <v>260.94414717400002</v>
          </cell>
          <cell r="BS52">
            <v>3.9509385100009999</v>
          </cell>
          <cell r="BT52">
            <v>216.44926230800002</v>
          </cell>
          <cell r="BU52">
            <v>3.6257056649999999</v>
          </cell>
          <cell r="BV52">
            <v>59.956126966001001</v>
          </cell>
          <cell r="BW52">
            <v>10.671869971001001</v>
          </cell>
          <cell r="BX52">
            <v>278.88056465600101</v>
          </cell>
          <cell r="BY52">
            <v>7.5321384949999999</v>
          </cell>
          <cell r="BZ52">
            <v>373.69024840600002</v>
          </cell>
          <cell r="CA52">
            <v>37.709693432049406</v>
          </cell>
          <cell r="CB52">
            <v>44.284018062029126</v>
          </cell>
          <cell r="CD52">
            <v>61.771001579516074</v>
          </cell>
          <cell r="CE52">
            <v>76.242875606341997</v>
          </cell>
          <cell r="CG52">
            <v>86.423890400253242</v>
          </cell>
          <cell r="CH52">
            <v>56.077379329515033</v>
          </cell>
          <cell r="CJ52">
            <v>72.115846443060491</v>
          </cell>
          <cell r="CK52">
            <v>50.262407593100647</v>
          </cell>
          <cell r="CM52">
            <v>49.19383522234979</v>
          </cell>
          <cell r="CN52">
            <v>39.818481499312988</v>
          </cell>
          <cell r="CP52">
            <v>68.236807308956102</v>
          </cell>
          <cell r="CQ52">
            <v>51.629653208887738</v>
          </cell>
          <cell r="CS52">
            <v>56.452772551300718</v>
          </cell>
          <cell r="CT52">
            <v>58.818250335699226</v>
          </cell>
          <cell r="CV52">
            <v>36.860448566024317</v>
          </cell>
          <cell r="CW52">
            <v>32.269760335767984</v>
          </cell>
          <cell r="CY52">
            <v>23.53011166382462</v>
          </cell>
          <cell r="CZ52">
            <v>15.997944728197266</v>
          </cell>
          <cell r="DB52">
            <v>29.452592996771937</v>
          </cell>
          <cell r="DC52">
            <v>22.830873545474546</v>
          </cell>
          <cell r="DE52">
            <v>31.466077040810365</v>
          </cell>
          <cell r="DF52">
            <v>19.864096609603553</v>
          </cell>
          <cell r="DH52">
            <v>64.308103194423651</v>
          </cell>
          <cell r="DI52">
            <v>47.681669142610652</v>
          </cell>
          <cell r="DK52">
            <v>19.059493260181789</v>
          </cell>
          <cell r="DL52">
            <v>17.038967119543091</v>
          </cell>
          <cell r="DN52">
            <v>50.286832631811755</v>
          </cell>
          <cell r="DO52">
            <v>31.787368511150159</v>
          </cell>
          <cell r="DQ52">
            <v>19.449206642646764</v>
          </cell>
          <cell r="DR52">
            <v>17.73361577216162</v>
          </cell>
          <cell r="DT52">
            <v>22.629527327659879</v>
          </cell>
          <cell r="DU52">
            <v>14.389841975205734</v>
          </cell>
          <cell r="DW52">
            <v>19.126379785054787</v>
          </cell>
          <cell r="DX52">
            <v>19.99219378139129</v>
          </cell>
          <cell r="DZ52">
            <v>25.297017</v>
          </cell>
          <cell r="EA52">
            <v>1127.8906534299999</v>
          </cell>
          <cell r="EB52">
            <v>0</v>
          </cell>
          <cell r="EC52">
            <v>34.541171085000002</v>
          </cell>
          <cell r="ED52">
            <v>48.472477355000002</v>
          </cell>
          <cell r="EE52">
            <v>921.09163196600002</v>
          </cell>
          <cell r="EF52">
            <v>15.945514000001999</v>
          </cell>
          <cell r="EG52">
            <v>702.46393277100299</v>
          </cell>
          <cell r="EJ52">
            <v>56.17350259123441</v>
          </cell>
          <cell r="EK52">
            <v>22.71187216561577</v>
          </cell>
          <cell r="EM52" t="str">
            <v>(-)</v>
          </cell>
          <cell r="EN52">
            <v>19.112956348133064</v>
          </cell>
          <cell r="EP52">
            <v>18.846633707463411</v>
          </cell>
          <cell r="EQ52">
            <v>11.334045666762021</v>
          </cell>
          <cell r="ES52">
            <v>21.68081693697404</v>
          </cell>
          <cell r="ET52">
            <v>9.0114549831579733</v>
          </cell>
          <cell r="EV52">
            <v>6.0581083110009999</v>
          </cell>
          <cell r="EW52">
            <v>534.66522214700001</v>
          </cell>
          <cell r="EX52">
            <v>13.806435173000001</v>
          </cell>
          <cell r="EY52">
            <v>801.34805731800111</v>
          </cell>
          <cell r="EZ52">
            <v>8.2433701040000003</v>
          </cell>
          <cell r="FA52">
            <v>247.228287886001</v>
          </cell>
          <cell r="FB52">
            <v>14.662293132001002</v>
          </cell>
          <cell r="FC52">
            <v>503.93237726499996</v>
          </cell>
          <cell r="FD52">
            <v>1.1540933369999999</v>
          </cell>
          <cell r="FE52">
            <v>133.30218958100198</v>
          </cell>
          <cell r="FF52">
            <v>22.813000153000001</v>
          </cell>
          <cell r="FG52">
            <v>731.36092227400093</v>
          </cell>
          <cell r="FH52">
            <v>31.410348486001002</v>
          </cell>
          <cell r="FI52">
            <v>522.45845529600103</v>
          </cell>
          <cell r="FJ52">
            <v>13.440330238002</v>
          </cell>
          <cell r="FK52">
            <v>206.25122670000201</v>
          </cell>
          <cell r="FL52">
            <v>17.792126227000001</v>
          </cell>
          <cell r="FM52">
            <v>390.13755423700002</v>
          </cell>
          <cell r="FN52">
            <v>27.667263480356148</v>
          </cell>
          <cell r="FO52">
            <v>18.442143971243755</v>
          </cell>
          <cell r="FQ52">
            <v>20.169810252872868</v>
          </cell>
          <cell r="FR52">
            <v>10.072942766170323</v>
          </cell>
          <cell r="FT52">
            <v>68.194786415597534</v>
          </cell>
          <cell r="FU52">
            <v>47.146235579245783</v>
          </cell>
          <cell r="FW52">
            <v>45.659022419751487</v>
          </cell>
          <cell r="FX52">
            <v>33.54103828287387</v>
          </cell>
          <cell r="FZ52">
            <v>13.666908185260581</v>
          </cell>
          <cell r="GA52">
            <v>18.854175433500846</v>
          </cell>
          <cell r="GC52">
            <v>46.607891522464982</v>
          </cell>
          <cell r="GD52">
            <v>25.768864001115318</v>
          </cell>
          <cell r="GF52">
            <v>34.531189274146485</v>
          </cell>
          <cell r="GG52">
            <v>22.268340297705677</v>
          </cell>
          <cell r="GI52">
            <v>90.009940957733704</v>
          </cell>
          <cell r="GJ52">
            <v>64.071060956845557</v>
          </cell>
          <cell r="GL52">
            <v>22.659653774836102</v>
          </cell>
          <cell r="GM52">
            <v>11.875130140100778</v>
          </cell>
          <cell r="GP52">
            <v>413.53836940999997</v>
          </cell>
          <cell r="GQ52">
            <v>9570.4396992889997</v>
          </cell>
          <cell r="GR52">
            <v>189.306660448</v>
          </cell>
          <cell r="GS52">
            <v>6706.9104877130003</v>
          </cell>
        </row>
        <row r="53">
          <cell r="A53">
            <v>44621</v>
          </cell>
          <cell r="B53">
            <v>7.6</v>
          </cell>
          <cell r="C53">
            <v>3.85</v>
          </cell>
          <cell r="D53">
            <v>10.35</v>
          </cell>
          <cell r="E53">
            <v>10.157499999999999</v>
          </cell>
          <cell r="F53">
            <v>14.850000000000001</v>
          </cell>
          <cell r="G53">
            <v>14.6425</v>
          </cell>
          <cell r="H53">
            <v>16.3</v>
          </cell>
          <cell r="I53">
            <v>14.824999999999999</v>
          </cell>
          <cell r="J53">
            <v>12.55</v>
          </cell>
          <cell r="L53">
            <v>12.75</v>
          </cell>
          <cell r="AH53">
            <v>12.083105728000001</v>
          </cell>
          <cell r="AI53">
            <v>300.56447164900004</v>
          </cell>
          <cell r="AJ53">
            <v>82.252869011999991</v>
          </cell>
          <cell r="AK53">
            <v>152.439122723</v>
          </cell>
          <cell r="AL53">
            <v>18.267636174</v>
          </cell>
          <cell r="AM53">
            <v>327.263719063</v>
          </cell>
          <cell r="AN53">
            <v>2510.4068734329999</v>
          </cell>
          <cell r="AO53">
            <v>2426.0587837390003</v>
          </cell>
          <cell r="AP53">
            <v>5462.5876785380005</v>
          </cell>
          <cell r="AQ53">
            <v>237.06251410900001</v>
          </cell>
          <cell r="AS53">
            <v>0.64816441499999999</v>
          </cell>
          <cell r="AT53">
            <v>42.992912251001002</v>
          </cell>
          <cell r="AU53">
            <v>0.89114229</v>
          </cell>
          <cell r="AV53">
            <v>8.1317255379999995</v>
          </cell>
          <cell r="AW53">
            <v>0.48211200000000004</v>
          </cell>
          <cell r="AX53">
            <v>5.7207275019999999</v>
          </cell>
          <cell r="AY53">
            <v>2.437667265</v>
          </cell>
          <cell r="AZ53">
            <v>67.846611806001007</v>
          </cell>
          <cell r="BA53">
            <v>9.6913514329999995</v>
          </cell>
          <cell r="BB53">
            <v>160.72690619100101</v>
          </cell>
          <cell r="BC53">
            <v>12.559621745000001</v>
          </cell>
          <cell r="BD53">
            <v>120.70891994599999</v>
          </cell>
          <cell r="BE53">
            <v>13.711262011999999</v>
          </cell>
          <cell r="BF53">
            <v>57.485104072001</v>
          </cell>
          <cell r="BG53">
            <v>13.671978376</v>
          </cell>
          <cell r="BH53">
            <v>97.011297874001002</v>
          </cell>
          <cell r="BI53">
            <v>172.73429044600201</v>
          </cell>
          <cell r="BJ53">
            <v>1238.344070125002</v>
          </cell>
          <cell r="BK53">
            <v>18.437877584000002</v>
          </cell>
          <cell r="BL53">
            <v>125.42140224800001</v>
          </cell>
          <cell r="BM53">
            <v>2.9370530000000001</v>
          </cell>
          <cell r="BN53">
            <v>91.242419000001007</v>
          </cell>
          <cell r="BO53">
            <v>12.105020785000001</v>
          </cell>
          <cell r="BP53">
            <v>106.06063003</v>
          </cell>
          <cell r="BQ53">
            <v>26.245279418999999</v>
          </cell>
          <cell r="BR53">
            <v>402.62737081400002</v>
          </cell>
          <cell r="BS53">
            <v>8.9474475619999989</v>
          </cell>
          <cell r="BT53">
            <v>157.641609060001</v>
          </cell>
          <cell r="BU53">
            <v>4.6768586470000004</v>
          </cell>
          <cell r="BV53">
            <v>105.499108922</v>
          </cell>
          <cell r="BW53">
            <v>11.01443783</v>
          </cell>
          <cell r="BX53">
            <v>391.86835892600101</v>
          </cell>
          <cell r="BY53">
            <v>2.3870748480000001</v>
          </cell>
          <cell r="BZ53">
            <v>251.12555934100101</v>
          </cell>
          <cell r="CA53">
            <v>28.398827296004828</v>
          </cell>
          <cell r="CB53">
            <v>41.573708011705691</v>
          </cell>
          <cell r="CD53">
            <v>54.434145259787861</v>
          </cell>
          <cell r="CE53">
            <v>82.699245611208667</v>
          </cell>
          <cell r="CG53">
            <v>83.669665969735235</v>
          </cell>
          <cell r="CH53">
            <v>48.890435440985456</v>
          </cell>
          <cell r="CJ53">
            <v>46.261618175358727</v>
          </cell>
          <cell r="CK53">
            <v>45.824388598090728</v>
          </cell>
          <cell r="CM53">
            <v>42.932877401413293</v>
          </cell>
          <cell r="CN53">
            <v>34.507904616554711</v>
          </cell>
          <cell r="CP53">
            <v>75.460650997973275</v>
          </cell>
          <cell r="CQ53">
            <v>47.144516416316243</v>
          </cell>
          <cell r="CS53">
            <v>60.100899491949704</v>
          </cell>
          <cell r="CT53">
            <v>71.261918127713059</v>
          </cell>
          <cell r="CV53">
            <v>40.467947310261316</v>
          </cell>
          <cell r="CW53">
            <v>31.089171923678464</v>
          </cell>
          <cell r="CY53">
            <v>22.633680896221207</v>
          </cell>
          <cell r="CZ53">
            <v>16.29734471372306</v>
          </cell>
          <cell r="DB53">
            <v>29.949814063967803</v>
          </cell>
          <cell r="DC53">
            <v>22.916451819496643</v>
          </cell>
          <cell r="DE53">
            <v>32.594723350242575</v>
          </cell>
          <cell r="DF53">
            <v>19.800932088396081</v>
          </cell>
          <cell r="DH53">
            <v>65.575891254118233</v>
          </cell>
          <cell r="DI53">
            <v>50.181394906371558</v>
          </cell>
          <cell r="DK53">
            <v>15.538197527848581</v>
          </cell>
          <cell r="DL53">
            <v>15.573505417560575</v>
          </cell>
          <cell r="DN53">
            <v>39.887238484158893</v>
          </cell>
          <cell r="DO53">
            <v>30.208035126198741</v>
          </cell>
          <cell r="DQ53">
            <v>20.053618252961709</v>
          </cell>
          <cell r="DR53">
            <v>16.885743995753444</v>
          </cell>
          <cell r="DT53">
            <v>21.459647038381803</v>
          </cell>
          <cell r="DU53">
            <v>13.606920214491977</v>
          </cell>
          <cell r="DW53">
            <v>18.91208073170607</v>
          </cell>
          <cell r="DX53">
            <v>21.142218674195096</v>
          </cell>
          <cell r="DZ53">
            <v>32.564584000003002</v>
          </cell>
          <cell r="EA53">
            <v>1617.158646096002</v>
          </cell>
          <cell r="EB53">
            <v>1.6900000001000001E-2</v>
          </cell>
          <cell r="EC53">
            <v>26.264785046</v>
          </cell>
          <cell r="ED53">
            <v>69.043475723</v>
          </cell>
          <cell r="EE53">
            <v>1145.2734609360002</v>
          </cell>
          <cell r="EF53">
            <v>31.583088000000004</v>
          </cell>
          <cell r="EG53">
            <v>984.27583063500106</v>
          </cell>
          <cell r="EJ53">
            <v>56.227347476627749</v>
          </cell>
          <cell r="EK53">
            <v>22.250328765472229</v>
          </cell>
          <cell r="EM53">
            <v>38.934911240299712</v>
          </cell>
          <cell r="EN53">
            <v>22.287391819227949</v>
          </cell>
          <cell r="EP53">
            <v>18.124728365929172</v>
          </cell>
          <cell r="EQ53">
            <v>11.532334493981667</v>
          </cell>
          <cell r="ES53">
            <v>19.218548547247877</v>
          </cell>
          <cell r="ET53">
            <v>8.5765548472838926</v>
          </cell>
          <cell r="EV53">
            <v>10.877535046001</v>
          </cell>
          <cell r="EW53">
            <v>719.15271290800104</v>
          </cell>
          <cell r="EX53">
            <v>14.648160952000001</v>
          </cell>
          <cell r="EY53">
            <v>765.63465625000003</v>
          </cell>
          <cell r="EZ53">
            <v>9.9825021659999997</v>
          </cell>
          <cell r="FA53">
            <v>297.50064147700004</v>
          </cell>
          <cell r="FB53">
            <v>13.177457647002001</v>
          </cell>
          <cell r="FC53">
            <v>715.21063507300016</v>
          </cell>
          <cell r="FD53">
            <v>5.370286074</v>
          </cell>
          <cell r="FE53">
            <v>181.800510191</v>
          </cell>
          <cell r="FF53">
            <v>29.047143260001</v>
          </cell>
          <cell r="FG53">
            <v>947.10617959700107</v>
          </cell>
          <cell r="FH53">
            <v>37.180899958999994</v>
          </cell>
          <cell r="FI53">
            <v>717.84072106200199</v>
          </cell>
          <cell r="FJ53">
            <v>25.261768260002</v>
          </cell>
          <cell r="FK53">
            <v>271.299017679001</v>
          </cell>
          <cell r="FL53">
            <v>30.891666259000001</v>
          </cell>
          <cell r="FM53">
            <v>553.8840601820001</v>
          </cell>
          <cell r="FN53">
            <v>23.623423701629179</v>
          </cell>
          <cell r="FO53">
            <v>18.153782489091615</v>
          </cell>
          <cell r="FQ53">
            <v>19.889811857728144</v>
          </cell>
          <cell r="FR53">
            <v>10.860146609690515</v>
          </cell>
          <cell r="FT53">
            <v>62.352234145059938</v>
          </cell>
          <cell r="FU53">
            <v>46.774343384542952</v>
          </cell>
          <cell r="FW53">
            <v>52.550436694482421</v>
          </cell>
          <cell r="FX53">
            <v>31.307349402408647</v>
          </cell>
          <cell r="FZ53">
            <v>10.961415271338486</v>
          </cell>
          <cell r="GA53">
            <v>20.143297749745756</v>
          </cell>
          <cell r="GC53">
            <v>48.141064190384434</v>
          </cell>
          <cell r="GD53">
            <v>25.672010832486379</v>
          </cell>
          <cell r="GF53">
            <v>34.581565926802369</v>
          </cell>
          <cell r="GG53">
            <v>21.974352892774309</v>
          </cell>
          <cell r="GI53">
            <v>83.832042401406824</v>
          </cell>
          <cell r="GJ53">
            <v>63.159895631569391</v>
          </cell>
          <cell r="GL53">
            <v>21.523391052377743</v>
          </cell>
          <cell r="GM53">
            <v>11.820236269822816</v>
          </cell>
          <cell r="GP53">
            <v>614.041570933</v>
          </cell>
          <cell r="GQ53">
            <v>12336.221014444</v>
          </cell>
          <cell r="GR53">
            <v>242.90819795000098</v>
          </cell>
          <cell r="GS53">
            <v>8274.9513312979998</v>
          </cell>
        </row>
        <row r="54">
          <cell r="A54">
            <v>44593</v>
          </cell>
          <cell r="B54">
            <v>7.6</v>
          </cell>
          <cell r="C54">
            <v>3.85</v>
          </cell>
          <cell r="D54">
            <v>10.375</v>
          </cell>
          <cell r="E54">
            <v>10.130000000000001</v>
          </cell>
          <cell r="F54">
            <v>15.100000000000001</v>
          </cell>
          <cell r="G54">
            <v>14.2225</v>
          </cell>
          <cell r="H54">
            <v>16.3</v>
          </cell>
          <cell r="I54">
            <v>14.819999999999999</v>
          </cell>
          <cell r="J54">
            <v>12.574999999999999</v>
          </cell>
          <cell r="L54">
            <v>12.775000000000002</v>
          </cell>
          <cell r="AH54">
            <v>12.327163769001</v>
          </cell>
          <cell r="AI54">
            <v>291.57736119200098</v>
          </cell>
          <cell r="AJ54">
            <v>67.352496000000002</v>
          </cell>
          <cell r="AK54">
            <v>126.400482338</v>
          </cell>
          <cell r="AL54">
            <v>7.2767786970000001</v>
          </cell>
          <cell r="AM54">
            <v>287.74159389499999</v>
          </cell>
          <cell r="AN54">
            <v>2055.7885899920002</v>
          </cell>
          <cell r="AO54">
            <v>1810.0925305840001</v>
          </cell>
          <cell r="AP54">
            <v>4333.7949058040003</v>
          </cell>
          <cell r="AQ54">
            <v>150.509186981</v>
          </cell>
          <cell r="AS54">
            <v>2.1117999999999998E-2</v>
          </cell>
          <cell r="AT54">
            <v>41.131025170000996</v>
          </cell>
          <cell r="AU54">
            <v>0.76863082100000002</v>
          </cell>
          <cell r="AV54">
            <v>9.0366834950000001</v>
          </cell>
          <cell r="AW54">
            <v>1.5005695800010002</v>
          </cell>
          <cell r="AX54">
            <v>4.4204851430010006</v>
          </cell>
          <cell r="AY54">
            <v>0.54425599999999996</v>
          </cell>
          <cell r="AZ54">
            <v>25.952064811</v>
          </cell>
          <cell r="BA54">
            <v>29.275243188000001</v>
          </cell>
          <cell r="BB54">
            <v>112.480827201</v>
          </cell>
          <cell r="BC54">
            <v>9.674193496001001</v>
          </cell>
          <cell r="BD54">
            <v>88.536219107001003</v>
          </cell>
          <cell r="BE54">
            <v>4.7083163640000008</v>
          </cell>
          <cell r="BF54">
            <v>68.677564389000011</v>
          </cell>
          <cell r="BG54">
            <v>12.286931611001</v>
          </cell>
          <cell r="BH54">
            <v>99.661850533001001</v>
          </cell>
          <cell r="BI54">
            <v>188.15194282900001</v>
          </cell>
          <cell r="BJ54">
            <v>1015.263684268001</v>
          </cell>
          <cell r="BK54">
            <v>13.301390021001</v>
          </cell>
          <cell r="BL54">
            <v>116.61201536300101</v>
          </cell>
          <cell r="BM54">
            <v>3.5149550000000001</v>
          </cell>
          <cell r="BN54">
            <v>106.3455845</v>
          </cell>
          <cell r="BO54">
            <v>4.348895872001</v>
          </cell>
          <cell r="BP54">
            <v>67.268266724</v>
          </cell>
          <cell r="BQ54">
            <v>6.7459281230010006</v>
          </cell>
          <cell r="BR54">
            <v>240.47894256000103</v>
          </cell>
          <cell r="BS54">
            <v>7.4046844370010003</v>
          </cell>
          <cell r="BT54">
            <v>161.55232751400001</v>
          </cell>
          <cell r="BU54">
            <v>4.4428465400009998</v>
          </cell>
          <cell r="BV54">
            <v>101.606027564001</v>
          </cell>
          <cell r="BW54">
            <v>11.554781706001</v>
          </cell>
          <cell r="BX54">
            <v>248.46645725100001</v>
          </cell>
          <cell r="BY54">
            <v>7.4120651330000005</v>
          </cell>
          <cell r="BZ54">
            <v>119.31545488600001</v>
          </cell>
          <cell r="CA54">
            <v>89.833317549010332</v>
          </cell>
          <cell r="CB54">
            <v>38.952737459593962</v>
          </cell>
          <cell r="CD54">
            <v>54.900999974342689</v>
          </cell>
          <cell r="CE54">
            <v>69.460033160982135</v>
          </cell>
          <cell r="CG54">
            <v>50.513065927239765</v>
          </cell>
          <cell r="CH54">
            <v>62.738276877619462</v>
          </cell>
          <cell r="CJ54">
            <v>64.866055679680144</v>
          </cell>
          <cell r="CK54">
            <v>50.647024754881265</v>
          </cell>
          <cell r="CM54">
            <v>27.055855468373025</v>
          </cell>
          <cell r="CN54">
            <v>38.094705610787919</v>
          </cell>
          <cell r="CP54">
            <v>66.591482169268104</v>
          </cell>
          <cell r="CQ54">
            <v>51.130101867463168</v>
          </cell>
          <cell r="CS54">
            <v>68.687401265077767</v>
          </cell>
          <cell r="CT54">
            <v>67.16381333045355</v>
          </cell>
          <cell r="CV54">
            <v>34.544356120366011</v>
          </cell>
          <cell r="CW54">
            <v>30.966229988345276</v>
          </cell>
          <cell r="CY54">
            <v>20.787072259193142</v>
          </cell>
          <cell r="CZ54">
            <v>16.039329024076906</v>
          </cell>
          <cell r="DB54">
            <v>29.523673484047407</v>
          </cell>
          <cell r="DC54">
            <v>23.969923665909498</v>
          </cell>
          <cell r="DE54">
            <v>30.760325523371137</v>
          </cell>
          <cell r="DF54">
            <v>19.573222626840703</v>
          </cell>
          <cell r="DH54">
            <v>83.200437159815465</v>
          </cell>
          <cell r="DI54">
            <v>49.967314865923022</v>
          </cell>
          <cell r="DK54">
            <v>16.498357289565877</v>
          </cell>
          <cell r="DL54">
            <v>16.718308257330616</v>
          </cell>
          <cell r="DN54">
            <v>33.670735882700022</v>
          </cell>
          <cell r="DO54">
            <v>32.252818349376362</v>
          </cell>
          <cell r="DQ54">
            <v>25.777816410011368</v>
          </cell>
          <cell r="DR54">
            <v>16.610155246832512</v>
          </cell>
          <cell r="DT54">
            <v>19.118700981193669</v>
          </cell>
          <cell r="DU54">
            <v>14.572031502000367</v>
          </cell>
          <cell r="DW54">
            <v>22.642543332194435</v>
          </cell>
          <cell r="DX54">
            <v>18.428890263745743</v>
          </cell>
          <cell r="DZ54">
            <v>24.822824000000999</v>
          </cell>
          <cell r="EA54">
            <v>1442.1850758440009</v>
          </cell>
          <cell r="EB54">
            <v>2.0390000000000002E-2</v>
          </cell>
          <cell r="EC54">
            <v>16.775786950000001</v>
          </cell>
          <cell r="ED54">
            <v>54.158561338001007</v>
          </cell>
          <cell r="EE54">
            <v>1043.1490368300001</v>
          </cell>
          <cell r="EF54">
            <v>33.245314000001002</v>
          </cell>
          <cell r="EG54">
            <v>590.86716014900003</v>
          </cell>
          <cell r="EJ54">
            <v>56.24891470849348</v>
          </cell>
          <cell r="EK54">
            <v>20.719168934880983</v>
          </cell>
          <cell r="EM54">
            <v>39.245218244237371</v>
          </cell>
          <cell r="EN54">
            <v>23.566301798616962</v>
          </cell>
          <cell r="EP54">
            <v>18.409932371216886</v>
          </cell>
          <cell r="EQ54">
            <v>10.568354706511242</v>
          </cell>
          <cell r="ES54">
            <v>17.571974203642185</v>
          </cell>
          <cell r="ET54">
            <v>9.2556112152686136</v>
          </cell>
          <cell r="EV54">
            <v>12.086743830002</v>
          </cell>
          <cell r="EW54">
            <v>561.61953102899997</v>
          </cell>
          <cell r="EX54">
            <v>8.5716000120000011</v>
          </cell>
          <cell r="EY54">
            <v>555.2984436370001</v>
          </cell>
          <cell r="EZ54">
            <v>4.4332501820010002</v>
          </cell>
          <cell r="FA54">
            <v>221.00850313500001</v>
          </cell>
          <cell r="FB54">
            <v>11.259812719002001</v>
          </cell>
          <cell r="FC54">
            <v>538.535813973004</v>
          </cell>
          <cell r="FD54">
            <v>2.1479265019999998</v>
          </cell>
          <cell r="FE54">
            <v>179.72694435599999</v>
          </cell>
          <cell r="FF54">
            <v>23.547579361001002</v>
          </cell>
          <cell r="FG54">
            <v>726.66071568700204</v>
          </cell>
          <cell r="FH54">
            <v>39.690968886001009</v>
          </cell>
          <cell r="FI54">
            <v>628.18584088000102</v>
          </cell>
          <cell r="FJ54">
            <v>16.012783850999998</v>
          </cell>
          <cell r="FK54">
            <v>208.33042092600098</v>
          </cell>
          <cell r="FL54">
            <v>24.851048908000003</v>
          </cell>
          <cell r="FM54">
            <v>487.32740165299998</v>
          </cell>
          <cell r="FN54">
            <v>22.178602445316955</v>
          </cell>
          <cell r="FO54">
            <v>18.03735378510353</v>
          </cell>
          <cell r="FQ54">
            <v>19.813226702744092</v>
          </cell>
          <cell r="FR54">
            <v>10.387284593784281</v>
          </cell>
          <cell r="FT54">
            <v>74.167597411926693</v>
          </cell>
          <cell r="FU54">
            <v>45.110620854311954</v>
          </cell>
          <cell r="FW54">
            <v>52.486980958985512</v>
          </cell>
          <cell r="FX54">
            <v>33.192348784989179</v>
          </cell>
          <cell r="FZ54">
            <v>14.514285643373473</v>
          </cell>
          <cell r="GA54">
            <v>20.284176510149944</v>
          </cell>
          <cell r="GC54">
            <v>48.164303448717135</v>
          </cell>
          <cell r="GD54">
            <v>25.916930784564311</v>
          </cell>
          <cell r="GF54">
            <v>33.87510921017649</v>
          </cell>
          <cell r="GG54">
            <v>21.96180181585531</v>
          </cell>
          <cell r="GI54">
            <v>87.768109026353784</v>
          </cell>
          <cell r="GJ54">
            <v>64.351301312749385</v>
          </cell>
          <cell r="GL54">
            <v>22.42543311182316</v>
          </cell>
          <cell r="GM54">
            <v>11.217106021804076</v>
          </cell>
          <cell r="GP54">
            <v>541.23897957700001</v>
          </cell>
          <cell r="GQ54">
            <v>9684.6253769680006</v>
          </cell>
          <cell r="GR54">
            <v>199.759890716</v>
          </cell>
          <cell r="GS54">
            <v>6574.4160956280002</v>
          </cell>
        </row>
        <row r="55">
          <cell r="A55">
            <v>44562</v>
          </cell>
          <cell r="B55">
            <v>7.6</v>
          </cell>
          <cell r="C55">
            <v>3.85</v>
          </cell>
          <cell r="D55">
            <v>10.5</v>
          </cell>
          <cell r="E55">
            <v>10.387500000000001</v>
          </cell>
          <cell r="F55">
            <v>17.400000000000002</v>
          </cell>
          <cell r="G55">
            <v>15.48</v>
          </cell>
          <cell r="H55">
            <v>15.850000000000001</v>
          </cell>
          <cell r="I55">
            <v>14.417499999999999</v>
          </cell>
          <cell r="J55">
            <v>12.8</v>
          </cell>
          <cell r="L55">
            <v>13</v>
          </cell>
          <cell r="AH55">
            <v>10.544328848000999</v>
          </cell>
          <cell r="AI55">
            <v>239.88338929400101</v>
          </cell>
          <cell r="AJ55">
            <v>40.204309998999996</v>
          </cell>
          <cell r="AK55">
            <v>113.13654977100001</v>
          </cell>
          <cell r="AL55">
            <v>11.841484902000001</v>
          </cell>
          <cell r="AM55">
            <v>268.59352759600097</v>
          </cell>
          <cell r="AN55">
            <v>2164.8755418790001</v>
          </cell>
          <cell r="AO55">
            <v>1930.9791128140002</v>
          </cell>
          <cell r="AP55">
            <v>4570.6452237910007</v>
          </cell>
          <cell r="AQ55">
            <v>155.193076493001</v>
          </cell>
          <cell r="AS55">
            <v>3.7485259719999999</v>
          </cell>
          <cell r="AT55">
            <v>37.888446070999997</v>
          </cell>
          <cell r="AU55">
            <v>0</v>
          </cell>
          <cell r="AV55">
            <v>6.0718545710010003</v>
          </cell>
          <cell r="AW55">
            <v>0.30452999999999997</v>
          </cell>
          <cell r="AX55">
            <v>1.3288970000009999</v>
          </cell>
          <cell r="AY55">
            <v>4.7228635090010007</v>
          </cell>
          <cell r="AZ55">
            <v>36.581367580001</v>
          </cell>
          <cell r="BA55">
            <v>9.1957888790000002</v>
          </cell>
          <cell r="BB55">
            <v>118.875188831</v>
          </cell>
          <cell r="BC55">
            <v>12.820734571000001</v>
          </cell>
          <cell r="BD55">
            <v>89.911375544999999</v>
          </cell>
          <cell r="BE55">
            <v>4.1511715590009999</v>
          </cell>
          <cell r="BF55">
            <v>53.609448060000005</v>
          </cell>
          <cell r="BG55">
            <v>11.227545607</v>
          </cell>
          <cell r="BH55">
            <v>87.059514914000999</v>
          </cell>
          <cell r="BI55">
            <v>143.743062119</v>
          </cell>
          <cell r="BJ55">
            <v>1048.8639882000009</v>
          </cell>
          <cell r="BK55">
            <v>12.717188586000001</v>
          </cell>
          <cell r="BL55">
            <v>134.91949585200101</v>
          </cell>
          <cell r="BM55">
            <v>4.117991</v>
          </cell>
          <cell r="BN55">
            <v>122.97196430000101</v>
          </cell>
          <cell r="BO55">
            <v>8.2010207170000005</v>
          </cell>
          <cell r="BP55">
            <v>81.960529104000003</v>
          </cell>
          <cell r="BQ55">
            <v>5.1814352430010002</v>
          </cell>
          <cell r="BR55">
            <v>295.74265820300104</v>
          </cell>
          <cell r="BS55">
            <v>5.0585888809999995</v>
          </cell>
          <cell r="BT55">
            <v>123.17746002600001</v>
          </cell>
          <cell r="BU55">
            <v>3.2804338740009999</v>
          </cell>
          <cell r="BV55">
            <v>121.520026512</v>
          </cell>
          <cell r="BW55">
            <v>6.7056866070010006</v>
          </cell>
          <cell r="BX55">
            <v>266.579217994001</v>
          </cell>
          <cell r="BY55">
            <v>2.0490516919999999</v>
          </cell>
          <cell r="BZ55">
            <v>143.845245783</v>
          </cell>
          <cell r="CA55">
            <v>1.1648800063322597</v>
          </cell>
          <cell r="CB55">
            <v>39.989076464412811</v>
          </cell>
          <cell r="CD55" t="str">
            <v>(-)</v>
          </cell>
          <cell r="CE55">
            <v>82.770305191474137</v>
          </cell>
          <cell r="CG55">
            <v>87.915968870065356</v>
          </cell>
          <cell r="CH55">
            <v>54.440359185057659</v>
          </cell>
          <cell r="CJ55">
            <v>30.070028236331552</v>
          </cell>
          <cell r="CK55">
            <v>39.350223062681913</v>
          </cell>
          <cell r="CM55">
            <v>41.755794543073158</v>
          </cell>
          <cell r="CN55">
            <v>37.609065570141233</v>
          </cell>
          <cell r="CP55">
            <v>66.190391207733228</v>
          </cell>
          <cell r="CQ55">
            <v>51.166884465431067</v>
          </cell>
          <cell r="CS55">
            <v>79.475785079187702</v>
          </cell>
          <cell r="CT55">
            <v>64.414077746205393</v>
          </cell>
          <cell r="CV55">
            <v>44.231829713020915</v>
          </cell>
          <cell r="CW55">
            <v>31.782761354290631</v>
          </cell>
          <cell r="CY55">
            <v>23.013814477079645</v>
          </cell>
          <cell r="CZ55">
            <v>16.171406814302507</v>
          </cell>
          <cell r="DB55">
            <v>29.940332841974577</v>
          </cell>
          <cell r="DC55">
            <v>23.507383090765988</v>
          </cell>
          <cell r="DE55">
            <v>32.091099761995835</v>
          </cell>
          <cell r="DF55">
            <v>19.807450464544463</v>
          </cell>
          <cell r="DH55">
            <v>72.98169845727999</v>
          </cell>
          <cell r="DI55">
            <v>48.64034306553102</v>
          </cell>
          <cell r="DK55">
            <v>18.619051056233065</v>
          </cell>
          <cell r="DL55">
            <v>15.726707513727906</v>
          </cell>
          <cell r="DN55">
            <v>53.537809624778639</v>
          </cell>
          <cell r="DO55">
            <v>29.595553497105033</v>
          </cell>
          <cell r="DQ55">
            <v>22.473461611370233</v>
          </cell>
          <cell r="DR55">
            <v>15.599897866388314</v>
          </cell>
          <cell r="DT55">
            <v>24.108222330763017</v>
          </cell>
          <cell r="DU55">
            <v>14.10722296451342</v>
          </cell>
          <cell r="DW55">
            <v>16.200714144794741</v>
          </cell>
          <cell r="DX55">
            <v>17.230779967376048</v>
          </cell>
          <cell r="DZ55">
            <v>25.706079000000003</v>
          </cell>
          <cell r="EA55">
            <v>1370.882598635</v>
          </cell>
          <cell r="EB55">
            <v>1.303E-2</v>
          </cell>
          <cell r="EC55">
            <v>26.338360730000002</v>
          </cell>
          <cell r="ED55">
            <v>57.150617771001002</v>
          </cell>
          <cell r="EE55">
            <v>1101.605948721</v>
          </cell>
          <cell r="EF55">
            <v>18.503025000001003</v>
          </cell>
          <cell r="EG55">
            <v>712.67378323100309</v>
          </cell>
          <cell r="EJ55">
            <v>56.387812610394604</v>
          </cell>
          <cell r="EK55">
            <v>21.56272737358044</v>
          </cell>
          <cell r="EM55">
            <v>38.7045280123561</v>
          </cell>
          <cell r="EN55">
            <v>21.316754465834972</v>
          </cell>
          <cell r="EP55">
            <v>19.625749292724652</v>
          </cell>
          <cell r="EQ55">
            <v>10.154726372955679</v>
          </cell>
          <cell r="ES55">
            <v>22.721855350678023</v>
          </cell>
          <cell r="ET55">
            <v>8.7942131598609823</v>
          </cell>
          <cell r="EV55">
            <v>6.8877565530010001</v>
          </cell>
          <cell r="EW55">
            <v>570.57687249200194</v>
          </cell>
          <cell r="EX55">
            <v>7.2095363760010001</v>
          </cell>
          <cell r="EY55">
            <v>506.94547903500006</v>
          </cell>
          <cell r="EZ55">
            <v>5.3256780740009999</v>
          </cell>
          <cell r="FA55">
            <v>207.66339751700099</v>
          </cell>
          <cell r="FB55">
            <v>10.825130711002</v>
          </cell>
          <cell r="FC55">
            <v>526.97937627300496</v>
          </cell>
          <cell r="FD55">
            <v>0.54950055899999994</v>
          </cell>
          <cell r="FE55">
            <v>204.35759261500098</v>
          </cell>
          <cell r="FF55">
            <v>26.015712350000999</v>
          </cell>
          <cell r="FG55">
            <v>770.85540062100108</v>
          </cell>
          <cell r="FH55">
            <v>39.739168761000002</v>
          </cell>
          <cell r="FI55">
            <v>690.61971458600112</v>
          </cell>
          <cell r="FJ55">
            <v>19.449974245002004</v>
          </cell>
          <cell r="FK55">
            <v>213.57680125600299</v>
          </cell>
          <cell r="FL55">
            <v>25.874888104000004</v>
          </cell>
          <cell r="FM55">
            <v>503.6753061</v>
          </cell>
          <cell r="FN55">
            <v>28.503568670768537</v>
          </cell>
          <cell r="FO55">
            <v>18.038578720549655</v>
          </cell>
          <cell r="FQ55">
            <v>20.163276425499216</v>
          </cell>
          <cell r="FR55">
            <v>10.693467487360172</v>
          </cell>
          <cell r="FT55">
            <v>70.327881835827924</v>
          </cell>
          <cell r="FU55">
            <v>46.035750260935352</v>
          </cell>
          <cell r="FW55">
            <v>52.152896245143424</v>
          </cell>
          <cell r="FX55">
            <v>32.415247360189824</v>
          </cell>
          <cell r="FZ55">
            <v>12.999999990900829</v>
          </cell>
          <cell r="GA55">
            <v>19.066929607566621</v>
          </cell>
          <cell r="GC55">
            <v>46.908732368650796</v>
          </cell>
          <cell r="GD55">
            <v>25.194193639303009</v>
          </cell>
          <cell r="GF55">
            <v>33.882737896229699</v>
          </cell>
          <cell r="GG55">
            <v>21.312385338594488</v>
          </cell>
          <cell r="GI55">
            <v>85.484134897620947</v>
          </cell>
          <cell r="GJ55">
            <v>64.462715754003412</v>
          </cell>
          <cell r="GL55">
            <v>22.941829755980034</v>
          </cell>
          <cell r="GM55">
            <v>11.736667153488231</v>
          </cell>
          <cell r="GP55">
            <v>451.99384875300001</v>
          </cell>
          <cell r="GQ55">
            <v>10183.489324582</v>
          </cell>
          <cell r="GR55">
            <v>200.91397481799999</v>
          </cell>
          <cell r="GS55">
            <v>6632.5758894640003</v>
          </cell>
        </row>
        <row r="56">
          <cell r="A56">
            <v>44531</v>
          </cell>
          <cell r="B56">
            <v>7.6</v>
          </cell>
          <cell r="C56">
            <v>3.85</v>
          </cell>
          <cell r="D56">
            <v>10.5</v>
          </cell>
          <cell r="E56">
            <v>10.391999999999999</v>
          </cell>
          <cell r="F56">
            <v>18.54</v>
          </cell>
          <cell r="G56">
            <v>16.934000000000005</v>
          </cell>
          <cell r="H56">
            <v>15.8</v>
          </cell>
          <cell r="I56">
            <v>14.318000000000001</v>
          </cell>
          <cell r="J56">
            <v>12.8</v>
          </cell>
          <cell r="L56">
            <v>13.040000000000001</v>
          </cell>
          <cell r="AH56">
            <v>22.80552084</v>
          </cell>
          <cell r="AI56">
            <v>309.12943378700004</v>
          </cell>
          <cell r="AJ56">
            <v>85.739581781001007</v>
          </cell>
          <cell r="AK56">
            <v>130.596958207</v>
          </cell>
          <cell r="AL56">
            <v>18.496459170999998</v>
          </cell>
          <cell r="AM56">
            <v>428.13612583800102</v>
          </cell>
          <cell r="AN56">
            <v>2960.9520464910001</v>
          </cell>
          <cell r="AO56">
            <v>2531.7446954910001</v>
          </cell>
          <cell r="AP56">
            <v>4941.895633307</v>
          </cell>
          <cell r="AQ56">
            <v>291.18086791299999</v>
          </cell>
          <cell r="AS56">
            <v>4.9375478830009998</v>
          </cell>
          <cell r="AT56">
            <v>55.257788241</v>
          </cell>
          <cell r="AU56">
            <v>2.3037015419999998</v>
          </cell>
          <cell r="AV56">
            <v>26.474326094000002</v>
          </cell>
          <cell r="AW56">
            <v>0.74778254600100003</v>
          </cell>
          <cell r="AX56">
            <v>8.0749513830000001</v>
          </cell>
          <cell r="AY56">
            <v>3.8042724400000001</v>
          </cell>
          <cell r="AZ56">
            <v>60.614655130000003</v>
          </cell>
          <cell r="BA56">
            <v>15.925155379</v>
          </cell>
          <cell r="BB56">
            <v>220.63864931400002</v>
          </cell>
          <cell r="BC56">
            <v>14.812264844</v>
          </cell>
          <cell r="BD56">
            <v>187.25727715500102</v>
          </cell>
          <cell r="BE56">
            <v>11.717105448</v>
          </cell>
          <cell r="BF56">
            <v>229.051404877001</v>
          </cell>
          <cell r="BG56">
            <v>18.570232128000001</v>
          </cell>
          <cell r="BH56">
            <v>100.42696243899999</v>
          </cell>
          <cell r="BI56">
            <v>162.35703379099999</v>
          </cell>
          <cell r="BJ56">
            <v>1055.7077716180011</v>
          </cell>
          <cell r="BK56">
            <v>20.123087502000999</v>
          </cell>
          <cell r="BL56">
            <v>154.45081927699999</v>
          </cell>
          <cell r="BM56">
            <v>4.368283000001</v>
          </cell>
          <cell r="BN56">
            <v>96.850317899999993</v>
          </cell>
          <cell r="BO56">
            <v>6.8032474860000001</v>
          </cell>
          <cell r="BP56">
            <v>124.995908240001</v>
          </cell>
          <cell r="BQ56">
            <v>15.883215565001001</v>
          </cell>
          <cell r="BR56">
            <v>452.29496687</v>
          </cell>
          <cell r="BS56">
            <v>9.6869272950000003</v>
          </cell>
          <cell r="BT56">
            <v>391.746549633001</v>
          </cell>
          <cell r="BU56">
            <v>2.6109929619999996</v>
          </cell>
          <cell r="BV56">
            <v>117.15311597300001</v>
          </cell>
          <cell r="BW56">
            <v>14.159964863999999</v>
          </cell>
          <cell r="BX56">
            <v>293.76141419800001</v>
          </cell>
          <cell r="BY56">
            <v>5.0319556510009997</v>
          </cell>
          <cell r="BZ56">
            <v>116.705452611</v>
          </cell>
          <cell r="CA56">
            <v>14.996951099741873</v>
          </cell>
          <cell r="CB56">
            <v>46.924197754446276</v>
          </cell>
          <cell r="CD56">
            <v>81.653723063749197</v>
          </cell>
          <cell r="CE56">
            <v>75.521506846556861</v>
          </cell>
          <cell r="CG56">
            <v>74.04765584609666</v>
          </cell>
          <cell r="CH56">
            <v>58.864465896438212</v>
          </cell>
          <cell r="CJ56">
            <v>60.218652433315206</v>
          </cell>
          <cell r="CK56">
            <v>43.277557710819565</v>
          </cell>
          <cell r="CM56">
            <v>44.611331427813816</v>
          </cell>
          <cell r="CN56">
            <v>38.241764047291127</v>
          </cell>
          <cell r="CP56">
            <v>52.437986001690277</v>
          </cell>
          <cell r="CQ56">
            <v>48.4538317414207</v>
          </cell>
          <cell r="CS56">
            <v>48.31222838398407</v>
          </cell>
          <cell r="CT56">
            <v>63.202491477368767</v>
          </cell>
          <cell r="CV56">
            <v>42.808356268544756</v>
          </cell>
          <cell r="CW56">
            <v>30.71809630519099</v>
          </cell>
          <cell r="CY56">
            <v>22.45475566715541</v>
          </cell>
          <cell r="CZ56">
            <v>16.4180337077917</v>
          </cell>
          <cell r="DB56">
            <v>30.51415153901916</v>
          </cell>
          <cell r="DC56">
            <v>24.361101871832577</v>
          </cell>
          <cell r="DE56">
            <v>33.240838562878544</v>
          </cell>
          <cell r="DF56">
            <v>21.255384369781197</v>
          </cell>
          <cell r="DH56">
            <v>81.114343761064376</v>
          </cell>
          <cell r="DI56">
            <v>48.041264706161812</v>
          </cell>
          <cell r="DK56">
            <v>22.696007020098534</v>
          </cell>
          <cell r="DL56">
            <v>16.307606758244091</v>
          </cell>
          <cell r="DN56">
            <v>38.903939587584262</v>
          </cell>
          <cell r="DO56">
            <v>30.293846018347352</v>
          </cell>
          <cell r="DQ56">
            <v>21.055966436189884</v>
          </cell>
          <cell r="DR56">
            <v>15.888019025810431</v>
          </cell>
          <cell r="DT56">
            <v>21.805671249439623</v>
          </cell>
          <cell r="DU56">
            <v>13.728917785998521</v>
          </cell>
          <cell r="DW56">
            <v>17.569107666402687</v>
          </cell>
          <cell r="DX56">
            <v>19.316856864513927</v>
          </cell>
          <cell r="DZ56">
            <v>29.548932000001003</v>
          </cell>
          <cell r="EA56">
            <v>1548.9465370760011</v>
          </cell>
          <cell r="EB56">
            <v>1.2420000001000001E-2</v>
          </cell>
          <cell r="EC56">
            <v>21.909803392999997</v>
          </cell>
          <cell r="ED56">
            <v>67.787391207000994</v>
          </cell>
          <cell r="EE56">
            <v>1193.469785797</v>
          </cell>
          <cell r="EF56">
            <v>20.009928000002002</v>
          </cell>
          <cell r="EG56">
            <v>760.34003248700105</v>
          </cell>
          <cell r="EJ56">
            <v>56.008791451411639</v>
          </cell>
          <cell r="EK56">
            <v>22.348076702344265</v>
          </cell>
          <cell r="EM56">
            <v>39.145732686059119</v>
          </cell>
          <cell r="EN56">
            <v>20.806568584209522</v>
          </cell>
          <cell r="EP56">
            <v>19.793687430833366</v>
          </cell>
          <cell r="EQ56">
            <v>11.529316769938282</v>
          </cell>
          <cell r="ES56">
            <v>22.27136099639926</v>
          </cell>
          <cell r="ET56">
            <v>8.8632835356583897</v>
          </cell>
          <cell r="EV56">
            <v>14.775250612002001</v>
          </cell>
          <cell r="EW56">
            <v>692.34282482000106</v>
          </cell>
          <cell r="EX56">
            <v>12.974331020999999</v>
          </cell>
          <cell r="EY56">
            <v>585.23187474999997</v>
          </cell>
          <cell r="EZ56">
            <v>7.1371944030009997</v>
          </cell>
          <cell r="FA56">
            <v>296.31098365000003</v>
          </cell>
          <cell r="FB56">
            <v>15.913173005002001</v>
          </cell>
          <cell r="FC56">
            <v>710.62408951500197</v>
          </cell>
          <cell r="FD56">
            <v>2.0729655720000002</v>
          </cell>
          <cell r="FE56">
            <v>209.36408362900099</v>
          </cell>
          <cell r="FF56">
            <v>33.733704169001001</v>
          </cell>
          <cell r="FG56">
            <v>949.94899327000098</v>
          </cell>
          <cell r="FH56">
            <v>55.144137507002007</v>
          </cell>
          <cell r="FI56">
            <v>913.18235199400112</v>
          </cell>
          <cell r="FJ56">
            <v>23.885101596002997</v>
          </cell>
          <cell r="FK56">
            <v>302.16074944100103</v>
          </cell>
          <cell r="FL56">
            <v>31.511044218999999</v>
          </cell>
          <cell r="FM56">
            <v>680.43073470900003</v>
          </cell>
          <cell r="FN56">
            <v>22.414440269120163</v>
          </cell>
          <cell r="FO56">
            <v>17.944933657570683</v>
          </cell>
          <cell r="FQ56">
            <v>20.078649894499328</v>
          </cell>
          <cell r="FR56">
            <v>10.610132496275146</v>
          </cell>
          <cell r="FT56">
            <v>71.24046034212104</v>
          </cell>
          <cell r="FU56">
            <v>48.557216748340409</v>
          </cell>
          <cell r="FW56">
            <v>51.819623007605152</v>
          </cell>
          <cell r="FX56">
            <v>34.043896031854516</v>
          </cell>
          <cell r="FZ56">
            <v>15.175721213087277</v>
          </cell>
          <cell r="GA56">
            <v>20.037452423252667</v>
          </cell>
          <cell r="GC56">
            <v>41.012285050490831</v>
          </cell>
          <cell r="GD56">
            <v>25.512928169095375</v>
          </cell>
          <cell r="GF56">
            <v>33.49503556537573</v>
          </cell>
          <cell r="GG56">
            <v>22.704268671755063</v>
          </cell>
          <cell r="GI56">
            <v>82.951218542799012</v>
          </cell>
          <cell r="GJ56">
            <v>60.971644158545026</v>
          </cell>
          <cell r="GL56">
            <v>22.097299901542183</v>
          </cell>
          <cell r="GM56">
            <v>10.958698844969108</v>
          </cell>
          <cell r="GP56">
            <v>648.23485306400096</v>
          </cell>
          <cell r="GQ56">
            <v>12939.444008175</v>
          </cell>
          <cell r="GR56">
            <v>294.48412522199999</v>
          </cell>
          <cell r="GS56">
            <v>9133.7829429120011</v>
          </cell>
        </row>
        <row r="57">
          <cell r="A57">
            <v>44501</v>
          </cell>
          <cell r="B57">
            <v>7.6</v>
          </cell>
          <cell r="C57">
            <v>3.85</v>
          </cell>
          <cell r="D57">
            <v>10.5</v>
          </cell>
          <cell r="E57">
            <v>10.4</v>
          </cell>
          <cell r="F57">
            <v>18.225000000000001</v>
          </cell>
          <cell r="G57">
            <v>17.115000000000002</v>
          </cell>
          <cell r="H57">
            <v>15.899999999999999</v>
          </cell>
          <cell r="I57">
            <v>14.442500000000001</v>
          </cell>
          <cell r="J57">
            <v>12.8</v>
          </cell>
          <cell r="L57">
            <v>13.2</v>
          </cell>
          <cell r="AH57">
            <v>5.8883046680010001</v>
          </cell>
          <cell r="AI57">
            <v>198.787213739001</v>
          </cell>
          <cell r="AJ57">
            <v>42.388691729999998</v>
          </cell>
          <cell r="AK57">
            <v>107.722595335001</v>
          </cell>
          <cell r="AL57">
            <v>5.9243183550000005</v>
          </cell>
          <cell r="AM57">
            <v>258.68852484500098</v>
          </cell>
          <cell r="AN57">
            <v>2257.2428255949999</v>
          </cell>
          <cell r="AO57">
            <v>1730.4068418910001</v>
          </cell>
          <cell r="AP57">
            <v>4102.6821441069997</v>
          </cell>
          <cell r="AQ57">
            <v>157.53668883700101</v>
          </cell>
          <cell r="AS57">
            <v>1.5888000001000002E-2</v>
          </cell>
          <cell r="AT57">
            <v>30.493612788000998</v>
          </cell>
          <cell r="AU57">
            <v>0.65270697099999997</v>
          </cell>
          <cell r="AV57">
            <v>6.1241465369999997</v>
          </cell>
          <cell r="AW57">
            <v>0.80793606900100001</v>
          </cell>
          <cell r="AX57">
            <v>4.0692737120000002</v>
          </cell>
          <cell r="AY57">
            <v>1.580436738001</v>
          </cell>
          <cell r="AZ57">
            <v>28.175800545999998</v>
          </cell>
          <cell r="BA57">
            <v>10.613353170001002</v>
          </cell>
          <cell r="BB57">
            <v>149.71368060899999</v>
          </cell>
          <cell r="BC57">
            <v>9.9417807660000008</v>
          </cell>
          <cell r="BD57">
            <v>97.042432227001001</v>
          </cell>
          <cell r="BE57">
            <v>3.5966033830010002</v>
          </cell>
          <cell r="BF57">
            <v>79.835776684999999</v>
          </cell>
          <cell r="BG57">
            <v>9.907636192</v>
          </cell>
          <cell r="BH57">
            <v>87.203933840000005</v>
          </cell>
          <cell r="BI57">
            <v>126.81708056799999</v>
          </cell>
          <cell r="BJ57">
            <v>1136.943887129002</v>
          </cell>
          <cell r="BK57">
            <v>10.228529526000001</v>
          </cell>
          <cell r="BL57">
            <v>140.63761889100101</v>
          </cell>
          <cell r="BM57">
            <v>4.5987580000000001</v>
          </cell>
          <cell r="BN57">
            <v>101.9021891</v>
          </cell>
          <cell r="BO57">
            <v>4.448408056001</v>
          </cell>
          <cell r="BP57">
            <v>80.393808130000011</v>
          </cell>
          <cell r="BQ57">
            <v>7.3025309100000007</v>
          </cell>
          <cell r="BR57">
            <v>291.350002434001</v>
          </cell>
          <cell r="BS57">
            <v>5.2346966210009995</v>
          </cell>
          <cell r="BT57">
            <v>144.90774522499999</v>
          </cell>
          <cell r="BU57">
            <v>1.754834083</v>
          </cell>
          <cell r="BV57">
            <v>103.77185804300001</v>
          </cell>
          <cell r="BW57">
            <v>5.5288653400000003</v>
          </cell>
          <cell r="BX57">
            <v>247.440238160001</v>
          </cell>
          <cell r="BY57">
            <v>0.64229445200000002</v>
          </cell>
          <cell r="BZ57">
            <v>113.488012190001</v>
          </cell>
          <cell r="CA57">
            <v>94.864048332460726</v>
          </cell>
          <cell r="CB57">
            <v>41.457919185766457</v>
          </cell>
          <cell r="CD57">
            <v>49.892999982989302</v>
          </cell>
          <cell r="CE57">
            <v>81.408315431691975</v>
          </cell>
          <cell r="CG57">
            <v>50.459500676099339</v>
          </cell>
          <cell r="CH57">
            <v>50.478940562846311</v>
          </cell>
          <cell r="CJ57">
            <v>67.298035137761204</v>
          </cell>
          <cell r="CK57">
            <v>45.944247681714131</v>
          </cell>
          <cell r="CM57">
            <v>38.430995280915688</v>
          </cell>
          <cell r="CN57">
            <v>33.038349722287535</v>
          </cell>
          <cell r="CP57">
            <v>65.256165138815945</v>
          </cell>
          <cell r="CQ57">
            <v>46.60894520114379</v>
          </cell>
          <cell r="CS57">
            <v>67.116153963739364</v>
          </cell>
          <cell r="CT57">
            <v>60.416938327240622</v>
          </cell>
          <cell r="CV57">
            <v>41.00807289271124</v>
          </cell>
          <cell r="CW57">
            <v>31.084616092463655</v>
          </cell>
          <cell r="CY57">
            <v>23.360717090876975</v>
          </cell>
          <cell r="CZ57">
            <v>14.671838586263759</v>
          </cell>
          <cell r="DB57">
            <v>31.834598190023449</v>
          </cell>
          <cell r="DC57">
            <v>23.646465262053681</v>
          </cell>
          <cell r="DE57">
            <v>31.087763261297944</v>
          </cell>
          <cell r="DF57">
            <v>20.323637863830736</v>
          </cell>
          <cell r="DH57">
            <v>77.879681209695917</v>
          </cell>
          <cell r="DI57">
            <v>45.423280816328209</v>
          </cell>
          <cell r="DK57">
            <v>22.329168844284972</v>
          </cell>
          <cell r="DL57">
            <v>15.998771602594726</v>
          </cell>
          <cell r="DN57">
            <v>37.370887092897611</v>
          </cell>
          <cell r="DO57">
            <v>30.912511425684563</v>
          </cell>
          <cell r="DQ57">
            <v>23.778518606536547</v>
          </cell>
          <cell r="DR57">
            <v>16.268375923234021</v>
          </cell>
          <cell r="DT57">
            <v>22.765768311333296</v>
          </cell>
          <cell r="DU57">
            <v>13.710006134662645</v>
          </cell>
          <cell r="DW57">
            <v>18.859915982895647</v>
          </cell>
          <cell r="DX57">
            <v>19.132978024531042</v>
          </cell>
          <cell r="DZ57">
            <v>23.163548000001999</v>
          </cell>
          <cell r="EA57">
            <v>1278.2568821890011</v>
          </cell>
          <cell r="EB57">
            <v>1.7840000001E-2</v>
          </cell>
          <cell r="EC57">
            <v>17.879348926001001</v>
          </cell>
          <cell r="ED57">
            <v>57.084017334999999</v>
          </cell>
          <cell r="EE57">
            <v>969.96875265800099</v>
          </cell>
          <cell r="EF57">
            <v>16.415476000001998</v>
          </cell>
          <cell r="EG57">
            <v>672.27188505000095</v>
          </cell>
          <cell r="EJ57">
            <v>56.985284810422307</v>
          </cell>
          <cell r="EK57">
            <v>20.946981958868108</v>
          </cell>
          <cell r="EM57">
            <v>39.213565020279511</v>
          </cell>
          <cell r="EN57">
            <v>23.679643246198168</v>
          </cell>
          <cell r="EP57">
            <v>19.344058819034064</v>
          </cell>
          <cell r="EQ57">
            <v>10.607429522640231</v>
          </cell>
          <cell r="ES57">
            <v>22.095782662650588</v>
          </cell>
          <cell r="ET57">
            <v>8.4756979577544094</v>
          </cell>
          <cell r="EV57">
            <v>5.7218861100009999</v>
          </cell>
          <cell r="EW57">
            <v>555.82561362800197</v>
          </cell>
          <cell r="EX57">
            <v>7.7232923540009999</v>
          </cell>
          <cell r="EY57">
            <v>507.03177494799996</v>
          </cell>
          <cell r="EZ57">
            <v>6.8746761210000003</v>
          </cell>
          <cell r="FA57">
            <v>190.25454854099999</v>
          </cell>
          <cell r="FB57">
            <v>10.452828377005</v>
          </cell>
          <cell r="FC57">
            <v>533.74464555900192</v>
          </cell>
          <cell r="FD57">
            <v>2.2422713720000003</v>
          </cell>
          <cell r="FE57">
            <v>214.15395781700101</v>
          </cell>
          <cell r="FF57">
            <v>22.664117018001999</v>
          </cell>
          <cell r="FG57">
            <v>743.02004545500108</v>
          </cell>
          <cell r="FH57">
            <v>36.671368499002</v>
          </cell>
          <cell r="FI57">
            <v>693.55565398099998</v>
          </cell>
          <cell r="FJ57">
            <v>17.762561926002</v>
          </cell>
          <cell r="FK57">
            <v>207.02983856700098</v>
          </cell>
          <cell r="FL57">
            <v>24.665525524</v>
          </cell>
          <cell r="FM57">
            <v>476.13810791000003</v>
          </cell>
          <cell r="FN57">
            <v>28.921413074398309</v>
          </cell>
          <cell r="FO57">
            <v>18.253303180895138</v>
          </cell>
          <cell r="FQ57">
            <v>19.831091628514724</v>
          </cell>
          <cell r="FR57">
            <v>10.279692800530192</v>
          </cell>
          <cell r="FT57">
            <v>59.21426581777451</v>
          </cell>
          <cell r="FU57">
            <v>49.506615676351259</v>
          </cell>
          <cell r="FW57">
            <v>50.443740471809122</v>
          </cell>
          <cell r="FX57">
            <v>33.841316114786757</v>
          </cell>
          <cell r="FZ57">
            <v>18.730979270603644</v>
          </cell>
          <cell r="GA57">
            <v>19.953384143474249</v>
          </cell>
          <cell r="GC57">
            <v>46.823851100975084</v>
          </cell>
          <cell r="GD57">
            <v>25.457814804422494</v>
          </cell>
          <cell r="GF57">
            <v>33.60912847925335</v>
          </cell>
          <cell r="GG57">
            <v>22.056736965319413</v>
          </cell>
          <cell r="GI57">
            <v>81.50278725062546</v>
          </cell>
          <cell r="GJ57">
            <v>64.501782848718776</v>
          </cell>
          <cell r="GL57">
            <v>22.045885997032567</v>
          </cell>
          <cell r="GM57">
            <v>12.058939968588492</v>
          </cell>
          <cell r="GP57">
            <v>393.45771414400002</v>
          </cell>
          <cell r="GQ57">
            <v>9758.1346018589993</v>
          </cell>
          <cell r="GR57">
            <v>207.29405841300201</v>
          </cell>
          <cell r="GS57">
            <v>7070.3924115929995</v>
          </cell>
        </row>
        <row r="58">
          <cell r="A58">
            <v>44470</v>
          </cell>
          <cell r="B58">
            <v>7.6</v>
          </cell>
          <cell r="C58">
            <v>3.97</v>
          </cell>
          <cell r="D58">
            <v>10.459999999999999</v>
          </cell>
          <cell r="E58">
            <v>10.310194931774042</v>
          </cell>
          <cell r="F58">
            <v>17.939999999999998</v>
          </cell>
          <cell r="G58">
            <v>16.940302144249106</v>
          </cell>
          <cell r="H58">
            <v>16</v>
          </cell>
          <cell r="I58">
            <v>14.559883040936169</v>
          </cell>
          <cell r="J58">
            <v>12.76</v>
          </cell>
          <cell r="L58">
            <v>13.34</v>
          </cell>
          <cell r="AH58">
            <v>15.41410647</v>
          </cell>
          <cell r="AI58">
            <v>212.22347646</v>
          </cell>
          <cell r="AJ58">
            <v>63.914986964001002</v>
          </cell>
          <cell r="AK58">
            <v>94.073726894000004</v>
          </cell>
          <cell r="AL58">
            <v>10.496172634000001</v>
          </cell>
          <cell r="AM58">
            <v>271.46716320600098</v>
          </cell>
          <cell r="AN58">
            <v>2013.0740232760002</v>
          </cell>
          <cell r="AO58">
            <v>1815.1546878050001</v>
          </cell>
          <cell r="AP58">
            <v>4101.5509402030002</v>
          </cell>
          <cell r="AQ58">
            <v>154.51841681000101</v>
          </cell>
          <cell r="AS58">
            <v>3.3971617099999998</v>
          </cell>
          <cell r="AT58">
            <v>40.196796122000997</v>
          </cell>
          <cell r="AU58">
            <v>0.89944447999999999</v>
          </cell>
          <cell r="AV58">
            <v>7.0947404830009999</v>
          </cell>
          <cell r="AW58">
            <v>0.29140499999999997</v>
          </cell>
          <cell r="AX58">
            <v>2.8722596320009997</v>
          </cell>
          <cell r="AY58">
            <v>0.95599267700000001</v>
          </cell>
          <cell r="AZ58">
            <v>37.860878247000002</v>
          </cell>
          <cell r="BA58">
            <v>3.7771134960010002</v>
          </cell>
          <cell r="BB58">
            <v>113.856907871</v>
          </cell>
          <cell r="BC58">
            <v>7.9730062779999997</v>
          </cell>
          <cell r="BD58">
            <v>76.582825482000004</v>
          </cell>
          <cell r="BE58">
            <v>6.0226416589999996</v>
          </cell>
          <cell r="BF58">
            <v>79.542010685001003</v>
          </cell>
          <cell r="BG58">
            <v>10.489823654</v>
          </cell>
          <cell r="BH58">
            <v>93.72924885300101</v>
          </cell>
          <cell r="BI58">
            <v>139.22111479</v>
          </cell>
          <cell r="BJ58">
            <v>968.92704610800206</v>
          </cell>
          <cell r="BK58">
            <v>7.7248561259999997</v>
          </cell>
          <cell r="BL58">
            <v>114.496293572</v>
          </cell>
          <cell r="BM58">
            <v>2.6503009999999998</v>
          </cell>
          <cell r="BN58">
            <v>98.336824600000014</v>
          </cell>
          <cell r="BO58">
            <v>4.8658065720000003</v>
          </cell>
          <cell r="BP58">
            <v>74.195393691001001</v>
          </cell>
          <cell r="BQ58">
            <v>10.009047014</v>
          </cell>
          <cell r="BR58">
            <v>314.41590457699999</v>
          </cell>
          <cell r="BS58">
            <v>4.2940340210000008</v>
          </cell>
          <cell r="BT58">
            <v>153.96199445300101</v>
          </cell>
          <cell r="BU58">
            <v>1.438916000001</v>
          </cell>
          <cell r="BV58">
            <v>83.631266143000005</v>
          </cell>
          <cell r="BW58">
            <v>10.403168046000001</v>
          </cell>
          <cell r="BX58">
            <v>260.09087320000003</v>
          </cell>
          <cell r="BY58">
            <v>3.9095880640009999</v>
          </cell>
          <cell r="BZ58">
            <v>101.061222064001</v>
          </cell>
          <cell r="CA58">
            <v>21.8106407154227</v>
          </cell>
          <cell r="CB58">
            <v>37.243930004426311</v>
          </cell>
          <cell r="CD58">
            <v>51.152999996175417</v>
          </cell>
          <cell r="CE58">
            <v>77.519551448957984</v>
          </cell>
          <cell r="CG58">
            <v>87.579828760663005</v>
          </cell>
          <cell r="CH58">
            <v>55.061204234807825</v>
          </cell>
          <cell r="CJ58">
            <v>40.625398569868963</v>
          </cell>
          <cell r="CK58">
            <v>39.90918003342216</v>
          </cell>
          <cell r="CM58">
            <v>52.296264087413249</v>
          </cell>
          <cell r="CN58">
            <v>34.908338177216052</v>
          </cell>
          <cell r="CP58">
            <v>74.641905636914132</v>
          </cell>
          <cell r="CQ58">
            <v>49.508746785911647</v>
          </cell>
          <cell r="CS58">
            <v>58.138971081526861</v>
          </cell>
          <cell r="CT58">
            <v>62.068750763399656</v>
          </cell>
          <cell r="CV58">
            <v>36.183452888101336</v>
          </cell>
          <cell r="CW58">
            <v>30.09780162838333</v>
          </cell>
          <cell r="CY58">
            <v>22.091069636909069</v>
          </cell>
          <cell r="CZ58">
            <v>15.359534018832765</v>
          </cell>
          <cell r="DB58">
            <v>30.227872478954698</v>
          </cell>
          <cell r="DC58">
            <v>23.62539336909602</v>
          </cell>
          <cell r="DE58">
            <v>31.274836329911583</v>
          </cell>
          <cell r="DF58">
            <v>20.142855763923048</v>
          </cell>
          <cell r="DH58">
            <v>63.456672253021068</v>
          </cell>
          <cell r="DI58">
            <v>48.462234339341634</v>
          </cell>
          <cell r="DK58">
            <v>22.345144604992761</v>
          </cell>
          <cell r="DL58">
            <v>14.359230001246132</v>
          </cell>
          <cell r="DN58">
            <v>44.497898997200323</v>
          </cell>
          <cell r="DO58">
            <v>28.339909529010075</v>
          </cell>
          <cell r="DQ58">
            <v>22.976782522383534</v>
          </cell>
          <cell r="DR58">
            <v>16.437803120682094</v>
          </cell>
          <cell r="DT58">
            <v>17.407683683205686</v>
          </cell>
          <cell r="DU58">
            <v>14.3060846424272</v>
          </cell>
          <cell r="DW58">
            <v>17.330436881542173</v>
          </cell>
          <cell r="DX58">
            <v>21.113865469019277</v>
          </cell>
          <cell r="DZ58">
            <v>24.090819000001002</v>
          </cell>
          <cell r="EA58">
            <v>1113.5625909720011</v>
          </cell>
          <cell r="EB58">
            <v>1.8949999999999998E-2</v>
          </cell>
          <cell r="EC58">
            <v>20.253114496999999</v>
          </cell>
          <cell r="ED58">
            <v>46.004788894001003</v>
          </cell>
          <cell r="EE58">
            <v>939.96649546600099</v>
          </cell>
          <cell r="EF58">
            <v>13.974131000002</v>
          </cell>
          <cell r="EG58">
            <v>743.18313660600006</v>
          </cell>
          <cell r="EJ58">
            <v>55.604498543613033</v>
          </cell>
          <cell r="EK58">
            <v>21.548066745360273</v>
          </cell>
          <cell r="EM58">
            <v>37.816886543535624</v>
          </cell>
          <cell r="EN58">
            <v>20.883924366973424</v>
          </cell>
          <cell r="EP58">
            <v>15.710987690245682</v>
          </cell>
          <cell r="EQ58">
            <v>10.426882391431477</v>
          </cell>
          <cell r="ES58">
            <v>22.136459147259799</v>
          </cell>
          <cell r="ET58">
            <v>8.4223237627327894</v>
          </cell>
          <cell r="EV58">
            <v>7.6065590160020005</v>
          </cell>
          <cell r="EW58">
            <v>557.11890202700192</v>
          </cell>
          <cell r="EX58">
            <v>9.6141741800000009</v>
          </cell>
          <cell r="EY58">
            <v>567.83438227099998</v>
          </cell>
          <cell r="EZ58">
            <v>4.7035174540009992</v>
          </cell>
          <cell r="FA58">
            <v>208.67437755400198</v>
          </cell>
          <cell r="FB58">
            <v>10.577663301002</v>
          </cell>
          <cell r="FC58">
            <v>547.85788120600103</v>
          </cell>
          <cell r="FD58">
            <v>2.0157335270000001</v>
          </cell>
          <cell r="FE58">
            <v>207.56934457800099</v>
          </cell>
          <cell r="FF58">
            <v>20.726267755000002</v>
          </cell>
          <cell r="FG58">
            <v>701.25882242800094</v>
          </cell>
          <cell r="FH58">
            <v>35.587647811003002</v>
          </cell>
          <cell r="FI58">
            <v>683.02624788500111</v>
          </cell>
          <cell r="FJ58">
            <v>17.684210405001998</v>
          </cell>
          <cell r="FK58">
            <v>199.03791962300301</v>
          </cell>
          <cell r="FL58">
            <v>23.831432762001</v>
          </cell>
          <cell r="FM58">
            <v>496.40139509300002</v>
          </cell>
          <cell r="FN58">
            <v>27.043356505123171</v>
          </cell>
          <cell r="FO58">
            <v>17.756983099023493</v>
          </cell>
          <cell r="FQ58">
            <v>19.795441864773871</v>
          </cell>
          <cell r="FR58">
            <v>10.837324155389178</v>
          </cell>
          <cell r="FT58">
            <v>73.011492352363035</v>
          </cell>
          <cell r="FU58">
            <v>46.549373822779181</v>
          </cell>
          <cell r="FW58">
            <v>52.166573679437427</v>
          </cell>
          <cell r="FX58">
            <v>32.426196036132531</v>
          </cell>
          <cell r="FZ58">
            <v>16.323810655653194</v>
          </cell>
          <cell r="GA58">
            <v>20.110589697826764</v>
          </cell>
          <cell r="GC58">
            <v>44.603635906806367</v>
          </cell>
          <cell r="GD58">
            <v>26.209873398077761</v>
          </cell>
          <cell r="GF58">
            <v>34.3537666129765</v>
          </cell>
          <cell r="GG58">
            <v>22.604843698906475</v>
          </cell>
          <cell r="GI58">
            <v>85.038543645671581</v>
          </cell>
          <cell r="GJ58">
            <v>64.320746046586137</v>
          </cell>
          <cell r="GL58">
            <v>21.152915972252856</v>
          </cell>
          <cell r="GM58">
            <v>11.162695244170031</v>
          </cell>
          <cell r="GP58">
            <v>430.18606188499996</v>
          </cell>
          <cell r="GQ58">
            <v>9638.2856663920011</v>
          </cell>
          <cell r="GR58">
            <v>183.90467822200102</v>
          </cell>
          <cell r="GS58">
            <v>6712.1808188100003</v>
          </cell>
        </row>
        <row r="59">
          <cell r="A59">
            <v>44440</v>
          </cell>
          <cell r="B59">
            <v>7.6</v>
          </cell>
          <cell r="C59">
            <v>4.05</v>
          </cell>
          <cell r="D59">
            <v>10.3</v>
          </cell>
          <cell r="E59">
            <v>10.3</v>
          </cell>
          <cell r="F59">
            <v>17.274999999999999</v>
          </cell>
          <cell r="G59">
            <v>16.425000000000001</v>
          </cell>
          <cell r="H59">
            <v>16</v>
          </cell>
          <cell r="I59">
            <v>14.5025</v>
          </cell>
          <cell r="J59">
            <v>12.7</v>
          </cell>
          <cell r="L59">
            <v>13.3</v>
          </cell>
          <cell r="AH59">
            <v>13.552544542001</v>
          </cell>
          <cell r="AI59">
            <v>273.04869102100105</v>
          </cell>
          <cell r="AJ59">
            <v>62.148998672000999</v>
          </cell>
          <cell r="AK59">
            <v>129.138810592</v>
          </cell>
          <cell r="AL59">
            <v>14.778300906</v>
          </cell>
          <cell r="AM59">
            <v>293.992456543</v>
          </cell>
          <cell r="AN59">
            <v>2466.1588627630003</v>
          </cell>
          <cell r="AO59">
            <v>2333.1119777690001</v>
          </cell>
          <cell r="AP59">
            <v>5072.9668358119998</v>
          </cell>
          <cell r="AQ59">
            <v>220.04200926200099</v>
          </cell>
          <cell r="AS59">
            <v>2.0787830000010001</v>
          </cell>
          <cell r="AT59">
            <v>27.389686964000003</v>
          </cell>
          <cell r="AU59">
            <v>0</v>
          </cell>
          <cell r="AV59">
            <v>5.2941145250000003</v>
          </cell>
          <cell r="AW59">
            <v>0.67514500000099997</v>
          </cell>
          <cell r="AX59">
            <v>3.0256336190010003</v>
          </cell>
          <cell r="AY59">
            <v>1.0270569840000001</v>
          </cell>
          <cell r="AZ59">
            <v>66.246560013001002</v>
          </cell>
          <cell r="BA59">
            <v>20.876464413000001</v>
          </cell>
          <cell r="BB59">
            <v>146.85492156500001</v>
          </cell>
          <cell r="BC59">
            <v>11.433775871</v>
          </cell>
          <cell r="BD59">
            <v>100.39526231500101</v>
          </cell>
          <cell r="BE59">
            <v>5.7356206310010007</v>
          </cell>
          <cell r="BF59">
            <v>101.536950871</v>
          </cell>
          <cell r="BG59">
            <v>11.584804278001</v>
          </cell>
          <cell r="BH59">
            <v>86.911173434001</v>
          </cell>
          <cell r="BI59">
            <v>159.994452179001</v>
          </cell>
          <cell r="BJ59">
            <v>1273.0267294040002</v>
          </cell>
          <cell r="BK59">
            <v>8.524004828999999</v>
          </cell>
          <cell r="BL59">
            <v>131.80158537200001</v>
          </cell>
          <cell r="BM59">
            <v>3.6516439999999997</v>
          </cell>
          <cell r="BN59">
            <v>89.578838500000003</v>
          </cell>
          <cell r="BO59">
            <v>11.187699851</v>
          </cell>
          <cell r="BP59">
            <v>140.02550027300001</v>
          </cell>
          <cell r="BQ59">
            <v>4.6381005999999996</v>
          </cell>
          <cell r="BR59">
            <v>344.509237509</v>
          </cell>
          <cell r="BS59">
            <v>8.3697143660010003</v>
          </cell>
          <cell r="BT59">
            <v>154.929831194001</v>
          </cell>
          <cell r="BU59">
            <v>2.8995084480000002</v>
          </cell>
          <cell r="BV59">
            <v>113.93836259800001</v>
          </cell>
          <cell r="BW59">
            <v>7.2981049279999999</v>
          </cell>
          <cell r="BX59">
            <v>326.997598579</v>
          </cell>
          <cell r="BY59">
            <v>11.497978648</v>
          </cell>
          <cell r="BZ59">
            <v>310.67436869900098</v>
          </cell>
          <cell r="CA59">
            <v>28.352502401631938</v>
          </cell>
          <cell r="CB59">
            <v>48.169606410840174</v>
          </cell>
          <cell r="CD59" t="str">
            <v>(-)</v>
          </cell>
          <cell r="CE59">
            <v>77.870998459369559</v>
          </cell>
          <cell r="CG59">
            <v>70.793385124572069</v>
          </cell>
          <cell r="CH59">
            <v>60.031507762982706</v>
          </cell>
          <cell r="CJ59">
            <v>66.220109785068161</v>
          </cell>
          <cell r="CK59">
            <v>44.199753991291914</v>
          </cell>
          <cell r="CM59">
            <v>34.766612472945127</v>
          </cell>
          <cell r="CN59">
            <v>37.386238768088511</v>
          </cell>
          <cell r="CP59">
            <v>59.452667538562515</v>
          </cell>
          <cell r="CQ59">
            <v>50.420057522979839</v>
          </cell>
          <cell r="CS59">
            <v>69.298498348143568</v>
          </cell>
          <cell r="CT59">
            <v>57.969668433958468</v>
          </cell>
          <cell r="CV59">
            <v>39.197668206989867</v>
          </cell>
          <cell r="CW59">
            <v>31.339360166657588</v>
          </cell>
          <cell r="CY59">
            <v>22.849095300223215</v>
          </cell>
          <cell r="CZ59">
            <v>15.715237427745352</v>
          </cell>
          <cell r="DB59">
            <v>30.807033843715928</v>
          </cell>
          <cell r="DC59">
            <v>23.709797809426611</v>
          </cell>
          <cell r="DE59">
            <v>27.633726069682861</v>
          </cell>
          <cell r="DF59">
            <v>19.872639631289704</v>
          </cell>
          <cell r="DH59">
            <v>54.587832733500818</v>
          </cell>
          <cell r="DI59">
            <v>46.012373724997381</v>
          </cell>
          <cell r="DK59">
            <v>19.493238173186889</v>
          </cell>
          <cell r="DL59">
            <v>16.552344127599856</v>
          </cell>
          <cell r="DN59">
            <v>42.493594028458091</v>
          </cell>
          <cell r="DO59">
            <v>31.976063504513938</v>
          </cell>
          <cell r="DQ59">
            <v>24.354608448100649</v>
          </cell>
          <cell r="DR59">
            <v>17.013061028217955</v>
          </cell>
          <cell r="DT59">
            <v>24.371488988956479</v>
          </cell>
          <cell r="DU59">
            <v>14.763371083447556</v>
          </cell>
          <cell r="DW59">
            <v>16.286654929349108</v>
          </cell>
          <cell r="DX59">
            <v>19.04277157638278</v>
          </cell>
          <cell r="DZ59">
            <v>26.604999000001001</v>
          </cell>
          <cell r="EA59">
            <v>1591.4878655610009</v>
          </cell>
          <cell r="EB59">
            <v>2.4489999999999998E-2</v>
          </cell>
          <cell r="EC59">
            <v>31.118395322000001</v>
          </cell>
          <cell r="ED59">
            <v>59.856955591999998</v>
          </cell>
          <cell r="EE59">
            <v>1113.8950913879999</v>
          </cell>
          <cell r="EF59">
            <v>27.121086999999999</v>
          </cell>
          <cell r="EG59">
            <v>869.71841577700206</v>
          </cell>
          <cell r="EJ59">
            <v>55.873767181872246</v>
          </cell>
          <cell r="EK59">
            <v>20.451554655932391</v>
          </cell>
          <cell r="EM59">
            <v>39.162106982482648</v>
          </cell>
          <cell r="EN59">
            <v>20.581180240782373</v>
          </cell>
          <cell r="EP59">
            <v>19.460886020198579</v>
          </cell>
          <cell r="EQ59">
            <v>11.040551048455304</v>
          </cell>
          <cell r="ES59">
            <v>20.267147478270321</v>
          </cell>
          <cell r="ET59">
            <v>8.8781185288191047</v>
          </cell>
          <cell r="EV59">
            <v>20.127252877000998</v>
          </cell>
          <cell r="EW59">
            <v>687.44339358200102</v>
          </cell>
          <cell r="EX59">
            <v>16.610907597001003</v>
          </cell>
          <cell r="EY59">
            <v>801.57267660400009</v>
          </cell>
          <cell r="EZ59">
            <v>7.2831099000010004</v>
          </cell>
          <cell r="FA59">
            <v>260.11287112700103</v>
          </cell>
          <cell r="FB59">
            <v>15.954173234000001</v>
          </cell>
          <cell r="FC59">
            <v>700.86258646800093</v>
          </cell>
          <cell r="FD59">
            <v>5.922893932</v>
          </cell>
          <cell r="FE59">
            <v>205.16311654900002</v>
          </cell>
          <cell r="FF59">
            <v>23.360564366001999</v>
          </cell>
          <cell r="FG59">
            <v>893.67457669800194</v>
          </cell>
          <cell r="FH59">
            <v>38.328037924001009</v>
          </cell>
          <cell r="FI59">
            <v>729.54940605900299</v>
          </cell>
          <cell r="FJ59">
            <v>17.939278717002001</v>
          </cell>
          <cell r="FK59">
            <v>266.32159815400297</v>
          </cell>
          <cell r="FL59">
            <v>24.630399397000001</v>
          </cell>
          <cell r="FM59">
            <v>609.22979528500002</v>
          </cell>
          <cell r="FN59">
            <v>23.36333417633637</v>
          </cell>
          <cell r="FO59">
            <v>18.259293755944313</v>
          </cell>
          <cell r="FQ59">
            <v>20.765058378945856</v>
          </cell>
          <cell r="FR59">
            <v>11.456794813553618</v>
          </cell>
          <cell r="FT59">
            <v>67.488187500360596</v>
          </cell>
          <cell r="FU59">
            <v>48.026875874802585</v>
          </cell>
          <cell r="FW59">
            <v>52.473811723749769</v>
          </cell>
          <cell r="FX59">
            <v>33.121028595413321</v>
          </cell>
          <cell r="FZ59">
            <v>9.521167925584928</v>
          </cell>
          <cell r="GA59">
            <v>19.932147868178468</v>
          </cell>
          <cell r="GC59">
            <v>48.501161526814123</v>
          </cell>
          <cell r="GD59">
            <v>26.086170799880517</v>
          </cell>
          <cell r="GF59">
            <v>33.903393882792166</v>
          </cell>
          <cell r="GG59">
            <v>22.859047409814831</v>
          </cell>
          <cell r="GI59">
            <v>86.556926645459825</v>
          </cell>
          <cell r="GJ59">
            <v>64.037481163116311</v>
          </cell>
          <cell r="GL59">
            <v>22.962712626531264</v>
          </cell>
          <cell r="GM59">
            <v>11.53275218290853</v>
          </cell>
          <cell r="GP59">
            <v>546.79676421600107</v>
          </cell>
          <cell r="GQ59">
            <v>11878.163636199</v>
          </cell>
          <cell r="GR59">
            <v>244.85240212799999</v>
          </cell>
          <cell r="GS59">
            <v>8353.2813522050019</v>
          </cell>
        </row>
        <row r="60">
          <cell r="A60">
            <v>44409</v>
          </cell>
          <cell r="B60">
            <v>7.6</v>
          </cell>
          <cell r="C60">
            <v>4.125</v>
          </cell>
          <cell r="D60">
            <v>10.3</v>
          </cell>
          <cell r="E60">
            <v>10.3</v>
          </cell>
          <cell r="F60">
            <v>16.574999999999999</v>
          </cell>
          <cell r="G60">
            <v>15.6225</v>
          </cell>
          <cell r="H60">
            <v>16.074999999999999</v>
          </cell>
          <cell r="I60">
            <v>14.5875</v>
          </cell>
          <cell r="J60">
            <v>12.7</v>
          </cell>
          <cell r="L60">
            <v>13.3</v>
          </cell>
          <cell r="AH60">
            <v>6.9067675829999997</v>
          </cell>
          <cell r="AI60">
            <v>222.35658916100002</v>
          </cell>
          <cell r="AJ60">
            <v>60.252137716</v>
          </cell>
          <cell r="AK60">
            <v>118.71659269100101</v>
          </cell>
          <cell r="AL60">
            <v>5.0533231810010006</v>
          </cell>
          <cell r="AM60">
            <v>214.25546263299998</v>
          </cell>
          <cell r="AN60">
            <v>1809.400102135</v>
          </cell>
          <cell r="AO60">
            <v>2049.360067304</v>
          </cell>
          <cell r="AP60">
            <v>4074.8417958620003</v>
          </cell>
          <cell r="AQ60">
            <v>180.74916963200002</v>
          </cell>
          <cell r="AS60">
            <v>2.2255037070009998</v>
          </cell>
          <cell r="AT60">
            <v>22.320788927000002</v>
          </cell>
          <cell r="AU60">
            <v>0.85014594200000004</v>
          </cell>
          <cell r="AV60">
            <v>4.6698878130000008</v>
          </cell>
          <cell r="AW60">
            <v>0.276976</v>
          </cell>
          <cell r="AX60">
            <v>9.8475995810000008</v>
          </cell>
          <cell r="AY60">
            <v>2.1825494930000002</v>
          </cell>
          <cell r="AZ60">
            <v>58.487921856001002</v>
          </cell>
          <cell r="BA60">
            <v>4.2652924090009998</v>
          </cell>
          <cell r="BB60">
            <v>90.845374364001003</v>
          </cell>
          <cell r="BC60">
            <v>8.0735173720000013</v>
          </cell>
          <cell r="BD60">
            <v>105.31043988900001</v>
          </cell>
          <cell r="BE60">
            <v>3.559252012</v>
          </cell>
          <cell r="BF60">
            <v>76.877224576000998</v>
          </cell>
          <cell r="BG60">
            <v>9.2898362280000004</v>
          </cell>
          <cell r="BH60">
            <v>57.266312715001</v>
          </cell>
          <cell r="BI60">
            <v>156.130211438001</v>
          </cell>
          <cell r="BJ60">
            <v>925.81969737800091</v>
          </cell>
          <cell r="BK60">
            <v>9.0529056810000004</v>
          </cell>
          <cell r="BL60">
            <v>64.411849848000003</v>
          </cell>
          <cell r="BM60">
            <v>1.955261000001</v>
          </cell>
          <cell r="BN60">
            <v>53.990263400000998</v>
          </cell>
          <cell r="BO60">
            <v>10.718812470000001</v>
          </cell>
          <cell r="BP60">
            <v>126.97001086300101</v>
          </cell>
          <cell r="BQ60">
            <v>16.482754154001</v>
          </cell>
          <cell r="BR60">
            <v>272.98882301100002</v>
          </cell>
          <cell r="BS60">
            <v>3.3729976190000004</v>
          </cell>
          <cell r="BT60">
            <v>105.656668471001</v>
          </cell>
          <cell r="BU60">
            <v>1.5225521240000002</v>
          </cell>
          <cell r="BV60">
            <v>65.361571831001001</v>
          </cell>
          <cell r="BW60">
            <v>12.395782785001</v>
          </cell>
          <cell r="BX60">
            <v>290.59346242300001</v>
          </cell>
          <cell r="BY60">
            <v>2.7007437570000001</v>
          </cell>
          <cell r="BZ60">
            <v>404.62836407900102</v>
          </cell>
          <cell r="CA60">
            <v>41.801256575017341</v>
          </cell>
          <cell r="CB60">
            <v>45.369775533561715</v>
          </cell>
          <cell r="CD60">
            <v>49.924999996059498</v>
          </cell>
          <cell r="CE60">
            <v>87.338130044281854</v>
          </cell>
          <cell r="CG60">
            <v>82.085270926000817</v>
          </cell>
          <cell r="CH60">
            <v>37.206932031023349</v>
          </cell>
          <cell r="CJ60">
            <v>58.09258773038097</v>
          </cell>
          <cell r="CK60">
            <v>41.278202436188792</v>
          </cell>
          <cell r="CM60">
            <v>57.388469781684229</v>
          </cell>
          <cell r="CN60">
            <v>41.401307974469695</v>
          </cell>
          <cell r="CP60">
            <v>70.313143610214794</v>
          </cell>
          <cell r="CQ60">
            <v>50.684652654997898</v>
          </cell>
          <cell r="CS60">
            <v>77.478505705484721</v>
          </cell>
          <cell r="CT60">
            <v>60.155239523002578</v>
          </cell>
          <cell r="CV60">
            <v>38.709786374503238</v>
          </cell>
          <cell r="CW60">
            <v>32.529029945855626</v>
          </cell>
          <cell r="CY60">
            <v>21.153876449450145</v>
          </cell>
          <cell r="CZ60">
            <v>15.644879329348749</v>
          </cell>
          <cell r="DB60">
            <v>28.943068005438217</v>
          </cell>
          <cell r="DC60">
            <v>24.635134821349496</v>
          </cell>
          <cell r="DE60">
            <v>32.465195183644298</v>
          </cell>
          <cell r="DF60">
            <v>19.270432738803432</v>
          </cell>
          <cell r="DH60">
            <v>59.790890732320172</v>
          </cell>
          <cell r="DI60">
            <v>46.108278477961129</v>
          </cell>
          <cell r="DK60">
            <v>21.483822836309443</v>
          </cell>
          <cell r="DL60">
            <v>15.433844038077075</v>
          </cell>
          <cell r="DN60">
            <v>48.352276552852196</v>
          </cell>
          <cell r="DO60">
            <v>33.549122346583275</v>
          </cell>
          <cell r="DQ60">
            <v>23.876008576636423</v>
          </cell>
          <cell r="DR60">
            <v>17.710566408700636</v>
          </cell>
          <cell r="DT60">
            <v>20.465824297273656</v>
          </cell>
          <cell r="DU60">
            <v>15.270523535252725</v>
          </cell>
          <cell r="DW60">
            <v>28.090989968360777</v>
          </cell>
          <cell r="DX60">
            <v>19.855696034490997</v>
          </cell>
          <cell r="DZ60">
            <v>23.450039000001002</v>
          </cell>
          <cell r="EA60">
            <v>1138.4701097600021</v>
          </cell>
          <cell r="EB60">
            <v>1.342E-2</v>
          </cell>
          <cell r="EC60">
            <v>36.776725711001006</v>
          </cell>
          <cell r="ED60">
            <v>68.905650691000005</v>
          </cell>
          <cell r="EE60">
            <v>860.843213152001</v>
          </cell>
          <cell r="EF60">
            <v>14.278832000002</v>
          </cell>
          <cell r="EG60">
            <v>821.23597053900107</v>
          </cell>
          <cell r="EJ60">
            <v>55.829800965360654</v>
          </cell>
          <cell r="EK60">
            <v>21.217276547302681</v>
          </cell>
          <cell r="EM60">
            <v>39.089418777943372</v>
          </cell>
          <cell r="EN60">
            <v>18.588608771375959</v>
          </cell>
          <cell r="EP60">
            <v>18.850587460277119</v>
          </cell>
          <cell r="EQ60">
            <v>11.123797450676038</v>
          </cell>
          <cell r="ES60">
            <v>21.842837005152685</v>
          </cell>
          <cell r="ET60">
            <v>8.4522983725301319</v>
          </cell>
          <cell r="EV60">
            <v>9.2524761810010006</v>
          </cell>
          <cell r="EW60">
            <v>537.83279710299996</v>
          </cell>
          <cell r="EX60">
            <v>26.173028947999999</v>
          </cell>
          <cell r="EY60">
            <v>784.15600116500002</v>
          </cell>
          <cell r="EZ60">
            <v>6.6119367030009997</v>
          </cell>
          <cell r="FA60">
            <v>241.24255823200102</v>
          </cell>
          <cell r="FB60">
            <v>11.366504718003</v>
          </cell>
          <cell r="FC60">
            <v>526.35608083200111</v>
          </cell>
          <cell r="FD60">
            <v>1.862000852</v>
          </cell>
          <cell r="FE60">
            <v>112.49724920800099</v>
          </cell>
          <cell r="FF60">
            <v>17.920453159001003</v>
          </cell>
          <cell r="FG60">
            <v>694.18008119200192</v>
          </cell>
          <cell r="FH60">
            <v>24.470632579003002</v>
          </cell>
          <cell r="FI60">
            <v>508.86850343100002</v>
          </cell>
          <cell r="FJ60">
            <v>14.838462814001</v>
          </cell>
          <cell r="FK60">
            <v>206.58204740000301</v>
          </cell>
          <cell r="FL60">
            <v>8.5926540229999997</v>
          </cell>
          <cell r="FM60">
            <v>386.04935361599996</v>
          </cell>
          <cell r="FN60">
            <v>20.080769388362707</v>
          </cell>
          <cell r="FO60">
            <v>18.369404842918033</v>
          </cell>
          <cell r="FQ60">
            <v>19.5235876585865</v>
          </cell>
          <cell r="FR60">
            <v>11.057824199802891</v>
          </cell>
          <cell r="FT60">
            <v>77.647708238038518</v>
          </cell>
          <cell r="FU60">
            <v>50.35189949305839</v>
          </cell>
          <cell r="FW60">
            <v>48.400087316257846</v>
          </cell>
          <cell r="FX60">
            <v>33.997325884561242</v>
          </cell>
          <cell r="FZ60">
            <v>14.99576184511864</v>
          </cell>
          <cell r="GA60">
            <v>20.208612087097244</v>
          </cell>
          <cell r="GC60">
            <v>48.88058460402425</v>
          </cell>
          <cell r="GD60">
            <v>26.686522137001706</v>
          </cell>
          <cell r="GF60">
            <v>33.246486458428436</v>
          </cell>
          <cell r="GG60">
            <v>23.427817334681084</v>
          </cell>
          <cell r="GI60">
            <v>89.021250678649452</v>
          </cell>
          <cell r="GJ60">
            <v>64.632033966160634</v>
          </cell>
          <cell r="GL60">
            <v>21.730103279639522</v>
          </cell>
          <cell r="GM60">
            <v>12.365985564559548</v>
          </cell>
          <cell r="GP60">
            <v>438.18357370900003</v>
          </cell>
          <cell r="GQ60">
            <v>9159.6376189849998</v>
          </cell>
          <cell r="GR60">
            <v>185.804317937001</v>
          </cell>
          <cell r="GS60">
            <v>6617.0294425270004</v>
          </cell>
        </row>
        <row r="61">
          <cell r="A61">
            <v>44378</v>
          </cell>
          <cell r="B61">
            <v>7.6</v>
          </cell>
          <cell r="C61">
            <v>4.2700000000000005</v>
          </cell>
          <cell r="D61">
            <v>10.3</v>
          </cell>
          <cell r="E61">
            <v>10.308000000000002</v>
          </cell>
          <cell r="F61">
            <v>16.399999999999999</v>
          </cell>
          <cell r="G61">
            <v>15.553999999999998</v>
          </cell>
          <cell r="H61">
            <v>16.3</v>
          </cell>
          <cell r="I61">
            <v>14.707999999999998</v>
          </cell>
          <cell r="J61">
            <v>12.7</v>
          </cell>
          <cell r="L61">
            <v>13.1</v>
          </cell>
          <cell r="AH61">
            <v>9.1069164880000013</v>
          </cell>
          <cell r="AI61">
            <v>207.48640482900001</v>
          </cell>
          <cell r="AJ61">
            <v>72.935282678999997</v>
          </cell>
          <cell r="AK61">
            <v>119.02618128600001</v>
          </cell>
          <cell r="AL61">
            <v>13.878855102999999</v>
          </cell>
          <cell r="AM61">
            <v>204.217618477</v>
          </cell>
          <cell r="AN61">
            <v>1741.1584422450001</v>
          </cell>
          <cell r="AO61">
            <v>2258.0655962189999</v>
          </cell>
          <cell r="AP61">
            <v>3879.4891646710003</v>
          </cell>
          <cell r="AQ61">
            <v>193.55938768799999</v>
          </cell>
          <cell r="AS61">
            <v>1.7113636650000001</v>
          </cell>
          <cell r="AT61">
            <v>23.396966000001001</v>
          </cell>
          <cell r="AU61">
            <v>0</v>
          </cell>
          <cell r="AV61">
            <v>6.8056465990010002</v>
          </cell>
          <cell r="AW61">
            <v>0.31043300000000001</v>
          </cell>
          <cell r="AX61">
            <v>7.3573365080009996</v>
          </cell>
          <cell r="AY61">
            <v>4.7747973049999999</v>
          </cell>
          <cell r="AZ61">
            <v>55.074898193000003</v>
          </cell>
          <cell r="BA61">
            <v>14.078029355001</v>
          </cell>
          <cell r="BB61">
            <v>98.621817968999991</v>
          </cell>
          <cell r="BC61">
            <v>10.159362821</v>
          </cell>
          <cell r="BD61">
            <v>117.438519951001</v>
          </cell>
          <cell r="BE61">
            <v>7.3826789480010007</v>
          </cell>
          <cell r="BF61">
            <v>80.889265253001</v>
          </cell>
          <cell r="BG61">
            <v>10.668065227</v>
          </cell>
          <cell r="BH61">
            <v>54.694067013999998</v>
          </cell>
          <cell r="BI61">
            <v>107.10248626000102</v>
          </cell>
          <cell r="BJ61">
            <v>820.01125632900005</v>
          </cell>
          <cell r="BK61">
            <v>11.665050332000002</v>
          </cell>
          <cell r="BL61">
            <v>65.747089141000998</v>
          </cell>
          <cell r="BM61">
            <v>1.9582139999999999</v>
          </cell>
          <cell r="BN61">
            <v>41.542684100000002</v>
          </cell>
          <cell r="BO61">
            <v>12.691238824001001</v>
          </cell>
          <cell r="BP61">
            <v>156.33366799900099</v>
          </cell>
          <cell r="BQ61">
            <v>15.082142117001</v>
          </cell>
          <cell r="BR61">
            <v>349.586987106001</v>
          </cell>
          <cell r="BS61">
            <v>10.135310426001</v>
          </cell>
          <cell r="BT61">
            <v>126.224847867001</v>
          </cell>
          <cell r="BU61">
            <v>4.937009743001</v>
          </cell>
          <cell r="BV61">
            <v>62.386616074001005</v>
          </cell>
          <cell r="BW61">
            <v>15.190489311</v>
          </cell>
          <cell r="BX61">
            <v>297.169597971001</v>
          </cell>
          <cell r="BY61">
            <v>4.3195660140000003</v>
          </cell>
          <cell r="BZ61">
            <v>479.03930899800002</v>
          </cell>
          <cell r="CA61">
            <v>45.477557131026849</v>
          </cell>
          <cell r="CB61">
            <v>44.597184951243477</v>
          </cell>
          <cell r="CD61" t="str">
            <v>(-)</v>
          </cell>
          <cell r="CE61">
            <v>72.340963383004436</v>
          </cell>
          <cell r="CG61">
            <v>77.623512964150081</v>
          </cell>
          <cell r="CH61">
            <v>51.956801539564438</v>
          </cell>
          <cell r="CJ61">
            <v>37.732934718367069</v>
          </cell>
          <cell r="CK61">
            <v>43.404604456914491</v>
          </cell>
          <cell r="CM61">
            <v>43.472465518662545</v>
          </cell>
          <cell r="CN61">
            <v>41.266515428789418</v>
          </cell>
          <cell r="CP61">
            <v>62.622917406485243</v>
          </cell>
          <cell r="CQ61">
            <v>51.349764957469546</v>
          </cell>
          <cell r="CS61">
            <v>52.178383557408331</v>
          </cell>
          <cell r="CT61">
            <v>58.875118741968251</v>
          </cell>
          <cell r="CV61">
            <v>41.466266821130027</v>
          </cell>
          <cell r="CW61">
            <v>33.295265181977896</v>
          </cell>
          <cell r="CY61">
            <v>22.891825719228432</v>
          </cell>
          <cell r="CZ61">
            <v>16.489763328755902</v>
          </cell>
          <cell r="DB61">
            <v>25.94865959246167</v>
          </cell>
          <cell r="DC61">
            <v>23.26726751254785</v>
          </cell>
          <cell r="DE61">
            <v>32.748131715941675</v>
          </cell>
          <cell r="DF61">
            <v>20.069113293043095</v>
          </cell>
          <cell r="DH61">
            <v>59.074935579822395</v>
          </cell>
          <cell r="DI61">
            <v>44.820518667525775</v>
          </cell>
          <cell r="DK61">
            <v>21.304209754846966</v>
          </cell>
          <cell r="DL61">
            <v>14.345380357840307</v>
          </cell>
          <cell r="DN61">
            <v>32.831579800096414</v>
          </cell>
          <cell r="DO61">
            <v>31.39739378621254</v>
          </cell>
          <cell r="DQ61">
            <v>16.609372044130357</v>
          </cell>
          <cell r="DR61">
            <v>18.023420241390379</v>
          </cell>
          <cell r="DT61">
            <v>19.925577482340852</v>
          </cell>
          <cell r="DU61">
            <v>15.206839464897023</v>
          </cell>
          <cell r="DW61">
            <v>27.026545376231862</v>
          </cell>
          <cell r="DX61">
            <v>19.435680821687789</v>
          </cell>
          <cell r="DZ61">
            <v>21.117829000002999</v>
          </cell>
          <cell r="EA61">
            <v>1122.4545042130021</v>
          </cell>
          <cell r="EB61">
            <v>8.94E-3</v>
          </cell>
          <cell r="EC61">
            <v>29.187053499000999</v>
          </cell>
          <cell r="ED61">
            <v>72.377007286001003</v>
          </cell>
          <cell r="EE61">
            <v>858.11767675000101</v>
          </cell>
          <cell r="EF61">
            <v>13.113186000002999</v>
          </cell>
          <cell r="EG61">
            <v>737.7239318070001</v>
          </cell>
          <cell r="EJ61">
            <v>55.414558475676344</v>
          </cell>
          <cell r="EK61">
            <v>21.275846291667779</v>
          </cell>
          <cell r="EM61">
            <v>39.25279642058166</v>
          </cell>
          <cell r="EN61">
            <v>19.760746671524792</v>
          </cell>
          <cell r="EP61">
            <v>18.778844374681473</v>
          </cell>
          <cell r="EQ61">
            <v>11.074473985174189</v>
          </cell>
          <cell r="ES61">
            <v>21.879672872781367</v>
          </cell>
          <cell r="ET61">
            <v>8.5692128160861394</v>
          </cell>
          <cell r="EV61">
            <v>12.895303520002001</v>
          </cell>
          <cell r="EW61">
            <v>509.60208494100004</v>
          </cell>
          <cell r="EX61">
            <v>29.183518710000001</v>
          </cell>
          <cell r="EY61">
            <v>906.20216782600096</v>
          </cell>
          <cell r="EZ61">
            <v>6.0761847410009997</v>
          </cell>
          <cell r="FA61">
            <v>259.09701424300101</v>
          </cell>
          <cell r="FB61">
            <v>10.249914854004999</v>
          </cell>
          <cell r="FC61">
            <v>509.39387991900196</v>
          </cell>
          <cell r="FD61">
            <v>1.35774949</v>
          </cell>
          <cell r="FE61">
            <v>97.246072530001001</v>
          </cell>
          <cell r="FF61">
            <v>18.082639893</v>
          </cell>
          <cell r="FG61">
            <v>685.29162285600091</v>
          </cell>
          <cell r="FH61">
            <v>23.087113184002</v>
          </cell>
          <cell r="FI61">
            <v>481.80626209000002</v>
          </cell>
          <cell r="FJ61">
            <v>18.107616908000995</v>
          </cell>
          <cell r="FK61">
            <v>203.51362284200101</v>
          </cell>
          <cell r="FL61">
            <v>7.5807214570010002</v>
          </cell>
          <cell r="FM61">
            <v>325.96615852400004</v>
          </cell>
          <cell r="FN61">
            <v>22.009337889703037</v>
          </cell>
          <cell r="FO61">
            <v>18.456977617297152</v>
          </cell>
          <cell r="FQ61">
            <v>19.734158020727584</v>
          </cell>
          <cell r="FR61">
            <v>10.449808428446902</v>
          </cell>
          <cell r="FT61">
            <v>72.548115163032293</v>
          </cell>
          <cell r="FU61">
            <v>49.866587740935408</v>
          </cell>
          <cell r="FW61">
            <v>52.845658370260139</v>
          </cell>
          <cell r="FX61">
            <v>32.562894401802644</v>
          </cell>
          <cell r="FZ61">
            <v>14.651627860305808</v>
          </cell>
          <cell r="GA61">
            <v>19.635364244421496</v>
          </cell>
          <cell r="GC61">
            <v>47.374562137778568</v>
          </cell>
          <cell r="GD61">
            <v>25.403886105629716</v>
          </cell>
          <cell r="GF61">
            <v>34.574794816752089</v>
          </cell>
          <cell r="GG61">
            <v>23.704025496247361</v>
          </cell>
          <cell r="GI61">
            <v>81.841501522333914</v>
          </cell>
          <cell r="GJ61">
            <v>63.570086300311253</v>
          </cell>
          <cell r="GL61">
            <v>23.252553544519156</v>
          </cell>
          <cell r="GM61">
            <v>12.938982877498507</v>
          </cell>
          <cell r="GP61">
            <v>457.20783404000002</v>
          </cell>
          <cell r="GQ61">
            <v>9063.6395976240001</v>
          </cell>
          <cell r="GR61">
            <v>192.41279840000001</v>
          </cell>
          <cell r="GS61">
            <v>6656.9127313909994</v>
          </cell>
        </row>
        <row r="62">
          <cell r="A62">
            <v>44348</v>
          </cell>
          <cell r="B62">
            <v>7.6</v>
          </cell>
          <cell r="C62">
            <v>4.75</v>
          </cell>
          <cell r="D62">
            <v>10.225</v>
          </cell>
          <cell r="E62">
            <v>10.225</v>
          </cell>
          <cell r="F62">
            <v>15.4</v>
          </cell>
          <cell r="G62">
            <v>14.7225</v>
          </cell>
          <cell r="H62">
            <v>16.3</v>
          </cell>
          <cell r="I62">
            <v>14.7075</v>
          </cell>
          <cell r="J62">
            <v>12.625</v>
          </cell>
          <cell r="L62">
            <v>12.724999999999998</v>
          </cell>
          <cell r="AH62">
            <v>31.448008539000998</v>
          </cell>
          <cell r="AI62">
            <v>246.56398535900101</v>
          </cell>
          <cell r="AJ62">
            <v>82.224519025000006</v>
          </cell>
          <cell r="AK62">
            <v>147.97679591300002</v>
          </cell>
          <cell r="AL62">
            <v>9.9139890070010015</v>
          </cell>
          <cell r="AM62">
            <v>254.66516398600001</v>
          </cell>
          <cell r="AN62">
            <v>2471.9110966120002</v>
          </cell>
          <cell r="AO62">
            <v>2905.719456243</v>
          </cell>
          <cell r="AP62">
            <v>5333.7098297170005</v>
          </cell>
          <cell r="AQ62">
            <v>266.48407118799997</v>
          </cell>
          <cell r="AS62">
            <v>3.5038176079999999</v>
          </cell>
          <cell r="AT62">
            <v>31.090421241000001</v>
          </cell>
          <cell r="AU62">
            <v>4.6803090310000002</v>
          </cell>
          <cell r="AV62">
            <v>4.9079197950010007</v>
          </cell>
          <cell r="AW62">
            <v>1.870366</v>
          </cell>
          <cell r="AX62">
            <v>7.4507444990000007</v>
          </cell>
          <cell r="AY62">
            <v>2.4036518330000001</v>
          </cell>
          <cell r="AZ62">
            <v>66.845964208000993</v>
          </cell>
          <cell r="BA62">
            <v>5.3117319360000002</v>
          </cell>
          <cell r="BB62">
            <v>117.036500781001</v>
          </cell>
          <cell r="BC62">
            <v>14.387806984000001</v>
          </cell>
          <cell r="BD62">
            <v>137.64602633800098</v>
          </cell>
          <cell r="BE62">
            <v>2.4502161760000001</v>
          </cell>
          <cell r="BF62">
            <v>80.633650982001001</v>
          </cell>
          <cell r="BG62">
            <v>10.929724750001</v>
          </cell>
          <cell r="BH62">
            <v>64.417605015000007</v>
          </cell>
          <cell r="BI62">
            <v>141.96788769800099</v>
          </cell>
          <cell r="BJ62">
            <v>1248.375372323</v>
          </cell>
          <cell r="BK62">
            <v>11.703809311999999</v>
          </cell>
          <cell r="BL62">
            <v>93.173057356000996</v>
          </cell>
          <cell r="BM62">
            <v>4.0246530000009999</v>
          </cell>
          <cell r="BN62">
            <v>65.700520699999998</v>
          </cell>
          <cell r="BO62">
            <v>12.605533773001</v>
          </cell>
          <cell r="BP62">
            <v>213.80593659500101</v>
          </cell>
          <cell r="BQ62">
            <v>14.890733311</v>
          </cell>
          <cell r="BR62">
            <v>293.63383897300002</v>
          </cell>
          <cell r="BS62">
            <v>14.019653532000001</v>
          </cell>
          <cell r="BT62">
            <v>166.112132578</v>
          </cell>
          <cell r="BU62">
            <v>1.6763789999999998</v>
          </cell>
          <cell r="BV62">
            <v>79.249587535000003</v>
          </cell>
          <cell r="BW62">
            <v>16.087926687001001</v>
          </cell>
          <cell r="BX62">
            <v>425.23393615100105</v>
          </cell>
          <cell r="BY62">
            <v>2.216008954001</v>
          </cell>
          <cell r="BZ62">
            <v>709.12972027800106</v>
          </cell>
          <cell r="CA62">
            <v>52.181709796065682</v>
          </cell>
          <cell r="CB62">
            <v>46.310131697452995</v>
          </cell>
          <cell r="CD62">
            <v>71.409572603924929</v>
          </cell>
          <cell r="CE62">
            <v>83.67256932830874</v>
          </cell>
          <cell r="CG62">
            <v>64.8490455878689</v>
          </cell>
          <cell r="CH62">
            <v>48.448057370300113</v>
          </cell>
          <cell r="CJ62">
            <v>61.09673225498296</v>
          </cell>
          <cell r="CK62">
            <v>45.31944188714985</v>
          </cell>
          <cell r="CM62">
            <v>48.578999454237518</v>
          </cell>
          <cell r="CN62">
            <v>39.721241891877064</v>
          </cell>
          <cell r="CP62">
            <v>71.973316931244142</v>
          </cell>
          <cell r="CQ62">
            <v>50.91600048727409</v>
          </cell>
          <cell r="CS62">
            <v>76.504946653327465</v>
          </cell>
          <cell r="CT62">
            <v>61.46072817067693</v>
          </cell>
          <cell r="CV62">
            <v>37.899320699358157</v>
          </cell>
          <cell r="CW62">
            <v>32.396415986795127</v>
          </cell>
          <cell r="CY62">
            <v>22.95139708517253</v>
          </cell>
          <cell r="CZ62">
            <v>15.496147405130602</v>
          </cell>
          <cell r="DB62">
            <v>28.379833920520475</v>
          </cell>
          <cell r="DC62">
            <v>23.38079008954719</v>
          </cell>
          <cell r="DE62">
            <v>26.905338174489351</v>
          </cell>
          <cell r="DF62">
            <v>18.395956371773476</v>
          </cell>
          <cell r="DH62">
            <v>62.725166230208977</v>
          </cell>
          <cell r="DI62">
            <v>46.072609469667633</v>
          </cell>
          <cell r="DK62">
            <v>16.697543010479414</v>
          </cell>
          <cell r="DL62">
            <v>17.331156867580717</v>
          </cell>
          <cell r="DN62">
            <v>30.044034792770866</v>
          </cell>
          <cell r="DO62">
            <v>33.825691336468729</v>
          </cell>
          <cell r="DQ62">
            <v>22.428358980875444</v>
          </cell>
          <cell r="DR62">
            <v>18.047137591553398</v>
          </cell>
          <cell r="DT62">
            <v>22.672598453890341</v>
          </cell>
          <cell r="DU62">
            <v>15.47282394941684</v>
          </cell>
          <cell r="DW62">
            <v>33.944181083830614</v>
          </cell>
          <cell r="DX62">
            <v>19.64934650895955</v>
          </cell>
          <cell r="DZ62">
            <v>25.506643000002001</v>
          </cell>
          <cell r="EA62">
            <v>1539.6940011120012</v>
          </cell>
          <cell r="EB62">
            <v>2.2350000001000001E-2</v>
          </cell>
          <cell r="EC62">
            <v>44.913519694000001</v>
          </cell>
          <cell r="ED62">
            <v>78.735179252999998</v>
          </cell>
          <cell r="EE62">
            <v>1128.548767648</v>
          </cell>
          <cell r="EF62">
            <v>24.298525660999999</v>
          </cell>
          <cell r="EG62">
            <v>901.37699977000102</v>
          </cell>
          <cell r="EJ62">
            <v>57.335897946267849</v>
          </cell>
          <cell r="EK62">
            <v>22.139940651818712</v>
          </cell>
          <cell r="EM62">
            <v>39.364205814838286</v>
          </cell>
          <cell r="EN62">
            <v>19.926787312653246</v>
          </cell>
          <cell r="EP62">
            <v>18.527235286994262</v>
          </cell>
          <cell r="EQ62">
            <v>11.27402430870622</v>
          </cell>
          <cell r="ES62">
            <v>20.842083889675795</v>
          </cell>
          <cell r="ET62">
            <v>9.329653106927303</v>
          </cell>
          <cell r="EV62">
            <v>12.422163156002</v>
          </cell>
          <cell r="EW62">
            <v>704.51911954200091</v>
          </cell>
          <cell r="EX62">
            <v>39.541790054001005</v>
          </cell>
          <cell r="EY62">
            <v>1332.7162560229999</v>
          </cell>
          <cell r="EZ62">
            <v>11.792303660000002</v>
          </cell>
          <cell r="FA62">
            <v>370.15956862199999</v>
          </cell>
          <cell r="FB62">
            <v>15.131430081001998</v>
          </cell>
          <cell r="FC62">
            <v>716.7150511170031</v>
          </cell>
          <cell r="FD62">
            <v>3.8227673180000004</v>
          </cell>
          <cell r="FE62">
            <v>127.507354269001</v>
          </cell>
          <cell r="FF62">
            <v>32.807532396001001</v>
          </cell>
          <cell r="FG62">
            <v>907.17748882300111</v>
          </cell>
          <cell r="FH62">
            <v>24.385731618003</v>
          </cell>
          <cell r="FI62">
            <v>592.96259282200208</v>
          </cell>
          <cell r="FJ62">
            <v>16.669462259002</v>
          </cell>
          <cell r="FK62">
            <v>266.60690751600106</v>
          </cell>
          <cell r="FL62">
            <v>12.296972787001</v>
          </cell>
          <cell r="FM62">
            <v>495.52762071600102</v>
          </cell>
          <cell r="FN62">
            <v>23.70423613778798</v>
          </cell>
          <cell r="FO62">
            <v>18.148206969020034</v>
          </cell>
          <cell r="FQ62">
            <v>20.069262964808644</v>
          </cell>
          <cell r="FR62">
            <v>10.643288099410865</v>
          </cell>
          <cell r="FT62">
            <v>72.060978896128589</v>
          </cell>
          <cell r="FU62">
            <v>49.105069505550773</v>
          </cell>
          <cell r="FW62">
            <v>49.401776401461092</v>
          </cell>
          <cell r="FX62">
            <v>30.855346360503354</v>
          </cell>
          <cell r="FZ62">
            <v>10.620258400461715</v>
          </cell>
          <cell r="GA62">
            <v>18.713600069028352</v>
          </cell>
          <cell r="GC62">
            <v>43.429640378703894</v>
          </cell>
          <cell r="GD62">
            <v>26.710903989080133</v>
          </cell>
          <cell r="GF62">
            <v>34.669588434732326</v>
          </cell>
          <cell r="GG62">
            <v>23.645228024641689</v>
          </cell>
          <cell r="GI62">
            <v>86.445759582125405</v>
          </cell>
          <cell r="GJ62">
            <v>64.679007279052101</v>
          </cell>
          <cell r="GL62">
            <v>22.162389509318093</v>
          </cell>
          <cell r="GM62">
            <v>12.609240156586573</v>
          </cell>
          <cell r="GP62">
            <v>560.44415289000005</v>
          </cell>
          <cell r="GQ62">
            <v>12337.04803077</v>
          </cell>
          <cell r="GR62">
            <v>264.45742801799997</v>
          </cell>
          <cell r="GS62">
            <v>9248.1900878079996</v>
          </cell>
        </row>
        <row r="63">
          <cell r="A63">
            <v>44317</v>
          </cell>
          <cell r="B63">
            <v>7.6</v>
          </cell>
          <cell r="C63">
            <v>4.6750000000000007</v>
          </cell>
          <cell r="D63">
            <v>10.199999999999999</v>
          </cell>
          <cell r="E63">
            <v>10.199999999999999</v>
          </cell>
          <cell r="F63">
            <v>14.1</v>
          </cell>
          <cell r="G63">
            <v>13.1775</v>
          </cell>
          <cell r="H63">
            <v>16.3</v>
          </cell>
          <cell r="I63">
            <v>14.6975</v>
          </cell>
          <cell r="J63">
            <v>12.6</v>
          </cell>
          <cell r="L63">
            <v>12.6</v>
          </cell>
          <cell r="AH63">
            <v>26.027334502999999</v>
          </cell>
          <cell r="AI63">
            <v>264.40012916300105</v>
          </cell>
          <cell r="AJ63">
            <v>78.940474894000999</v>
          </cell>
          <cell r="AK63">
            <v>112.59996352600001</v>
          </cell>
          <cell r="AL63">
            <v>10.10673695</v>
          </cell>
          <cell r="AM63">
            <v>308.46281366500006</v>
          </cell>
          <cell r="AN63">
            <v>2363.1124132700002</v>
          </cell>
          <cell r="AO63">
            <v>2573.2121293580003</v>
          </cell>
          <cell r="AP63">
            <v>4847.5217187489998</v>
          </cell>
          <cell r="AQ63">
            <v>254.59405658100002</v>
          </cell>
          <cell r="AS63">
            <v>1.9005885419999999</v>
          </cell>
          <cell r="AT63">
            <v>39.668063240001004</v>
          </cell>
          <cell r="AU63">
            <v>2.6400764850000003</v>
          </cell>
          <cell r="AV63">
            <v>7.531816589001</v>
          </cell>
          <cell r="AW63">
            <v>1.461365697</v>
          </cell>
          <cell r="AX63">
            <v>10.257097515001</v>
          </cell>
          <cell r="AY63">
            <v>0.71601800000100002</v>
          </cell>
          <cell r="AZ63">
            <v>72.467909329999998</v>
          </cell>
          <cell r="BA63">
            <v>13.036092634000999</v>
          </cell>
          <cell r="BB63">
            <v>126.796197186</v>
          </cell>
          <cell r="BC63">
            <v>17.095041561999999</v>
          </cell>
          <cell r="BD63">
            <v>131.59454759800099</v>
          </cell>
          <cell r="BE63">
            <v>13.5301492</v>
          </cell>
          <cell r="BF63">
            <v>112.191511622001</v>
          </cell>
          <cell r="BG63">
            <v>11.585561039</v>
          </cell>
          <cell r="BH63">
            <v>71.063695365000015</v>
          </cell>
          <cell r="BI63">
            <v>147.52364828300003</v>
          </cell>
          <cell r="BJ63">
            <v>1196.8331091149998</v>
          </cell>
          <cell r="BK63">
            <v>17.292476367999999</v>
          </cell>
          <cell r="BL63">
            <v>102.448680092001</v>
          </cell>
          <cell r="BM63">
            <v>2.758714000001</v>
          </cell>
          <cell r="BN63">
            <v>55.599729900001002</v>
          </cell>
          <cell r="BO63">
            <v>8.2713948950010003</v>
          </cell>
          <cell r="BP63">
            <v>186.26759445900001</v>
          </cell>
          <cell r="BQ63">
            <v>11.508761313000999</v>
          </cell>
          <cell r="BR63">
            <v>334.56360831900099</v>
          </cell>
          <cell r="BS63">
            <v>6.8457377890000002</v>
          </cell>
          <cell r="BT63">
            <v>197.061355023</v>
          </cell>
          <cell r="BU63">
            <v>1.9392238939999999</v>
          </cell>
          <cell r="BV63">
            <v>81.907361999000003</v>
          </cell>
          <cell r="BW63">
            <v>16.682111755999998</v>
          </cell>
          <cell r="BX63">
            <v>344.41917554099996</v>
          </cell>
          <cell r="BY63">
            <v>3.5073178240000003</v>
          </cell>
          <cell r="BZ63">
            <v>470.73544847800002</v>
          </cell>
          <cell r="CA63">
            <v>43.612682045728654</v>
          </cell>
          <cell r="CB63">
            <v>43.522493380570616</v>
          </cell>
          <cell r="CD63">
            <v>60.12586229561451</v>
          </cell>
          <cell r="CE63">
            <v>80.527431092350582</v>
          </cell>
          <cell r="CG63">
            <v>49.176923196931995</v>
          </cell>
          <cell r="CH63">
            <v>49.064787602826151</v>
          </cell>
          <cell r="CJ63">
            <v>71.263292263504184</v>
          </cell>
          <cell r="CK63">
            <v>42.757690093513844</v>
          </cell>
          <cell r="CM63">
            <v>41.114831887513176</v>
          </cell>
          <cell r="CN63">
            <v>39.432238908345205</v>
          </cell>
          <cell r="CP63">
            <v>62.428365078870478</v>
          </cell>
          <cell r="CQ63">
            <v>51.695273962462707</v>
          </cell>
          <cell r="CS63">
            <v>50.922427752459669</v>
          </cell>
          <cell r="CT63">
            <v>61.301093024396998</v>
          </cell>
          <cell r="CV63">
            <v>34.541633658385322</v>
          </cell>
          <cell r="CW63">
            <v>33.201717944772966</v>
          </cell>
          <cell r="CY63">
            <v>22.875539821861114</v>
          </cell>
          <cell r="CZ63">
            <v>15.147623902648926</v>
          </cell>
          <cell r="DB63">
            <v>25.082723686218081</v>
          </cell>
          <cell r="DC63">
            <v>24.256749063515066</v>
          </cell>
          <cell r="DE63">
            <v>31.571025485051521</v>
          </cell>
          <cell r="DF63">
            <v>20.367874008322826</v>
          </cell>
          <cell r="DH63">
            <v>71.553849429398994</v>
          </cell>
          <cell r="DI63">
            <v>46.040060434278288</v>
          </cell>
          <cell r="DK63">
            <v>15.251719674793533</v>
          </cell>
          <cell r="DL63">
            <v>16.291346483094014</v>
          </cell>
          <cell r="DN63">
            <v>55.162334825296064</v>
          </cell>
          <cell r="DO63">
            <v>31.018233207198744</v>
          </cell>
          <cell r="DQ63">
            <v>24.607550717916226</v>
          </cell>
          <cell r="DR63">
            <v>18.138399240634051</v>
          </cell>
          <cell r="DT63">
            <v>25.658648759204493</v>
          </cell>
          <cell r="DU63">
            <v>15.285128766053012</v>
          </cell>
          <cell r="DW63">
            <v>27.011313527884319</v>
          </cell>
          <cell r="DX63">
            <v>19.084150827720915</v>
          </cell>
          <cell r="DZ63">
            <v>20.273680000001001</v>
          </cell>
          <cell r="EA63">
            <v>1391.8248237250009</v>
          </cell>
          <cell r="EB63">
            <v>2.0560600000000002E-2</v>
          </cell>
          <cell r="EC63">
            <v>37.549442913001002</v>
          </cell>
          <cell r="ED63">
            <v>59.491315926001</v>
          </cell>
          <cell r="EE63">
            <v>1054.8201387080001</v>
          </cell>
          <cell r="EF63">
            <v>18.249729000001</v>
          </cell>
          <cell r="EG63">
            <v>992.00443125000015</v>
          </cell>
          <cell r="EJ63">
            <v>58.050422025006952</v>
          </cell>
          <cell r="EK63">
            <v>21.72218744350516</v>
          </cell>
          <cell r="EM63">
            <v>40.688987675456943</v>
          </cell>
          <cell r="EN63">
            <v>23.048300068850022</v>
          </cell>
          <cell r="EP63">
            <v>17.661462464217983</v>
          </cell>
          <cell r="EQ63">
            <v>11.237224041246968</v>
          </cell>
          <cell r="ES63">
            <v>22.330483373203936</v>
          </cell>
          <cell r="ET63">
            <v>8.4753870796522186</v>
          </cell>
          <cell r="EV63">
            <v>11.086070968001001</v>
          </cell>
          <cell r="EW63">
            <v>603.26101945100106</v>
          </cell>
          <cell r="EX63">
            <v>25.466532129000999</v>
          </cell>
          <cell r="EY63">
            <v>810.24352880700098</v>
          </cell>
          <cell r="EZ63">
            <v>11.037885931001</v>
          </cell>
          <cell r="FA63">
            <v>296.105121129</v>
          </cell>
          <cell r="FB63">
            <v>12.693484183003001</v>
          </cell>
          <cell r="FC63">
            <v>602.22742039700404</v>
          </cell>
          <cell r="FD63">
            <v>2.4308401690000001</v>
          </cell>
          <cell r="FE63">
            <v>122.58178366700101</v>
          </cell>
          <cell r="FF63">
            <v>23.033341884000002</v>
          </cell>
          <cell r="FG63">
            <v>833.54500746200006</v>
          </cell>
          <cell r="FH63">
            <v>21.459203976001998</v>
          </cell>
          <cell r="FI63">
            <v>572.51813191700205</v>
          </cell>
          <cell r="FJ63">
            <v>14.753041462002001</v>
          </cell>
          <cell r="FK63">
            <v>233.91761105200302</v>
          </cell>
          <cell r="FL63">
            <v>10.487035845000001</v>
          </cell>
          <cell r="FM63">
            <v>412.04492264499999</v>
          </cell>
          <cell r="FN63">
            <v>23.870340924645713</v>
          </cell>
          <cell r="FO63">
            <v>18.587893663498651</v>
          </cell>
          <cell r="FQ63">
            <v>20.060594847549883</v>
          </cell>
          <cell r="FR63">
            <v>11.559657125306092</v>
          </cell>
          <cell r="FT63">
            <v>71.354437724432643</v>
          </cell>
          <cell r="FU63">
            <v>47.358029007724646</v>
          </cell>
          <cell r="FW63">
            <v>51.302422175937274</v>
          </cell>
          <cell r="FX63">
            <v>31.757507619123594</v>
          </cell>
          <cell r="FZ63">
            <v>13.280709586217142</v>
          </cell>
          <cell r="GA63">
            <v>19.995730974893938</v>
          </cell>
          <cell r="GC63">
            <v>44.225007346311394</v>
          </cell>
          <cell r="GD63">
            <v>26.632915223431471</v>
          </cell>
          <cell r="GF63">
            <v>35.855569921673847</v>
          </cell>
          <cell r="GG63">
            <v>24.244965915701833</v>
          </cell>
          <cell r="GI63">
            <v>84.828929983782103</v>
          </cell>
          <cell r="GJ63">
            <v>63.670451592013499</v>
          </cell>
          <cell r="GL63">
            <v>22.448459201676354</v>
          </cell>
          <cell r="GM63">
            <v>13.107642737807048</v>
          </cell>
          <cell r="GP63">
            <v>528.07083642299995</v>
          </cell>
          <cell r="GQ63">
            <v>11483.380661867001</v>
          </cell>
          <cell r="GR63">
            <v>212.447011381001</v>
          </cell>
          <cell r="GS63">
            <v>7502.850195129</v>
          </cell>
        </row>
        <row r="64">
          <cell r="A64">
            <v>44287</v>
          </cell>
          <cell r="B64">
            <v>7.6</v>
          </cell>
          <cell r="C64">
            <v>4.55</v>
          </cell>
          <cell r="D64">
            <v>10.199999999999999</v>
          </cell>
          <cell r="E64">
            <v>10.206</v>
          </cell>
          <cell r="F64">
            <v>14.3</v>
          </cell>
          <cell r="G64">
            <v>13.104000000000003</v>
          </cell>
          <cell r="H64">
            <v>16.100000000000001</v>
          </cell>
          <cell r="I64">
            <v>14.596</v>
          </cell>
          <cell r="J64">
            <v>12.6</v>
          </cell>
          <cell r="L64">
            <v>12.68</v>
          </cell>
          <cell r="AH64">
            <v>15.026544767001001</v>
          </cell>
          <cell r="AI64">
            <v>212.11899483600098</v>
          </cell>
          <cell r="AJ64">
            <v>68.065664996999999</v>
          </cell>
          <cell r="AK64">
            <v>118.27136258200001</v>
          </cell>
          <cell r="AL64">
            <v>13.321757932000001</v>
          </cell>
          <cell r="AM64">
            <v>309.143782128</v>
          </cell>
          <cell r="AN64">
            <v>2212.4718804069998</v>
          </cell>
          <cell r="AO64">
            <v>2500.0545697670004</v>
          </cell>
          <cell r="AP64">
            <v>4941.7554277480003</v>
          </cell>
          <cell r="AQ64">
            <v>215.315531445001</v>
          </cell>
          <cell r="AS64">
            <v>4.5122000000000002E-2</v>
          </cell>
          <cell r="AT64">
            <v>37.058004266999994</v>
          </cell>
          <cell r="AU64">
            <v>0</v>
          </cell>
          <cell r="AV64">
            <v>6.0543477650000002</v>
          </cell>
          <cell r="AW64">
            <v>0.43191600000000002</v>
          </cell>
          <cell r="AX64">
            <v>16.339555144000002</v>
          </cell>
          <cell r="AY64">
            <v>4.0615624830000003</v>
          </cell>
          <cell r="AZ64">
            <v>51.121629838000004</v>
          </cell>
          <cell r="BA64">
            <v>9.439397876000001</v>
          </cell>
          <cell r="BB64">
            <v>124.58926141799999</v>
          </cell>
          <cell r="BC64">
            <v>7.0232274420009997</v>
          </cell>
          <cell r="BD64">
            <v>104.17060258799999</v>
          </cell>
          <cell r="BE64">
            <v>6.9887306650000003</v>
          </cell>
          <cell r="BF64">
            <v>131.314077602</v>
          </cell>
          <cell r="BG64">
            <v>8.6778568469999993</v>
          </cell>
          <cell r="BH64">
            <v>74.032061743</v>
          </cell>
          <cell r="BI64">
            <v>133.70266867900102</v>
          </cell>
          <cell r="BJ64">
            <v>1076.905219742001</v>
          </cell>
          <cell r="BK64">
            <v>10.586062169001</v>
          </cell>
          <cell r="BL64">
            <v>96.507137207000014</v>
          </cell>
          <cell r="BM64">
            <v>2.6813460000010001</v>
          </cell>
          <cell r="BN64">
            <v>70.825587400000003</v>
          </cell>
          <cell r="BO64">
            <v>7.1292925370000004</v>
          </cell>
          <cell r="BP64">
            <v>142.38406978900099</v>
          </cell>
          <cell r="BQ64">
            <v>12.257725454999999</v>
          </cell>
          <cell r="BR64">
            <v>312.92072470100101</v>
          </cell>
          <cell r="BS64">
            <v>3.9117026510000001</v>
          </cell>
          <cell r="BT64">
            <v>154.25222033599999</v>
          </cell>
          <cell r="BU64">
            <v>2.1546563160010002</v>
          </cell>
          <cell r="BV64">
            <v>96.674283928999998</v>
          </cell>
          <cell r="BW64">
            <v>12.035042865001</v>
          </cell>
          <cell r="BX64">
            <v>332.63197069300003</v>
          </cell>
          <cell r="BY64">
            <v>4.5386652119999997</v>
          </cell>
          <cell r="BZ64">
            <v>513.09566253300102</v>
          </cell>
          <cell r="CA64">
            <v>87.502770267275395</v>
          </cell>
          <cell r="CB64">
            <v>42.836125010503935</v>
          </cell>
          <cell r="CD64" t="str">
            <v>(-)</v>
          </cell>
          <cell r="CE64">
            <v>78.13238477126032</v>
          </cell>
          <cell r="CG64">
            <v>79.722446031172737</v>
          </cell>
          <cell r="CH64">
            <v>47.789054919633799</v>
          </cell>
          <cell r="CJ64">
            <v>39.953184247738186</v>
          </cell>
          <cell r="CK64">
            <v>44.462344201581601</v>
          </cell>
          <cell r="CM64">
            <v>37.091616807699118</v>
          </cell>
          <cell r="CN64">
            <v>37.893228414611364</v>
          </cell>
          <cell r="CP64">
            <v>77.811673696886402</v>
          </cell>
          <cell r="CQ64">
            <v>53.34592544057292</v>
          </cell>
          <cell r="CS64">
            <v>48.950238265048526</v>
          </cell>
          <cell r="CT64">
            <v>55.439894412167128</v>
          </cell>
          <cell r="CV64">
            <v>41.751730606878617</v>
          </cell>
          <cell r="CW64">
            <v>32.842260737887607</v>
          </cell>
          <cell r="CY64">
            <v>23.591559183271553</v>
          </cell>
          <cell r="CZ64">
            <v>16.565999462302738</v>
          </cell>
          <cell r="DB64">
            <v>30.242031371634368</v>
          </cell>
          <cell r="DC64">
            <v>24.946676983962728</v>
          </cell>
          <cell r="DE64">
            <v>31.988020195815089</v>
          </cell>
          <cell r="DF64">
            <v>19.394063448318114</v>
          </cell>
          <cell r="DH64">
            <v>72.416678558718672</v>
          </cell>
          <cell r="DI64">
            <v>47.22938271636955</v>
          </cell>
          <cell r="DK64">
            <v>26.147974804106919</v>
          </cell>
          <cell r="DL64">
            <v>16.638767212424089</v>
          </cell>
          <cell r="DN64">
            <v>53.289884767112888</v>
          </cell>
          <cell r="DO64">
            <v>31.483997102079808</v>
          </cell>
          <cell r="DQ64">
            <v>23.561616714457696</v>
          </cell>
          <cell r="DR64">
            <v>17.333022280047551</v>
          </cell>
          <cell r="DT64">
            <v>24.178712851387658</v>
          </cell>
          <cell r="DU64">
            <v>14.641052133502836</v>
          </cell>
          <cell r="DW64">
            <v>32.076378916665732</v>
          </cell>
          <cell r="DX64">
            <v>18.744628828547949</v>
          </cell>
          <cell r="DZ64">
            <v>21.266471000000003</v>
          </cell>
          <cell r="EA64">
            <v>1514.53209075</v>
          </cell>
          <cell r="EB64">
            <v>3.5620800001E-2</v>
          </cell>
          <cell r="EC64">
            <v>31.057717572001</v>
          </cell>
          <cell r="ED64">
            <v>64.639165781999992</v>
          </cell>
          <cell r="EE64">
            <v>1056.187982914</v>
          </cell>
          <cell r="EF64">
            <v>18.327369000000999</v>
          </cell>
          <cell r="EG64">
            <v>823.29063579500098</v>
          </cell>
          <cell r="EJ64">
            <v>57.718013487052026</v>
          </cell>
          <cell r="EK64">
            <v>20.360789280656579</v>
          </cell>
          <cell r="EM64">
            <v>67.85894757928348</v>
          </cell>
          <cell r="EN64">
            <v>20.667316605089624</v>
          </cell>
          <cell r="EP64">
            <v>19.261833863188766</v>
          </cell>
          <cell r="EQ64">
            <v>10.989503654974927</v>
          </cell>
          <cell r="ES64">
            <v>22.283699313304531</v>
          </cell>
          <cell r="ET64">
            <v>9.1590487388679538</v>
          </cell>
          <cell r="EV64">
            <v>8.1063587220019997</v>
          </cell>
          <cell r="EW64">
            <v>622.85310848400013</v>
          </cell>
          <cell r="EX64">
            <v>22.447219650000001</v>
          </cell>
          <cell r="EY64">
            <v>885.16228006300094</v>
          </cell>
          <cell r="EZ64">
            <v>8.6826681940009998</v>
          </cell>
          <cell r="FA64">
            <v>281.93860079200198</v>
          </cell>
          <cell r="FB64">
            <v>13.665805442003998</v>
          </cell>
          <cell r="FC64">
            <v>580.50484692300302</v>
          </cell>
          <cell r="FD64">
            <v>9.9416464110000007</v>
          </cell>
          <cell r="FE64">
            <v>117.333150869001</v>
          </cell>
          <cell r="FF64">
            <v>32.354223423001002</v>
          </cell>
          <cell r="FG64">
            <v>804.14224548100094</v>
          </cell>
          <cell r="FH64">
            <v>27.976610741000002</v>
          </cell>
          <cell r="FI64">
            <v>623.61737558100003</v>
          </cell>
          <cell r="FJ64">
            <v>19.323593363002001</v>
          </cell>
          <cell r="FK64">
            <v>219.154164406002</v>
          </cell>
          <cell r="FL64">
            <v>12.836834099000001</v>
          </cell>
          <cell r="FM64">
            <v>419.38763161899999</v>
          </cell>
          <cell r="FN64">
            <v>29.951973255389955</v>
          </cell>
          <cell r="FO64">
            <v>18.549570465373684</v>
          </cell>
          <cell r="FQ64">
            <v>19.516831006596401</v>
          </cell>
          <cell r="FR64">
            <v>10.646882877363726</v>
          </cell>
          <cell r="FT64">
            <v>73.38318978677853</v>
          </cell>
          <cell r="FU64">
            <v>47.825433648153044</v>
          </cell>
          <cell r="FW64">
            <v>47.896377142847626</v>
          </cell>
          <cell r="FX64">
            <v>33.33945910099014</v>
          </cell>
          <cell r="FZ64">
            <v>9.6567225526926865</v>
          </cell>
          <cell r="GA64">
            <v>21.193967348208254</v>
          </cell>
          <cell r="GC64">
            <v>45.54986914216304</v>
          </cell>
          <cell r="GD64">
            <v>27.166950458719739</v>
          </cell>
          <cell r="GF64">
            <v>35.876313710869631</v>
          </cell>
          <cell r="GG64">
            <v>23.202007440696523</v>
          </cell>
          <cell r="GI64">
            <v>86.417472701028544</v>
          </cell>
          <cell r="GJ64">
            <v>64.103090593222845</v>
          </cell>
          <cell r="GL64">
            <v>22.39300342304751</v>
          </cell>
          <cell r="GM64">
            <v>12.49047836280225</v>
          </cell>
          <cell r="GP64">
            <v>455.07141327100004</v>
          </cell>
          <cell r="GQ64">
            <v>11207.593253884001</v>
          </cell>
          <cell r="GR64">
            <v>224.85842895500102</v>
          </cell>
          <cell r="GS64">
            <v>7466.9326716820005</v>
          </cell>
        </row>
        <row r="65">
          <cell r="A65">
            <v>44256</v>
          </cell>
          <cell r="B65">
            <v>7.6</v>
          </cell>
          <cell r="C65">
            <v>4.3250000000000002</v>
          </cell>
          <cell r="D65">
            <v>10.125</v>
          </cell>
          <cell r="E65">
            <v>10.129999999999999</v>
          </cell>
          <cell r="F65">
            <v>14.525</v>
          </cell>
          <cell r="G65">
            <v>13.510000000000002</v>
          </cell>
          <cell r="H65">
            <v>15.8</v>
          </cell>
          <cell r="I65">
            <v>14.307499999999999</v>
          </cell>
          <cell r="J65">
            <v>12.525</v>
          </cell>
          <cell r="L65">
            <v>12.724999999999998</v>
          </cell>
          <cell r="AH65">
            <v>23.949869278999998</v>
          </cell>
          <cell r="AI65">
            <v>339.37169553800101</v>
          </cell>
          <cell r="AJ65">
            <v>93.534962687000004</v>
          </cell>
          <cell r="AK65">
            <v>177.61586524799998</v>
          </cell>
          <cell r="AL65">
            <v>36.019088161000994</v>
          </cell>
          <cell r="AM65">
            <v>442.12818576000001</v>
          </cell>
          <cell r="AN65">
            <v>3195.656659412</v>
          </cell>
          <cell r="AO65">
            <v>3014.159688488</v>
          </cell>
          <cell r="AP65">
            <v>6100.1074928280004</v>
          </cell>
          <cell r="AQ65">
            <v>490.62012929000099</v>
          </cell>
          <cell r="AS65">
            <v>2.8716000001000001E-2</v>
          </cell>
          <cell r="AT65">
            <v>79.184122430000002</v>
          </cell>
          <cell r="AU65">
            <v>4.6440964970000005</v>
          </cell>
          <cell r="AV65">
            <v>15.541843342001</v>
          </cell>
          <cell r="AW65">
            <v>1.7888345240000001</v>
          </cell>
          <cell r="AX65">
            <v>9.7306641510009992</v>
          </cell>
          <cell r="AY65">
            <v>8.3074340430010007</v>
          </cell>
          <cell r="AZ65">
            <v>96.478710714999991</v>
          </cell>
          <cell r="BA65">
            <v>8.1722496200000005</v>
          </cell>
          <cell r="BB65">
            <v>174.10489619400099</v>
          </cell>
          <cell r="BC65">
            <v>13.123040473</v>
          </cell>
          <cell r="BD65">
            <v>186.651578288</v>
          </cell>
          <cell r="BE65">
            <v>11.861855195001</v>
          </cell>
          <cell r="BF65">
            <v>152.60301406600001</v>
          </cell>
          <cell r="BG65">
            <v>14.150811912001</v>
          </cell>
          <cell r="BH65">
            <v>129.92383653200102</v>
          </cell>
          <cell r="BI65">
            <v>197.48433937500101</v>
          </cell>
          <cell r="BJ65">
            <v>1571.407641302</v>
          </cell>
          <cell r="BK65">
            <v>21.505727085</v>
          </cell>
          <cell r="BL65">
            <v>155.514692459</v>
          </cell>
          <cell r="BM65">
            <v>4.6873460000009999</v>
          </cell>
          <cell r="BN65">
            <v>114.63061940000101</v>
          </cell>
          <cell r="BO65">
            <v>10.579713911999999</v>
          </cell>
          <cell r="BP65">
            <v>173.470481818</v>
          </cell>
          <cell r="BQ65">
            <v>4.4993841500010001</v>
          </cell>
          <cell r="BR65">
            <v>511.83060691999998</v>
          </cell>
          <cell r="BS65">
            <v>14.238992226000001</v>
          </cell>
          <cell r="BT65">
            <v>297.24158594400097</v>
          </cell>
          <cell r="BU65">
            <v>7.612515137001</v>
          </cell>
          <cell r="BV65">
            <v>132.458526242</v>
          </cell>
          <cell r="BW65">
            <v>18.202746706999999</v>
          </cell>
          <cell r="BX65">
            <v>411.611485380001</v>
          </cell>
          <cell r="BY65">
            <v>2.412446364</v>
          </cell>
          <cell r="BZ65">
            <v>328.11742140499996</v>
          </cell>
          <cell r="CA65">
            <v>88.849421921965131</v>
          </cell>
          <cell r="CB65">
            <v>38.392345239962268</v>
          </cell>
          <cell r="CD65">
            <v>70.656919596948669</v>
          </cell>
          <cell r="CE65">
            <v>72.773270824410503</v>
          </cell>
          <cell r="CG65">
            <v>65.827953915876009</v>
          </cell>
          <cell r="CH65">
            <v>49.884233559439608</v>
          </cell>
          <cell r="CJ65">
            <v>33.603786196676808</v>
          </cell>
          <cell r="CK65">
            <v>42.796925987808066</v>
          </cell>
          <cell r="CM65">
            <v>46.028749486729453</v>
          </cell>
          <cell r="CN65">
            <v>38.457498454674173</v>
          </cell>
          <cell r="CP65">
            <v>61.743391055683446</v>
          </cell>
          <cell r="CQ65">
            <v>50.695758863483178</v>
          </cell>
          <cell r="CS65">
            <v>61.194132086177333</v>
          </cell>
          <cell r="CT65">
            <v>61.502550916313041</v>
          </cell>
          <cell r="CV65">
            <v>41.354089860717437</v>
          </cell>
          <cell r="CW65">
            <v>30.806169975747071</v>
          </cell>
          <cell r="CY65">
            <v>23.258005159225434</v>
          </cell>
          <cell r="CZ65">
            <v>15.374390227931272</v>
          </cell>
          <cell r="DB65">
            <v>27.100755543415751</v>
          </cell>
          <cell r="DC65">
            <v>24.472990770266883</v>
          </cell>
          <cell r="DE65">
            <v>31.404007726327137</v>
          </cell>
          <cell r="DF65">
            <v>18.72313953578778</v>
          </cell>
          <cell r="DH65">
            <v>59.317857390187626</v>
          </cell>
          <cell r="DI65">
            <v>48.503626806102147</v>
          </cell>
          <cell r="DK65">
            <v>19.32440769565779</v>
          </cell>
          <cell r="DL65">
            <v>15.79913979397471</v>
          </cell>
          <cell r="DN65">
            <v>36.976889284945386</v>
          </cell>
          <cell r="DO65">
            <v>31.485592741263204</v>
          </cell>
          <cell r="DQ65">
            <v>17.303308468151517</v>
          </cell>
          <cell r="DR65">
            <v>17.073164320734584</v>
          </cell>
          <cell r="DT65">
            <v>19.33307315025537</v>
          </cell>
          <cell r="DU65">
            <v>15.167840185907847</v>
          </cell>
          <cell r="DW65">
            <v>22.127584574975032</v>
          </cell>
          <cell r="DX65">
            <v>21.86392007931244</v>
          </cell>
          <cell r="DZ65">
            <v>24.263224000000001</v>
          </cell>
          <cell r="EA65">
            <v>1909.057569416</v>
          </cell>
          <cell r="EB65">
            <v>3.3212800000000001E-2</v>
          </cell>
          <cell r="EC65">
            <v>33.077057088000998</v>
          </cell>
          <cell r="ED65">
            <v>111.52028499800001</v>
          </cell>
          <cell r="EE65">
            <v>1392.045981949</v>
          </cell>
          <cell r="EF65">
            <v>26.289470450000998</v>
          </cell>
          <cell r="EG65">
            <v>1039.0120950330008</v>
          </cell>
          <cell r="EJ65">
            <v>57.923391796572453</v>
          </cell>
          <cell r="EK65">
            <v>22.023776505288883</v>
          </cell>
          <cell r="EM65">
            <v>69.745700452837454</v>
          </cell>
          <cell r="EN65">
            <v>19.338688847020975</v>
          </cell>
          <cell r="EP65">
            <v>18.10255622757963</v>
          </cell>
          <cell r="EQ65">
            <v>11.00114500370079</v>
          </cell>
          <cell r="ES65">
            <v>21.386102936659938</v>
          </cell>
          <cell r="ET65">
            <v>8.815289105288123</v>
          </cell>
          <cell r="EV65">
            <v>14.118619946999999</v>
          </cell>
          <cell r="EW65">
            <v>830.17445519799992</v>
          </cell>
          <cell r="EX65">
            <v>15.324652513001</v>
          </cell>
          <cell r="EY65">
            <v>922.58763996800008</v>
          </cell>
          <cell r="EZ65">
            <v>10.980300292001001</v>
          </cell>
          <cell r="FA65">
            <v>364.34953145200103</v>
          </cell>
          <cell r="FB65">
            <v>24.611044747000001</v>
          </cell>
          <cell r="FC65">
            <v>803.06324083400102</v>
          </cell>
          <cell r="FD65">
            <v>4.9359914150000002</v>
          </cell>
          <cell r="FE65">
            <v>217.01951384300099</v>
          </cell>
          <cell r="FF65">
            <v>37.050494854999997</v>
          </cell>
          <cell r="FG65">
            <v>1101.032954735</v>
          </cell>
          <cell r="FH65">
            <v>40.278246021002005</v>
          </cell>
          <cell r="FI65">
            <v>875.03165355900001</v>
          </cell>
          <cell r="FJ65">
            <v>23.923236964001998</v>
          </cell>
          <cell r="FK65">
            <v>336.83834568800103</v>
          </cell>
          <cell r="FL65">
            <v>29.515429981001002</v>
          </cell>
          <cell r="FM65">
            <v>675.27682552400108</v>
          </cell>
          <cell r="FN65">
            <v>21.001450167514733</v>
          </cell>
          <cell r="FO65">
            <v>18.760134288754397</v>
          </cell>
          <cell r="FQ65">
            <v>19.28038625230397</v>
          </cell>
          <cell r="FR65">
            <v>11.24367139988218</v>
          </cell>
          <cell r="FT65">
            <v>74.97981046235725</v>
          </cell>
          <cell r="FU65">
            <v>47.957959993550688</v>
          </cell>
          <cell r="FW65">
            <v>47.583771195603269</v>
          </cell>
          <cell r="FX65">
            <v>32.287168491541799</v>
          </cell>
          <cell r="FZ65">
            <v>11.243394293059158</v>
          </cell>
          <cell r="GA65">
            <v>19.933682774971881</v>
          </cell>
          <cell r="GC65">
            <v>45.027148881814881</v>
          </cell>
          <cell r="GD65">
            <v>26.555359760416227</v>
          </cell>
          <cell r="GF65">
            <v>34.878910660024097</v>
          </cell>
          <cell r="GG65">
            <v>23.694948548473278</v>
          </cell>
          <cell r="GI65">
            <v>85.720111363305705</v>
          </cell>
          <cell r="GJ65">
            <v>61.127376485685737</v>
          </cell>
          <cell r="GL65">
            <v>22.663028960803718</v>
          </cell>
          <cell r="GM65">
            <v>11.164778385902174</v>
          </cell>
          <cell r="GP65">
            <v>733.4758064350001</v>
          </cell>
          <cell r="GQ65">
            <v>14850.188678319</v>
          </cell>
          <cell r="GR65">
            <v>294.68332227000002</v>
          </cell>
          <cell r="GS65">
            <v>10007.667974399001</v>
          </cell>
        </row>
        <row r="66">
          <cell r="A66">
            <v>44228</v>
          </cell>
          <cell r="B66">
            <v>7.4249999999999998</v>
          </cell>
          <cell r="C66">
            <v>3.95</v>
          </cell>
          <cell r="D66">
            <v>9.7750000000000004</v>
          </cell>
          <cell r="E66">
            <v>9.7650000000000006</v>
          </cell>
          <cell r="F66">
            <v>13.8</v>
          </cell>
          <cell r="G66">
            <v>12.34</v>
          </cell>
          <cell r="H66">
            <v>15.8</v>
          </cell>
          <cell r="I66">
            <v>13.8575</v>
          </cell>
          <cell r="J66">
            <v>12.175000000000001</v>
          </cell>
          <cell r="L66">
            <v>12.375</v>
          </cell>
          <cell r="AH66">
            <v>16.472661154000001</v>
          </cell>
          <cell r="AI66">
            <v>282.45618224700002</v>
          </cell>
          <cell r="AJ66">
            <v>65.891379552000004</v>
          </cell>
          <cell r="AK66">
            <v>139.06885362000099</v>
          </cell>
          <cell r="AL66">
            <v>10.506424286001</v>
          </cell>
          <cell r="AM66">
            <v>334.20981310600104</v>
          </cell>
          <cell r="AN66">
            <v>2511.9142981969999</v>
          </cell>
          <cell r="AO66">
            <v>2190.3033419499998</v>
          </cell>
          <cell r="AP66">
            <v>4813.1723361969998</v>
          </cell>
          <cell r="AQ66">
            <v>202.104273541</v>
          </cell>
          <cell r="AS66">
            <v>1.4850000001000001E-2</v>
          </cell>
          <cell r="AT66">
            <v>33.501528039</v>
          </cell>
          <cell r="AU66">
            <v>0.83010682899999999</v>
          </cell>
          <cell r="AV66">
            <v>8.4664807100010009</v>
          </cell>
          <cell r="AW66">
            <v>0.459839</v>
          </cell>
          <cell r="AX66">
            <v>6.639737459</v>
          </cell>
          <cell r="AY66">
            <v>0.59633500000000006</v>
          </cell>
          <cell r="AZ66">
            <v>63.779135183001003</v>
          </cell>
          <cell r="BA66">
            <v>16.891066651000003</v>
          </cell>
          <cell r="BB66">
            <v>146.19176330900001</v>
          </cell>
          <cell r="BC66">
            <v>13.576852158001</v>
          </cell>
          <cell r="BD66">
            <v>146.163992608001</v>
          </cell>
          <cell r="BE66">
            <v>3.9246018880000002</v>
          </cell>
          <cell r="BF66">
            <v>99.930644836000994</v>
          </cell>
          <cell r="BG66">
            <v>9.9547014270009999</v>
          </cell>
          <cell r="BH66">
            <v>100.201184756</v>
          </cell>
          <cell r="BI66">
            <v>171.31431414300201</v>
          </cell>
          <cell r="BJ66">
            <v>1173.1939341930008</v>
          </cell>
          <cell r="BK66">
            <v>15.869385796001</v>
          </cell>
          <cell r="BL66">
            <v>144.74408339700099</v>
          </cell>
          <cell r="BM66">
            <v>4.9404500000010003</v>
          </cell>
          <cell r="BN66">
            <v>128.62011200000001</v>
          </cell>
          <cell r="BO66">
            <v>4.6234013279999999</v>
          </cell>
          <cell r="BP66">
            <v>109.623014598</v>
          </cell>
          <cell r="BQ66">
            <v>8.0332238740000008</v>
          </cell>
          <cell r="BR66">
            <v>360.652745473001</v>
          </cell>
          <cell r="BS66">
            <v>4.5313953180000004</v>
          </cell>
          <cell r="BT66">
            <v>172.23380080000098</v>
          </cell>
          <cell r="BU66">
            <v>4.8046597570009997</v>
          </cell>
          <cell r="BV66">
            <v>142.192103538</v>
          </cell>
          <cell r="BW66">
            <v>7.0031919740000008</v>
          </cell>
          <cell r="BX66">
            <v>300.12153852300099</v>
          </cell>
          <cell r="BY66">
            <v>7.8996218220000003</v>
          </cell>
          <cell r="BZ66">
            <v>129.93896913200101</v>
          </cell>
          <cell r="CA66">
            <v>71.575757571004999</v>
          </cell>
          <cell r="CB66">
            <v>47.123152028653656</v>
          </cell>
          <cell r="CD66">
            <v>70.136290064179192</v>
          </cell>
          <cell r="CE66">
            <v>77.758524678186177</v>
          </cell>
          <cell r="CG66">
            <v>78.699283879794876</v>
          </cell>
          <cell r="CH66">
            <v>56.639561928046412</v>
          </cell>
          <cell r="CJ66">
            <v>69.570878784575783</v>
          </cell>
          <cell r="CK66">
            <v>41.766349142171912</v>
          </cell>
          <cell r="CM66">
            <v>37.547445446996299</v>
          </cell>
          <cell r="CN66">
            <v>37.540571201155593</v>
          </cell>
          <cell r="CP66">
            <v>66.246570818255705</v>
          </cell>
          <cell r="CQ66">
            <v>42.530728477826983</v>
          </cell>
          <cell r="CS66">
            <v>75.897600576194037</v>
          </cell>
          <cell r="CT66">
            <v>63.182838596707974</v>
          </cell>
          <cell r="CV66">
            <v>42.716021044752353</v>
          </cell>
          <cell r="CW66">
            <v>31.997692133256077</v>
          </cell>
          <cell r="CY66">
            <v>24.093195649410969</v>
          </cell>
          <cell r="CZ66">
            <v>16.390172716191934</v>
          </cell>
          <cell r="DB66">
            <v>29.052119029217909</v>
          </cell>
          <cell r="DC66">
            <v>23.567214656420823</v>
          </cell>
          <cell r="DE66">
            <v>30.192419718845613</v>
          </cell>
          <cell r="DF66">
            <v>19.329649672517782</v>
          </cell>
          <cell r="DH66">
            <v>70.164964379877873</v>
          </cell>
          <cell r="DI66">
            <v>50.235471659319529</v>
          </cell>
          <cell r="DK66">
            <v>23.823023031811498</v>
          </cell>
          <cell r="DL66">
            <v>18.824183827224559</v>
          </cell>
          <cell r="DN66">
            <v>55.63259558123616</v>
          </cell>
          <cell r="DO66">
            <v>32.893571148753097</v>
          </cell>
          <cell r="DQ66">
            <v>20.434865474487868</v>
          </cell>
          <cell r="DR66">
            <v>17.230419369260151</v>
          </cell>
          <cell r="DT66">
            <v>22.978887866768765</v>
          </cell>
          <cell r="DU66">
            <v>14.672239308704341</v>
          </cell>
          <cell r="DW66">
            <v>33.087340425218777</v>
          </cell>
          <cell r="DX66">
            <v>21.586003893732801</v>
          </cell>
          <cell r="DZ66">
            <v>21.089471000001001</v>
          </cell>
          <cell r="EA66">
            <v>1526.6405434890032</v>
          </cell>
          <cell r="EB66">
            <v>1.4831400001E-2</v>
          </cell>
          <cell r="EC66">
            <v>20.328496448000003</v>
          </cell>
          <cell r="ED66">
            <v>71.779644220001003</v>
          </cell>
          <cell r="EE66">
            <v>1234.420473998</v>
          </cell>
          <cell r="EF66">
            <v>33.037273000002003</v>
          </cell>
          <cell r="EG66">
            <v>683.25724111100203</v>
          </cell>
          <cell r="EJ66">
            <v>58.095808567220274</v>
          </cell>
          <cell r="EK66">
            <v>22.180983360576466</v>
          </cell>
          <cell r="EM66">
            <v>107.01080140067621</v>
          </cell>
          <cell r="EN66">
            <v>21.080800434267317</v>
          </cell>
          <cell r="EP66">
            <v>18.229330034940396</v>
          </cell>
          <cell r="EQ66">
            <v>10.720687132182515</v>
          </cell>
          <cell r="ES66">
            <v>18.735719198130081</v>
          </cell>
          <cell r="ET66">
            <v>9.5961010036728087</v>
          </cell>
          <cell r="EV66">
            <v>12.541858104999999</v>
          </cell>
          <cell r="EW66">
            <v>635.61128694900106</v>
          </cell>
          <cell r="EX66">
            <v>10.153010867000999</v>
          </cell>
          <cell r="EY66">
            <v>665.81548652400102</v>
          </cell>
          <cell r="EZ66">
            <v>5.9852073910010004</v>
          </cell>
          <cell r="FA66">
            <v>229.43124547400103</v>
          </cell>
          <cell r="FB66">
            <v>13.190140314003999</v>
          </cell>
          <cell r="FC66">
            <v>609.12298289400303</v>
          </cell>
          <cell r="FD66">
            <v>1.313840798</v>
          </cell>
          <cell r="FE66">
            <v>199.27324179300001</v>
          </cell>
          <cell r="FF66">
            <v>26.427221261000003</v>
          </cell>
          <cell r="FG66">
            <v>883.77631542500114</v>
          </cell>
          <cell r="FH66">
            <v>29.282408344002004</v>
          </cell>
          <cell r="FI66">
            <v>747.79437198600203</v>
          </cell>
          <cell r="FJ66">
            <v>19.078302691001998</v>
          </cell>
          <cell r="FK66">
            <v>260.19128906200302</v>
          </cell>
          <cell r="FL66">
            <v>33.254130170000998</v>
          </cell>
          <cell r="FM66">
            <v>497.54582407300001</v>
          </cell>
          <cell r="FN66">
            <v>25.512852821021529</v>
          </cell>
          <cell r="FO66">
            <v>18.76608635141347</v>
          </cell>
          <cell r="FQ66">
            <v>20.291916718676422</v>
          </cell>
          <cell r="FR66">
            <v>11.012774553881878</v>
          </cell>
          <cell r="FT66">
            <v>71.860178910704192</v>
          </cell>
          <cell r="FU66">
            <v>47.123017012445899</v>
          </cell>
          <cell r="FW66">
            <v>51.638921229507588</v>
          </cell>
          <cell r="FX66">
            <v>33.055534798478931</v>
          </cell>
          <cell r="FZ66">
            <v>19.446891042578205</v>
          </cell>
          <cell r="GA66">
            <v>20.397933830741675</v>
          </cell>
          <cell r="GC66">
            <v>43.635451161593842</v>
          </cell>
          <cell r="GD66">
            <v>26.398137096874745</v>
          </cell>
          <cell r="GF66">
            <v>34.847287030372108</v>
          </cell>
          <cell r="GG66">
            <v>23.363855389320914</v>
          </cell>
          <cell r="GI66">
            <v>82.22260258806152</v>
          </cell>
          <cell r="GJ66">
            <v>63.320141718199345</v>
          </cell>
          <cell r="GL66">
            <v>20.623458928860607</v>
          </cell>
          <cell r="GM66">
            <v>11.781503345661585</v>
          </cell>
          <cell r="GP66">
            <v>554.35327916200094</v>
          </cell>
          <cell r="GQ66">
            <v>11376.756531383</v>
          </cell>
          <cell r="GR66">
            <v>214.89818829100201</v>
          </cell>
          <cell r="GS66">
            <v>7466.874056482</v>
          </cell>
        </row>
        <row r="67">
          <cell r="A67">
            <v>44197</v>
          </cell>
          <cell r="B67">
            <v>7.3</v>
          </cell>
          <cell r="C67">
            <v>4.0166666666666666</v>
          </cell>
          <cell r="D67">
            <v>9.76</v>
          </cell>
          <cell r="E67">
            <v>9.6875</v>
          </cell>
          <cell r="F67">
            <v>15.819999999999999</v>
          </cell>
          <cell r="G67">
            <v>13.4975</v>
          </cell>
          <cell r="H67">
            <v>15.34</v>
          </cell>
          <cell r="I67">
            <v>13.64</v>
          </cell>
          <cell r="J67">
            <v>12.120000000000001</v>
          </cell>
          <cell r="L67">
            <v>12.36</v>
          </cell>
          <cell r="AH67">
            <v>20.231645171</v>
          </cell>
          <cell r="AI67">
            <v>251.82560390200101</v>
          </cell>
          <cell r="AJ67">
            <v>72.343459053000004</v>
          </cell>
          <cell r="AK67">
            <v>128.14454110700001</v>
          </cell>
          <cell r="AL67">
            <v>12.667243934001</v>
          </cell>
          <cell r="AM67">
            <v>369.28602342600004</v>
          </cell>
          <cell r="AN67">
            <v>2762.2410185240001</v>
          </cell>
          <cell r="AO67">
            <v>2252.9298602399999</v>
          </cell>
          <cell r="AP67">
            <v>5353.7235975350004</v>
          </cell>
          <cell r="AQ67">
            <v>214.076298398001</v>
          </cell>
          <cell r="AS67">
            <v>1.567868319</v>
          </cell>
          <cell r="AT67">
            <v>48.021837134000002</v>
          </cell>
          <cell r="AU67">
            <v>2.9194893950000003</v>
          </cell>
          <cell r="AV67">
            <v>10.720932797</v>
          </cell>
          <cell r="AW67">
            <v>0.32696500000000001</v>
          </cell>
          <cell r="AX67">
            <v>2.0846450000000001</v>
          </cell>
          <cell r="AY67">
            <v>1.2292358540000001</v>
          </cell>
          <cell r="AZ67">
            <v>44.975424564000001</v>
          </cell>
          <cell r="BA67">
            <v>11.215011729</v>
          </cell>
          <cell r="BB67">
            <v>145.487519391001</v>
          </cell>
          <cell r="BC67">
            <v>9.1671517250000001</v>
          </cell>
          <cell r="BD67">
            <v>93.861651547999998</v>
          </cell>
          <cell r="BE67">
            <v>2.6743184780010001</v>
          </cell>
          <cell r="BF67">
            <v>77.98778972800001</v>
          </cell>
          <cell r="BG67">
            <v>14.733775709001</v>
          </cell>
          <cell r="BH67">
            <v>101.82487232100101</v>
          </cell>
          <cell r="BI67">
            <v>139.64522632400201</v>
          </cell>
          <cell r="BJ67">
            <v>1442.6824022270011</v>
          </cell>
          <cell r="BK67">
            <v>15.082885004</v>
          </cell>
          <cell r="BL67">
            <v>174.153662368</v>
          </cell>
          <cell r="BM67">
            <v>5.4364530000010003</v>
          </cell>
          <cell r="BN67">
            <v>142.85792189999998</v>
          </cell>
          <cell r="BO67">
            <v>7.8573400849999997</v>
          </cell>
          <cell r="BP67">
            <v>92.980348067001003</v>
          </cell>
          <cell r="BQ67">
            <v>8.2833398520009993</v>
          </cell>
          <cell r="BR67">
            <v>335.93001890000005</v>
          </cell>
          <cell r="BS67">
            <v>9.719213911999999</v>
          </cell>
          <cell r="BT67">
            <v>202.76067330000103</v>
          </cell>
          <cell r="BU67">
            <v>7.9092246670000002</v>
          </cell>
          <cell r="BV67">
            <v>120.82646404900001</v>
          </cell>
          <cell r="BW67">
            <v>11.31941979</v>
          </cell>
          <cell r="BX67">
            <v>332.73779885000005</v>
          </cell>
          <cell r="BY67">
            <v>2.8848445529999998</v>
          </cell>
          <cell r="BZ67">
            <v>150.63340512800102</v>
          </cell>
          <cell r="CA67">
            <v>35.385366172450865</v>
          </cell>
          <cell r="CB67">
            <v>39.758490829481637</v>
          </cell>
          <cell r="CD67">
            <v>62.005000009599279</v>
          </cell>
          <cell r="CE67">
            <v>68.859194449719666</v>
          </cell>
          <cell r="CG67">
            <v>84.664719465389268</v>
          </cell>
          <cell r="CH67">
            <v>64.735947847235863</v>
          </cell>
          <cell r="CJ67">
            <v>42.67332561632228</v>
          </cell>
          <cell r="CK67">
            <v>42.105535931678546</v>
          </cell>
          <cell r="CM67">
            <v>37.278115463217453</v>
          </cell>
          <cell r="CN67">
            <v>38.320522441664821</v>
          </cell>
          <cell r="CP67">
            <v>61.65914780514894</v>
          </cell>
          <cell r="CQ67">
            <v>51.178744338335235</v>
          </cell>
          <cell r="CS67">
            <v>69.004695770168851</v>
          </cell>
          <cell r="CT67">
            <v>61.152861938857072</v>
          </cell>
          <cell r="CV67">
            <v>35.403530426035594</v>
          </cell>
          <cell r="CW67">
            <v>32.935258715569503</v>
          </cell>
          <cell r="CY67">
            <v>23.758839082541133</v>
          </cell>
          <cell r="CZ67">
            <v>15.643198837458323</v>
          </cell>
          <cell r="DB67">
            <v>30.339149231307168</v>
          </cell>
          <cell r="DC67">
            <v>23.772477593578987</v>
          </cell>
          <cell r="DE67">
            <v>31.808708729748641</v>
          </cell>
          <cell r="DF67">
            <v>20.279588374720717</v>
          </cell>
          <cell r="DH67">
            <v>48.286586290607403</v>
          </cell>
          <cell r="DI67">
            <v>47.142509165360451</v>
          </cell>
          <cell r="DK67">
            <v>12.532622217706452</v>
          </cell>
          <cell r="DL67">
            <v>16.372881065116388</v>
          </cell>
          <cell r="DN67">
            <v>44.195666518323364</v>
          </cell>
          <cell r="DO67">
            <v>31.206324644439658</v>
          </cell>
          <cell r="DQ67">
            <v>21.919992641043535</v>
          </cell>
          <cell r="DR67">
            <v>17.299085652091456</v>
          </cell>
          <cell r="DT67">
            <v>18.5169724696641</v>
          </cell>
          <cell r="DU67">
            <v>14.196274107176027</v>
          </cell>
          <cell r="DW67">
            <v>24.808026456945807</v>
          </cell>
          <cell r="DX67">
            <v>21.078164820392754</v>
          </cell>
          <cell r="DZ67">
            <v>21.383766000002002</v>
          </cell>
          <cell r="EA67">
            <v>1639.6033281580001</v>
          </cell>
          <cell r="EB67">
            <v>1.1183300000999999E-2</v>
          </cell>
          <cell r="EC67">
            <v>19.205068358001</v>
          </cell>
          <cell r="ED67">
            <v>71.604765807000007</v>
          </cell>
          <cell r="EE67">
            <v>1182.330109599</v>
          </cell>
          <cell r="EF67">
            <v>21.349653000000004</v>
          </cell>
          <cell r="EG67">
            <v>983.05174566400194</v>
          </cell>
          <cell r="EJ67">
            <v>57.97422773892513</v>
          </cell>
          <cell r="EK67">
            <v>20.521321616748775</v>
          </cell>
          <cell r="EM67">
            <v>102.48227266527033</v>
          </cell>
          <cell r="EN67">
            <v>21.517791992489165</v>
          </cell>
          <cell r="EP67">
            <v>18.380510770741694</v>
          </cell>
          <cell r="EQ67">
            <v>10.530706515165898</v>
          </cell>
          <cell r="ES67">
            <v>23.840427289380347</v>
          </cell>
          <cell r="ET67">
            <v>7.9065131313144255</v>
          </cell>
          <cell r="EV67">
            <v>11.140148784002003</v>
          </cell>
          <cell r="EW67">
            <v>663.4864898940009</v>
          </cell>
          <cell r="EX67">
            <v>7.7510729970000005</v>
          </cell>
          <cell r="EY67">
            <v>574.40884932500103</v>
          </cell>
          <cell r="EZ67">
            <v>7.1824653900000008</v>
          </cell>
          <cell r="FA67">
            <v>224.72912628500001</v>
          </cell>
          <cell r="FB67">
            <v>14.184559512003</v>
          </cell>
          <cell r="FC67">
            <v>593.93466040200099</v>
          </cell>
          <cell r="FD67">
            <v>3.3523793820000001</v>
          </cell>
          <cell r="FE67">
            <v>237.40438679800101</v>
          </cell>
          <cell r="FF67">
            <v>25.589799725001001</v>
          </cell>
          <cell r="FG67">
            <v>849.98284607100106</v>
          </cell>
          <cell r="FH67">
            <v>53.406146923001003</v>
          </cell>
          <cell r="FI67">
            <v>762.87797148800291</v>
          </cell>
          <cell r="FJ67">
            <v>18.830165738001</v>
          </cell>
          <cell r="FK67">
            <v>248.536147983001</v>
          </cell>
          <cell r="FL67">
            <v>30.248113091000999</v>
          </cell>
          <cell r="FM67">
            <v>693.37490431699996</v>
          </cell>
          <cell r="FN67">
            <v>22.431142616322628</v>
          </cell>
          <cell r="FO67">
            <v>18.616760810821273</v>
          </cell>
          <cell r="FQ67">
            <v>20.716243573005922</v>
          </cell>
          <cell r="FR67">
            <v>11.095843240107953</v>
          </cell>
          <cell r="FT67">
            <v>67.622969762475932</v>
          </cell>
          <cell r="FU67">
            <v>47.179962758671124</v>
          </cell>
          <cell r="FW67">
            <v>47.522777378852346</v>
          </cell>
          <cell r="FX67">
            <v>32.68900014656829</v>
          </cell>
          <cell r="FZ67">
            <v>16.795743587173749</v>
          </cell>
          <cell r="GA67">
            <v>20.335940297025093</v>
          </cell>
          <cell r="GC67">
            <v>46.079209473529978</v>
          </cell>
          <cell r="GD67">
            <v>27.173666224484773</v>
          </cell>
          <cell r="GF67">
            <v>30.690568397906389</v>
          </cell>
          <cell r="GG67">
            <v>23.522851545697311</v>
          </cell>
          <cell r="GI67">
            <v>85.563540709442719</v>
          </cell>
          <cell r="GJ67">
            <v>62.605671134454987</v>
          </cell>
          <cell r="GL67">
            <v>22.053679917490825</v>
          </cell>
          <cell r="GM67">
            <v>10.769689565962441</v>
          </cell>
          <cell r="GP67">
            <v>524.83188133000101</v>
          </cell>
          <cell r="GQ67">
            <v>12222.264743868001</v>
          </cell>
          <cell r="GR67">
            <v>249.62729817800201</v>
          </cell>
          <cell r="GS67">
            <v>7604.7399445430001</v>
          </cell>
        </row>
        <row r="68">
          <cell r="A68">
            <v>44166</v>
          </cell>
          <cell r="B68">
            <v>7.3</v>
          </cell>
          <cell r="C68">
            <v>4.3499999999999996</v>
          </cell>
          <cell r="D68">
            <v>9.8000000000000007</v>
          </cell>
          <cell r="E68">
            <v>9.7899999999999991</v>
          </cell>
          <cell r="F68">
            <v>17</v>
          </cell>
          <cell r="G68">
            <v>15.9375</v>
          </cell>
          <cell r="H68">
            <v>15.3</v>
          </cell>
          <cell r="I68">
            <v>13.525</v>
          </cell>
          <cell r="J68">
            <v>12.1</v>
          </cell>
          <cell r="L68">
            <v>12.424999999999999</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44136</v>
          </cell>
          <cell r="B69">
            <v>7.25</v>
          </cell>
          <cell r="C69">
            <v>4.5750000000000002</v>
          </cell>
          <cell r="D69">
            <v>9.8500000000000014</v>
          </cell>
          <cell r="E69">
            <v>9.7974999999999994</v>
          </cell>
          <cell r="F69">
            <v>17.2</v>
          </cell>
          <cell r="G69">
            <v>16.164999999999999</v>
          </cell>
          <cell r="H69">
            <v>15.225000000000001</v>
          </cell>
          <cell r="I69">
            <v>13.540000000000001</v>
          </cell>
          <cell r="J69">
            <v>12.1</v>
          </cell>
          <cell r="L69">
            <v>12.574999999999999</v>
          </cell>
          <cell r="AH69" t="str">
            <v>(-)</v>
          </cell>
          <cell r="AI69" t="str">
            <v>(-)</v>
          </cell>
          <cell r="AJ69" t="str">
            <v>(-)</v>
          </cell>
          <cell r="AK69" t="str">
            <v>(-)</v>
          </cell>
          <cell r="AL69" t="str">
            <v>(-)</v>
          </cell>
          <cell r="AM69" t="str">
            <v>(-)</v>
          </cell>
          <cell r="AN69" t="str">
            <v>(-)</v>
          </cell>
          <cell r="AO69" t="str">
            <v>(-)</v>
          </cell>
          <cell r="AP69" t="str">
            <v>(-)</v>
          </cell>
          <cell r="AQ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t="str">
            <v>(-)</v>
          </cell>
          <cell r="EA69" t="str">
            <v>(-)</v>
          </cell>
          <cell r="EB69" t="str">
            <v>(-)</v>
          </cell>
          <cell r="EC69" t="str">
            <v>(-)</v>
          </cell>
          <cell r="ED69" t="str">
            <v>(-)</v>
          </cell>
          <cell r="EE69" t="str">
            <v>(-)</v>
          </cell>
          <cell r="EF69" t="str">
            <v>(-)</v>
          </cell>
          <cell r="EG69" t="str">
            <v>(-)</v>
          </cell>
          <cell r="EJ69" t="str">
            <v>(-)</v>
          </cell>
          <cell r="EK69" t="str">
            <v>(-)</v>
          </cell>
          <cell r="EM69" t="str">
            <v>(-)</v>
          </cell>
          <cell r="EN69" t="str">
            <v>(-)</v>
          </cell>
          <cell r="EP69" t="str">
            <v>(-)</v>
          </cell>
          <cell r="EQ69" t="str">
            <v>(-)</v>
          </cell>
          <cell r="ES69" t="str">
            <v>(-)</v>
          </cell>
          <cell r="ET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t="str">
            <v>(-)</v>
          </cell>
          <cell r="GQ69" t="str">
            <v>(-)</v>
          </cell>
          <cell r="GR69" t="str">
            <v>(-)</v>
          </cell>
          <cell r="GS69" t="str">
            <v>(-)</v>
          </cell>
        </row>
        <row r="70">
          <cell r="A70">
            <v>44105</v>
          </cell>
          <cell r="B70">
            <v>7.2</v>
          </cell>
          <cell r="C70">
            <v>4.8499999999999996</v>
          </cell>
          <cell r="D70">
            <v>10</v>
          </cell>
          <cell r="E70">
            <v>9.8000000000000007</v>
          </cell>
          <cell r="F70">
            <v>17.32</v>
          </cell>
          <cell r="G70">
            <v>16.399999999999999</v>
          </cell>
          <cell r="H70">
            <v>15</v>
          </cell>
          <cell r="I70">
            <v>13.528</v>
          </cell>
          <cell r="J70">
            <v>12.1</v>
          </cell>
          <cell r="L70">
            <v>12.72</v>
          </cell>
        </row>
        <row r="71">
          <cell r="A71">
            <v>44075</v>
          </cell>
          <cell r="B71">
            <v>7.2</v>
          </cell>
          <cell r="C71">
            <v>4.8499999999999996</v>
          </cell>
          <cell r="D71">
            <v>10</v>
          </cell>
          <cell r="E71">
            <v>9.8025000000000002</v>
          </cell>
          <cell r="F71">
            <v>16.8</v>
          </cell>
          <cell r="G71">
            <v>16.072500000000002</v>
          </cell>
          <cell r="H71">
            <v>15</v>
          </cell>
          <cell r="I71">
            <v>13.532499999999999</v>
          </cell>
          <cell r="J71">
            <v>12</v>
          </cell>
          <cell r="L71">
            <v>12.8</v>
          </cell>
        </row>
        <row r="72">
          <cell r="A72">
            <v>44044</v>
          </cell>
          <cell r="B72">
            <v>7.2</v>
          </cell>
          <cell r="C72">
            <v>4.8499999999999996</v>
          </cell>
          <cell r="D72">
            <v>9.9250000000000007</v>
          </cell>
          <cell r="E72">
            <v>9.7375000000000007</v>
          </cell>
          <cell r="F72">
            <v>16.574999999999999</v>
          </cell>
          <cell r="G72">
            <v>15.7525</v>
          </cell>
          <cell r="H72">
            <v>15.5</v>
          </cell>
          <cell r="I72">
            <v>13.6525</v>
          </cell>
          <cell r="J72">
            <v>12.025</v>
          </cell>
          <cell r="L72">
            <v>12.724999999999998</v>
          </cell>
        </row>
        <row r="73">
          <cell r="A73">
            <v>44013</v>
          </cell>
          <cell r="B73">
            <v>7.1599999999999993</v>
          </cell>
          <cell r="C73">
            <v>4.8499999999999996</v>
          </cell>
          <cell r="D73">
            <v>9.76</v>
          </cell>
          <cell r="E73">
            <v>9.5759999999999987</v>
          </cell>
          <cell r="F73">
            <v>15.84</v>
          </cell>
          <cell r="G73">
            <v>15.146000000000001</v>
          </cell>
          <cell r="H73">
            <v>15.88</v>
          </cell>
          <cell r="I73">
            <v>13.691999999999998</v>
          </cell>
          <cell r="J73">
            <v>11.809999999999999</v>
          </cell>
          <cell r="L73">
            <v>12.419999999999998</v>
          </cell>
        </row>
        <row r="74">
          <cell r="A74">
            <v>43983</v>
          </cell>
          <cell r="B74">
            <v>7</v>
          </cell>
          <cell r="C74">
            <v>4.8499999999999996</v>
          </cell>
          <cell r="D74">
            <v>9.6999999999999993</v>
          </cell>
          <cell r="E74">
            <v>9.4774999999999991</v>
          </cell>
          <cell r="F74">
            <v>14.125</v>
          </cell>
          <cell r="G74">
            <v>13.65</v>
          </cell>
          <cell r="H74">
            <v>15.725000000000001</v>
          </cell>
          <cell r="I74">
            <v>13.5425</v>
          </cell>
          <cell r="J74">
            <v>11.575000000000001</v>
          </cell>
          <cell r="L74">
            <v>11.799999999999999</v>
          </cell>
        </row>
        <row r="75">
          <cell r="A75">
            <v>43952</v>
          </cell>
          <cell r="B75">
            <v>6.839999999999999</v>
          </cell>
          <cell r="C75">
            <v>4.8499999999999996</v>
          </cell>
          <cell r="D75">
            <v>9.18</v>
          </cell>
          <cell r="E75">
            <v>8.6049999999999933</v>
          </cell>
          <cell r="F75">
            <v>12.2</v>
          </cell>
          <cell r="G75">
            <v>11.901470588235284</v>
          </cell>
          <cell r="H75">
            <v>15.16</v>
          </cell>
          <cell r="I75">
            <v>12.997941176470595</v>
          </cell>
          <cell r="J75">
            <v>10.959999999999999</v>
          </cell>
          <cell r="L75">
            <v>11.1</v>
          </cell>
        </row>
        <row r="76">
          <cell r="A76">
            <v>43922</v>
          </cell>
          <cell r="B76">
            <v>6.7</v>
          </cell>
          <cell r="C76">
            <v>4.8499999999999996</v>
          </cell>
          <cell r="D76">
            <v>8.65</v>
          </cell>
          <cell r="E76">
            <v>8.25</v>
          </cell>
          <cell r="F76">
            <v>12.450000000000001</v>
          </cell>
          <cell r="G76">
            <v>12.162499999999998</v>
          </cell>
          <cell r="H76">
            <v>14.5</v>
          </cell>
          <cell r="I76">
            <v>12.627500000000001</v>
          </cell>
          <cell r="J76">
            <v>10.55</v>
          </cell>
          <cell r="L76">
            <v>10.899999999999999</v>
          </cell>
        </row>
        <row r="77">
          <cell r="A77">
            <v>43891</v>
          </cell>
          <cell r="B77">
            <v>6.7</v>
          </cell>
          <cell r="C77">
            <v>4.8499999999999996</v>
          </cell>
          <cell r="D77">
            <v>9.1499999999999986</v>
          </cell>
          <cell r="E77">
            <v>8.7475000000000005</v>
          </cell>
          <cell r="F77">
            <v>13.35</v>
          </cell>
          <cell r="G77">
            <v>12.872499999999999</v>
          </cell>
          <cell r="H77">
            <v>14.5</v>
          </cell>
          <cell r="I77">
            <v>12.639999999999999</v>
          </cell>
          <cell r="J77">
            <v>11.05</v>
          </cell>
          <cell r="L77">
            <v>11.275000000000002</v>
          </cell>
        </row>
        <row r="78">
          <cell r="A78">
            <v>43862</v>
          </cell>
          <cell r="B78">
            <v>6.6249999999999991</v>
          </cell>
          <cell r="C78">
            <v>4.8249999999999993</v>
          </cell>
          <cell r="D78">
            <v>9.1999999999999993</v>
          </cell>
          <cell r="E78">
            <v>8.8574999999999999</v>
          </cell>
          <cell r="F78">
            <v>14.100000000000001</v>
          </cell>
          <cell r="G78">
            <v>13.600000000000001</v>
          </cell>
          <cell r="H78">
            <v>14.5</v>
          </cell>
          <cell r="I78">
            <v>12.614999999999998</v>
          </cell>
          <cell r="J78">
            <v>11</v>
          </cell>
          <cell r="L78">
            <v>11.3</v>
          </cell>
        </row>
        <row r="79">
          <cell r="A79">
            <v>43831</v>
          </cell>
          <cell r="B79">
            <v>6.5400000000000009</v>
          </cell>
          <cell r="C79">
            <v>4.6166666666666663</v>
          </cell>
          <cell r="D79">
            <v>9.0400000000000009</v>
          </cell>
          <cell r="E79">
            <v>8.9599999999999991</v>
          </cell>
          <cell r="F79">
            <v>15.24</v>
          </cell>
          <cell r="G79">
            <v>14.347999999999999</v>
          </cell>
          <cell r="H79">
            <v>14.319999999999999</v>
          </cell>
          <cell r="I79">
            <v>12.427999999999999</v>
          </cell>
          <cell r="J79">
            <v>11.08</v>
          </cell>
          <cell r="L79">
            <v>11.440000000000001</v>
          </cell>
        </row>
        <row r="80">
          <cell r="A80">
            <v>43800</v>
          </cell>
          <cell r="B80">
            <v>6.5</v>
          </cell>
          <cell r="C80">
            <v>4.6500000953674299</v>
          </cell>
          <cell r="D80">
            <v>9.2249999999999996</v>
          </cell>
          <cell r="E80">
            <v>9.2100000000000009</v>
          </cell>
          <cell r="F80">
            <v>15.875</v>
          </cell>
          <cell r="G80">
            <v>15.079999999999998</v>
          </cell>
          <cell r="H80">
            <v>13.95</v>
          </cell>
          <cell r="I80">
            <v>12.073333333333332</v>
          </cell>
          <cell r="J80">
            <v>11.325000000000001</v>
          </cell>
          <cell r="L80">
            <v>12.149999999999999</v>
          </cell>
        </row>
        <row r="81">
          <cell r="A81">
            <v>43770</v>
          </cell>
          <cell r="B81">
            <v>6.44</v>
          </cell>
          <cell r="C81">
            <v>4.6100001335144025</v>
          </cell>
          <cell r="D81">
            <v>9.620000000000001</v>
          </cell>
          <cell r="E81">
            <v>9.4819999999999993</v>
          </cell>
          <cell r="F81">
            <v>16.5</v>
          </cell>
          <cell r="G81">
            <v>15.719999999999999</v>
          </cell>
          <cell r="H81">
            <v>13.559999999999999</v>
          </cell>
          <cell r="I81">
            <v>11.86</v>
          </cell>
          <cell r="J81">
            <v>11.7</v>
          </cell>
          <cell r="L81">
            <v>12.620000000000001</v>
          </cell>
        </row>
        <row r="82">
          <cell r="A82">
            <v>43739</v>
          </cell>
          <cell r="B82">
            <v>6.4</v>
          </cell>
          <cell r="C82">
            <v>4.4499998092651403</v>
          </cell>
          <cell r="D82">
            <v>9.8000000000000007</v>
          </cell>
          <cell r="E82">
            <v>9.5</v>
          </cell>
          <cell r="F82">
            <v>16.2</v>
          </cell>
          <cell r="G82">
            <v>15.4725</v>
          </cell>
          <cell r="H82">
            <v>13.5</v>
          </cell>
          <cell r="I82">
            <v>11.907500000000001</v>
          </cell>
          <cell r="J82">
            <v>11.7</v>
          </cell>
          <cell r="L82">
            <v>12.775000000000002</v>
          </cell>
        </row>
        <row r="83">
          <cell r="A83">
            <v>43709</v>
          </cell>
          <cell r="B83">
            <v>6.2</v>
          </cell>
          <cell r="C83">
            <v>4.4499998092651403</v>
          </cell>
          <cell r="D83">
            <v>9.65</v>
          </cell>
          <cell r="E83">
            <v>9.3475000000000001</v>
          </cell>
          <cell r="F83">
            <v>15.3</v>
          </cell>
          <cell r="G83">
            <v>14.854999999999999</v>
          </cell>
          <cell r="H83">
            <v>13.625</v>
          </cell>
          <cell r="I83">
            <v>12.0375</v>
          </cell>
          <cell r="J83">
            <v>11.475000000000001</v>
          </cell>
          <cell r="L83">
            <v>12.450000000000001</v>
          </cell>
        </row>
        <row r="84">
          <cell r="A84">
            <v>43678</v>
          </cell>
          <cell r="B84">
            <v>6.2</v>
          </cell>
          <cell r="C84">
            <v>4.625</v>
          </cell>
          <cell r="D84">
            <v>9.4</v>
          </cell>
          <cell r="E84">
            <v>9.0139999999999993</v>
          </cell>
          <cell r="F84">
            <v>13.9</v>
          </cell>
          <cell r="G84">
            <v>13.288</v>
          </cell>
          <cell r="H84">
            <v>14.3</v>
          </cell>
          <cell r="I84">
            <v>12.557999999999998</v>
          </cell>
          <cell r="J84">
            <v>11.12</v>
          </cell>
          <cell r="L84">
            <v>12.02</v>
          </cell>
        </row>
        <row r="85">
          <cell r="A85">
            <v>43647</v>
          </cell>
          <cell r="B85">
            <v>6.2</v>
          </cell>
          <cell r="C85">
            <v>4.75</v>
          </cell>
          <cell r="D85">
            <v>9.35</v>
          </cell>
          <cell r="E85">
            <v>8.9675000000000011</v>
          </cell>
          <cell r="F85">
            <v>13.8</v>
          </cell>
          <cell r="G85">
            <v>12.924999999999999</v>
          </cell>
          <cell r="H85">
            <v>14.375</v>
          </cell>
          <cell r="I85">
            <v>12.649999999999999</v>
          </cell>
          <cell r="J85">
            <v>10.975</v>
          </cell>
          <cell r="L85">
            <v>11.475000000000001</v>
          </cell>
        </row>
        <row r="86">
          <cell r="A86">
            <v>43617</v>
          </cell>
          <cell r="B86">
            <v>6.2</v>
          </cell>
          <cell r="C86">
            <v>4.75</v>
          </cell>
          <cell r="D86">
            <v>9.3000000000000007</v>
          </cell>
          <cell r="E86">
            <v>8.77</v>
          </cell>
          <cell r="F86">
            <v>12.975</v>
          </cell>
          <cell r="G86">
            <v>12.5</v>
          </cell>
          <cell r="H86">
            <v>14</v>
          </cell>
          <cell r="I86">
            <v>12.5</v>
          </cell>
          <cell r="J86">
            <v>10.8</v>
          </cell>
          <cell r="L86">
            <v>11</v>
          </cell>
        </row>
      </sheetData>
      <sheetData sheetId="6">
        <row r="7">
          <cell r="A7">
            <v>45992</v>
          </cell>
          <cell r="B7">
            <v>0.2208</v>
          </cell>
          <cell r="C7">
            <v>0.51839999999999997</v>
          </cell>
          <cell r="D7">
            <v>0.48720000000000002</v>
          </cell>
          <cell r="E7">
            <v>0.1021</v>
          </cell>
          <cell r="F7">
            <v>0.24440000000000001</v>
          </cell>
          <cell r="G7">
            <v>0.22289999999999999</v>
          </cell>
          <cell r="H7">
            <v>0.12559999999999999</v>
          </cell>
          <cell r="I7">
            <v>0.2702</v>
          </cell>
          <cell r="J7">
            <v>0.25879999999999997</v>
          </cell>
          <cell r="K7">
            <v>0.87050000000000005</v>
          </cell>
          <cell r="L7">
            <v>0.85970000000000002</v>
          </cell>
          <cell r="M7">
            <v>0.78639999999999999</v>
          </cell>
          <cell r="O7">
            <v>0.59150000000000003</v>
          </cell>
          <cell r="P7">
            <v>0.41889999999999999</v>
          </cell>
          <cell r="Q7">
            <v>0.74609999999999999</v>
          </cell>
          <cell r="R7">
            <v>0.6502</v>
          </cell>
          <cell r="S7">
            <v>0.57140000000000002</v>
          </cell>
          <cell r="T7">
            <v>0.83779999999999999</v>
          </cell>
          <cell r="U7">
            <v>0.99419999999999997</v>
          </cell>
          <cell r="V7">
            <v>0.4163</v>
          </cell>
          <cell r="W7">
            <v>0.61960000000000004</v>
          </cell>
          <cell r="X7" t="str">
            <v>-</v>
          </cell>
          <cell r="Y7">
            <v>0.61509999999999998</v>
          </cell>
          <cell r="Z7">
            <v>0.66479999999999995</v>
          </cell>
          <cell r="AA7" t="str">
            <v>-</v>
          </cell>
          <cell r="AF7">
            <v>18.380422649134552</v>
          </cell>
          <cell r="AG7">
            <v>15141543.770372</v>
          </cell>
          <cell r="AH7">
            <v>9580756.651757</v>
          </cell>
          <cell r="AI7">
            <v>40097827.000753999</v>
          </cell>
        </row>
        <row r="8">
          <cell r="A8">
            <v>45962</v>
          </cell>
          <cell r="B8">
            <v>0.21829999999999999</v>
          </cell>
          <cell r="C8">
            <v>0.51770000000000005</v>
          </cell>
          <cell r="D8">
            <v>0.47689999999999999</v>
          </cell>
          <cell r="E8">
            <v>0.10539999999999999</v>
          </cell>
          <cell r="F8">
            <v>0.2447</v>
          </cell>
          <cell r="G8">
            <v>0.214</v>
          </cell>
          <cell r="H8">
            <v>0.12640000000000001</v>
          </cell>
          <cell r="I8">
            <v>0.26950000000000002</v>
          </cell>
          <cell r="J8">
            <v>0.2495</v>
          </cell>
          <cell r="K8">
            <v>0.86260000000000003</v>
          </cell>
          <cell r="L8">
            <v>0.91100000000000003</v>
          </cell>
          <cell r="M8">
            <v>0.78869999999999996</v>
          </cell>
          <cell r="O8">
            <v>0.33750000000000002</v>
          </cell>
          <cell r="P8">
            <v>0.41880000000000001</v>
          </cell>
          <cell r="Q8">
            <v>0.72940000000000005</v>
          </cell>
          <cell r="R8">
            <v>0.64219999999999999</v>
          </cell>
          <cell r="S8">
            <v>0.56120000000000003</v>
          </cell>
          <cell r="T8">
            <v>0.87290000000000001</v>
          </cell>
          <cell r="U8">
            <v>0.995</v>
          </cell>
          <cell r="V8">
            <v>0.4163</v>
          </cell>
          <cell r="W8">
            <v>0.61119999999999997</v>
          </cell>
          <cell r="X8" t="str">
            <v>-</v>
          </cell>
          <cell r="Y8">
            <v>0.62929999999999997</v>
          </cell>
          <cell r="Z8">
            <v>0.65690000000000004</v>
          </cell>
          <cell r="AA8" t="str">
            <v>-</v>
          </cell>
          <cell r="AF8">
            <v>18.692511561244714</v>
          </cell>
          <cell r="AG8">
            <v>11699035.45951</v>
          </cell>
          <cell r="AH8">
            <v>7459723.6147119999</v>
          </cell>
          <cell r="AI8">
            <v>31574255.066509001</v>
          </cell>
        </row>
        <row r="9">
          <cell r="A9">
            <v>45931</v>
          </cell>
          <cell r="B9">
            <v>0.21970000000000001</v>
          </cell>
          <cell r="C9">
            <v>0.51439999999999997</v>
          </cell>
          <cell r="D9">
            <v>0.4753</v>
          </cell>
          <cell r="E9">
            <v>0.12609999999999999</v>
          </cell>
          <cell r="F9">
            <v>0.24410000000000001</v>
          </cell>
          <cell r="G9">
            <v>0.22389999999999999</v>
          </cell>
          <cell r="H9">
            <v>0.12839999999999999</v>
          </cell>
          <cell r="I9">
            <v>0.26910000000000001</v>
          </cell>
          <cell r="J9">
            <v>0.247</v>
          </cell>
          <cell r="K9">
            <v>0.85860000000000003</v>
          </cell>
          <cell r="L9">
            <v>0.90169999999999995</v>
          </cell>
          <cell r="M9">
            <v>0.78749999999999998</v>
          </cell>
          <cell r="O9">
            <v>0.47920000000000001</v>
          </cell>
          <cell r="P9">
            <v>0.41880000000000001</v>
          </cell>
          <cell r="Q9">
            <v>0.74270000000000003</v>
          </cell>
          <cell r="R9">
            <v>0.65359999999999996</v>
          </cell>
          <cell r="S9">
            <v>0.57579999999999998</v>
          </cell>
          <cell r="T9">
            <v>0.86060000000000003</v>
          </cell>
          <cell r="U9">
            <v>0.99829999999999997</v>
          </cell>
          <cell r="V9">
            <v>0.4178</v>
          </cell>
          <cell r="W9">
            <v>0.62519999999999998</v>
          </cell>
          <cell r="X9" t="str">
            <v>-</v>
          </cell>
          <cell r="Y9">
            <v>0.62939999999999996</v>
          </cell>
          <cell r="Z9">
            <v>0.68620000000000003</v>
          </cell>
          <cell r="AA9" t="str">
            <v>-</v>
          </cell>
          <cell r="AF9">
            <v>19.27341268210855</v>
          </cell>
          <cell r="AG9">
            <v>10823297.650898</v>
          </cell>
          <cell r="AH9">
            <v>9541860.5385379996</v>
          </cell>
          <cell r="AI9">
            <v>28313332.158321999</v>
          </cell>
        </row>
        <row r="10">
          <cell r="A10">
            <v>45901</v>
          </cell>
          <cell r="B10">
            <v>0.2208</v>
          </cell>
          <cell r="C10">
            <v>0.51559999999999995</v>
          </cell>
          <cell r="D10">
            <v>0.4743</v>
          </cell>
          <cell r="E10">
            <v>0.1086</v>
          </cell>
          <cell r="F10">
            <v>0.24329999999999999</v>
          </cell>
          <cell r="G10">
            <v>0.23350000000000001</v>
          </cell>
          <cell r="H10">
            <v>0.12379999999999999</v>
          </cell>
          <cell r="I10">
            <v>0.27329999999999999</v>
          </cell>
          <cell r="J10">
            <v>0.25359999999999999</v>
          </cell>
          <cell r="K10">
            <v>0.87180000000000002</v>
          </cell>
          <cell r="L10">
            <v>0.89219999999999999</v>
          </cell>
          <cell r="M10">
            <v>0.79049999999999998</v>
          </cell>
          <cell r="O10">
            <v>0.57520000000000004</v>
          </cell>
          <cell r="P10">
            <v>0.41860000000000003</v>
          </cell>
          <cell r="Q10">
            <v>0.74219999999999997</v>
          </cell>
          <cell r="R10">
            <v>0.64610000000000001</v>
          </cell>
          <cell r="S10">
            <v>0.55389999999999995</v>
          </cell>
          <cell r="T10">
            <v>0.86019999999999996</v>
          </cell>
          <cell r="U10">
            <v>0.99660000000000004</v>
          </cell>
          <cell r="V10">
            <v>0.42059999999999997</v>
          </cell>
          <cell r="W10">
            <v>0.60950000000000004</v>
          </cell>
          <cell r="X10" t="str">
            <v>-</v>
          </cell>
          <cell r="Y10">
            <v>0.63280000000000003</v>
          </cell>
          <cell r="Z10">
            <v>0.68479999999999996</v>
          </cell>
          <cell r="AA10" t="str">
            <v>-</v>
          </cell>
          <cell r="AF10">
            <v>19.587104995892719</v>
          </cell>
          <cell r="AG10">
            <v>14866677.956125</v>
          </cell>
          <cell r="AH10">
            <v>9850487.7636750005</v>
          </cell>
          <cell r="AI10">
            <v>34615077.289301001</v>
          </cell>
        </row>
        <row r="11">
          <cell r="A11">
            <v>45870</v>
          </cell>
          <cell r="B11">
            <v>0.21260000000000001</v>
          </cell>
          <cell r="C11">
            <v>0.51390000000000002</v>
          </cell>
          <cell r="D11">
            <v>0.4758</v>
          </cell>
          <cell r="E11">
            <v>0.1148</v>
          </cell>
          <cell r="F11">
            <v>0.2429</v>
          </cell>
          <cell r="G11">
            <v>0.22470000000000001</v>
          </cell>
          <cell r="H11">
            <v>0.1202</v>
          </cell>
          <cell r="I11">
            <v>0.26700000000000002</v>
          </cell>
          <cell r="J11">
            <v>0.24990000000000001</v>
          </cell>
          <cell r="K11">
            <v>0.87080000000000002</v>
          </cell>
          <cell r="L11">
            <v>0.90700000000000003</v>
          </cell>
          <cell r="M11">
            <v>0.77980000000000005</v>
          </cell>
          <cell r="O11">
            <v>0.59150000000000003</v>
          </cell>
          <cell r="P11">
            <v>0.41870000000000002</v>
          </cell>
          <cell r="Q11">
            <v>0.74390000000000001</v>
          </cell>
          <cell r="R11">
            <v>0.63780000000000003</v>
          </cell>
          <cell r="S11">
            <v>0.55249999999999999</v>
          </cell>
          <cell r="T11">
            <v>0.8639</v>
          </cell>
          <cell r="U11">
            <v>1.0013000000000001</v>
          </cell>
          <cell r="V11">
            <v>0.41810000000000003</v>
          </cell>
          <cell r="W11">
            <v>0.60599999999999998</v>
          </cell>
          <cell r="X11" t="str">
            <v>-</v>
          </cell>
          <cell r="Y11">
            <v>0.62929999999999997</v>
          </cell>
          <cell r="Z11">
            <v>0.67159999999999997</v>
          </cell>
          <cell r="AA11" t="str">
            <v>-</v>
          </cell>
          <cell r="AF11">
            <v>19.112893012665936</v>
          </cell>
          <cell r="AG11">
            <v>11700815.132959999</v>
          </cell>
          <cell r="AH11">
            <v>7046101.3423020002</v>
          </cell>
          <cell r="AI11">
            <v>27507121.669380002</v>
          </cell>
        </row>
        <row r="12">
          <cell r="A12">
            <v>45839</v>
          </cell>
          <cell r="B12">
            <v>0.24179999999999999</v>
          </cell>
          <cell r="C12">
            <v>0.52029999999999998</v>
          </cell>
          <cell r="D12">
            <v>0.4672</v>
          </cell>
          <cell r="E12">
            <v>0.1183</v>
          </cell>
          <cell r="F12">
            <v>0.2429</v>
          </cell>
          <cell r="G12">
            <v>0.21629999999999999</v>
          </cell>
          <cell r="H12">
            <v>0.11899999999999999</v>
          </cell>
          <cell r="I12">
            <v>0.26800000000000002</v>
          </cell>
          <cell r="J12">
            <v>0.24790000000000001</v>
          </cell>
          <cell r="K12">
            <v>0.87770000000000004</v>
          </cell>
          <cell r="L12">
            <v>0.89300000000000002</v>
          </cell>
          <cell r="M12">
            <v>0.78520000000000001</v>
          </cell>
          <cell r="N12">
            <v>0.57250000000000001</v>
          </cell>
          <cell r="O12">
            <v>0.59150000000000003</v>
          </cell>
          <cell r="P12">
            <v>0.41839999999999999</v>
          </cell>
          <cell r="Q12">
            <v>0.74390000000000001</v>
          </cell>
          <cell r="R12">
            <v>0.64</v>
          </cell>
          <cell r="S12">
            <v>0.55889999999999995</v>
          </cell>
          <cell r="T12">
            <v>0.85670000000000002</v>
          </cell>
          <cell r="U12">
            <v>0.99609999999999999</v>
          </cell>
          <cell r="V12">
            <v>0.41849999999999998</v>
          </cell>
          <cell r="W12">
            <v>0.60829999999999995</v>
          </cell>
          <cell r="X12" t="str">
            <v>-</v>
          </cell>
          <cell r="Y12">
            <v>0.68730000000000002</v>
          </cell>
          <cell r="Z12">
            <v>0.65239999999999998</v>
          </cell>
          <cell r="AA12" t="str">
            <v>-</v>
          </cell>
          <cell r="AF12">
            <v>18.394202390665136</v>
          </cell>
          <cell r="AG12">
            <v>10137275.580662001</v>
          </cell>
          <cell r="AH12">
            <v>6690203.2808499997</v>
          </cell>
          <cell r="AI12">
            <v>24818084.058035001</v>
          </cell>
        </row>
        <row r="13">
          <cell r="A13">
            <v>45809</v>
          </cell>
          <cell r="B13">
            <v>0.22500000000000001</v>
          </cell>
          <cell r="C13">
            <v>0.5141</v>
          </cell>
          <cell r="D13">
            <v>0.4824</v>
          </cell>
          <cell r="E13">
            <v>0.1067</v>
          </cell>
          <cell r="F13">
            <v>0.24310000000000001</v>
          </cell>
          <cell r="G13">
            <v>0.22600000000000001</v>
          </cell>
          <cell r="H13">
            <v>0.1207</v>
          </cell>
          <cell r="I13">
            <v>0.26950000000000002</v>
          </cell>
          <cell r="J13">
            <v>0.24590000000000001</v>
          </cell>
          <cell r="K13">
            <v>0.85750000000000004</v>
          </cell>
          <cell r="L13">
            <v>0.87239999999999995</v>
          </cell>
          <cell r="M13">
            <v>0.79469999999999996</v>
          </cell>
          <cell r="O13">
            <v>0.59150000000000003</v>
          </cell>
          <cell r="P13">
            <v>0.41839999999999999</v>
          </cell>
          <cell r="Q13">
            <v>0.74390000000000001</v>
          </cell>
          <cell r="R13">
            <v>0.65359999999999996</v>
          </cell>
          <cell r="S13">
            <v>0.56420000000000003</v>
          </cell>
          <cell r="T13">
            <v>0.84750000000000003</v>
          </cell>
          <cell r="U13">
            <v>0.99529999999999996</v>
          </cell>
          <cell r="V13">
            <v>0.4178</v>
          </cell>
          <cell r="W13">
            <v>0.62029999999999996</v>
          </cell>
          <cell r="X13" t="str">
            <v>-</v>
          </cell>
          <cell r="Y13">
            <v>0.62929999999999997</v>
          </cell>
          <cell r="Z13">
            <v>0.66500000000000004</v>
          </cell>
          <cell r="AA13" t="str">
            <v>-</v>
          </cell>
          <cell r="AF13">
            <v>18.423130542034183</v>
          </cell>
          <cell r="AG13">
            <v>14678684.472333999</v>
          </cell>
          <cell r="AH13">
            <v>8837516.5749730002</v>
          </cell>
          <cell r="AI13">
            <v>31373677.143048</v>
          </cell>
        </row>
        <row r="14">
          <cell r="A14">
            <v>45778</v>
          </cell>
          <cell r="B14">
            <v>0.23749999999999999</v>
          </cell>
          <cell r="C14">
            <v>0.51549999999999996</v>
          </cell>
          <cell r="D14">
            <v>0.48859999999999998</v>
          </cell>
          <cell r="E14">
            <v>0.1116</v>
          </cell>
          <cell r="F14">
            <v>0.24229999999999999</v>
          </cell>
          <cell r="G14">
            <v>0.2276</v>
          </cell>
          <cell r="H14">
            <v>0.11509999999999999</v>
          </cell>
          <cell r="I14">
            <v>0.27239999999999998</v>
          </cell>
          <cell r="J14">
            <v>0.2616</v>
          </cell>
          <cell r="K14">
            <v>0.87180000000000002</v>
          </cell>
          <cell r="L14">
            <v>0.90859999999999996</v>
          </cell>
          <cell r="M14">
            <v>0.79469999999999996</v>
          </cell>
          <cell r="O14">
            <v>0.59150000000000003</v>
          </cell>
          <cell r="P14">
            <v>0.4199</v>
          </cell>
          <cell r="Q14">
            <v>0.74419999999999997</v>
          </cell>
          <cell r="R14">
            <v>0.65129999999999999</v>
          </cell>
          <cell r="S14">
            <v>0.56930000000000003</v>
          </cell>
          <cell r="T14">
            <v>0.86429999999999996</v>
          </cell>
          <cell r="U14">
            <v>1.0103</v>
          </cell>
          <cell r="V14">
            <v>0.41889999999999999</v>
          </cell>
          <cell r="W14">
            <v>0.623</v>
          </cell>
          <cell r="X14" t="str">
            <v>-</v>
          </cell>
          <cell r="Y14">
            <v>0.65329999999999999</v>
          </cell>
          <cell r="Z14">
            <v>0.65720000000000001</v>
          </cell>
          <cell r="AA14" t="str">
            <v>-</v>
          </cell>
          <cell r="AF14">
            <v>19.116045681280077</v>
          </cell>
          <cell r="AG14">
            <v>12015991.914868999</v>
          </cell>
          <cell r="AH14">
            <v>6883220.0692349998</v>
          </cell>
          <cell r="AI14">
            <v>26792060.975116</v>
          </cell>
        </row>
        <row r="15">
          <cell r="A15">
            <v>45748</v>
          </cell>
          <cell r="B15">
            <v>0.21629999999999999</v>
          </cell>
          <cell r="C15">
            <v>0.51259999999999994</v>
          </cell>
          <cell r="D15">
            <v>0.48820000000000002</v>
          </cell>
          <cell r="E15">
            <v>0.10009999999999999</v>
          </cell>
          <cell r="F15">
            <v>0.24229999999999999</v>
          </cell>
          <cell r="G15">
            <v>0.22670000000000001</v>
          </cell>
          <cell r="H15">
            <v>0.1147</v>
          </cell>
          <cell r="I15">
            <v>0.26729999999999998</v>
          </cell>
          <cell r="J15">
            <v>0.25779999999999997</v>
          </cell>
          <cell r="K15">
            <v>0.87050000000000005</v>
          </cell>
          <cell r="L15">
            <v>0.91559999999999997</v>
          </cell>
          <cell r="M15">
            <v>0.79720000000000002</v>
          </cell>
          <cell r="O15">
            <v>0.59130000000000005</v>
          </cell>
          <cell r="P15">
            <v>0.4143</v>
          </cell>
          <cell r="Q15">
            <v>0.75049999999999994</v>
          </cell>
          <cell r="R15">
            <v>0.65539999999999998</v>
          </cell>
          <cell r="S15">
            <v>0.56599999999999995</v>
          </cell>
          <cell r="T15">
            <v>0.88129999999999997</v>
          </cell>
          <cell r="U15">
            <v>0.99309999999999998</v>
          </cell>
          <cell r="V15">
            <v>0.41360000000000002</v>
          </cell>
          <cell r="W15">
            <v>0.62690000000000001</v>
          </cell>
          <cell r="X15" t="str">
            <v>-</v>
          </cell>
          <cell r="Y15">
            <v>0.621</v>
          </cell>
          <cell r="Z15">
            <v>0.68089999999999995</v>
          </cell>
          <cell r="AA15" t="str">
            <v>-</v>
          </cell>
          <cell r="AF15">
            <v>18.846043045989397</v>
          </cell>
          <cell r="AG15">
            <v>11272806.569782</v>
          </cell>
          <cell r="AH15">
            <v>8069055.7372500002</v>
          </cell>
          <cell r="AI15">
            <v>32753579.800021999</v>
          </cell>
        </row>
        <row r="16">
          <cell r="A16">
            <v>45717</v>
          </cell>
          <cell r="B16">
            <v>0.2165</v>
          </cell>
          <cell r="C16">
            <v>0.51259999999999994</v>
          </cell>
          <cell r="D16">
            <v>0.48020000000000002</v>
          </cell>
          <cell r="E16">
            <v>9.2600000000000002E-2</v>
          </cell>
          <cell r="F16">
            <v>0.2432</v>
          </cell>
          <cell r="G16">
            <v>0.21790000000000001</v>
          </cell>
          <cell r="H16">
            <v>0.12039999999999999</v>
          </cell>
          <cell r="I16">
            <v>0.26440000000000002</v>
          </cell>
          <cell r="J16">
            <v>0.25030000000000002</v>
          </cell>
          <cell r="K16">
            <v>0.87749999999999995</v>
          </cell>
          <cell r="L16">
            <v>0.87629999999999997</v>
          </cell>
          <cell r="M16">
            <v>0.80740000000000001</v>
          </cell>
          <cell r="N16">
            <v>0.56220000000000003</v>
          </cell>
          <cell r="O16">
            <v>0.59389999999999998</v>
          </cell>
          <cell r="P16">
            <v>0.41360000000000002</v>
          </cell>
          <cell r="Q16">
            <v>0.74029999999999996</v>
          </cell>
          <cell r="R16">
            <v>0.64959999999999996</v>
          </cell>
          <cell r="S16">
            <v>0.55889999999999995</v>
          </cell>
          <cell r="T16">
            <v>0.85729999999999995</v>
          </cell>
          <cell r="U16">
            <v>1.0122</v>
          </cell>
          <cell r="V16">
            <v>0.41499999999999998</v>
          </cell>
          <cell r="W16">
            <v>0.61890000000000001</v>
          </cell>
          <cell r="X16" t="str">
            <v>-</v>
          </cell>
          <cell r="Y16">
            <v>0.61080000000000001</v>
          </cell>
          <cell r="Z16">
            <v>0.67600000000000005</v>
          </cell>
          <cell r="AA16" t="str">
            <v>-</v>
          </cell>
          <cell r="AF16">
            <v>18.655053023814684</v>
          </cell>
          <cell r="AG16">
            <v>14109764.241911</v>
          </cell>
          <cell r="AH16">
            <v>9977173.1438350007</v>
          </cell>
          <cell r="AI16">
            <v>36710002.989352003</v>
          </cell>
        </row>
        <row r="17">
          <cell r="A17">
            <v>45689</v>
          </cell>
          <cell r="B17">
            <v>0.21740000000000001</v>
          </cell>
          <cell r="C17">
            <v>0.51100000000000001</v>
          </cell>
          <cell r="D17">
            <v>0.47389999999999999</v>
          </cell>
          <cell r="E17">
            <v>0.1048</v>
          </cell>
          <cell r="F17">
            <v>0.24199999999999999</v>
          </cell>
          <cell r="G17">
            <v>0.2175</v>
          </cell>
          <cell r="H17">
            <v>0.1242</v>
          </cell>
          <cell r="I17">
            <v>0.27160000000000001</v>
          </cell>
          <cell r="J17">
            <v>0.25180000000000002</v>
          </cell>
          <cell r="K17">
            <v>0.95399999999999996</v>
          </cell>
          <cell r="L17">
            <v>0.87629999999999997</v>
          </cell>
          <cell r="M17">
            <v>0.75609999999999999</v>
          </cell>
          <cell r="N17">
            <v>0.5645</v>
          </cell>
          <cell r="O17">
            <v>0.57699999999999996</v>
          </cell>
          <cell r="P17">
            <v>0.40960000000000002</v>
          </cell>
          <cell r="Q17">
            <v>0.73960000000000004</v>
          </cell>
          <cell r="R17">
            <v>0.64470000000000005</v>
          </cell>
          <cell r="S17">
            <v>0.54849999999999999</v>
          </cell>
          <cell r="T17">
            <v>0.85050000000000003</v>
          </cell>
          <cell r="U17">
            <v>1.0185999999999999</v>
          </cell>
          <cell r="V17">
            <v>0.40970000000000001</v>
          </cell>
          <cell r="W17">
            <v>0.60719999999999996</v>
          </cell>
          <cell r="X17" t="str">
            <v>-</v>
          </cell>
          <cell r="Y17">
            <v>0.57509999999999994</v>
          </cell>
          <cell r="Z17">
            <v>0.66769999999999996</v>
          </cell>
          <cell r="AA17" t="str">
            <v>-</v>
          </cell>
          <cell r="AF17">
            <v>19.044945981528929</v>
          </cell>
          <cell r="AG17">
            <v>11568730.445478</v>
          </cell>
          <cell r="AH17">
            <v>8438661.6886299998</v>
          </cell>
          <cell r="AI17">
            <v>26514816.066980001</v>
          </cell>
        </row>
        <row r="18">
          <cell r="A18">
            <v>45658</v>
          </cell>
          <cell r="B18">
            <v>0.222</v>
          </cell>
          <cell r="C18">
            <v>0.51100000000000001</v>
          </cell>
          <cell r="D18">
            <v>0.48149999999999998</v>
          </cell>
          <cell r="E18">
            <v>0.11550000000000001</v>
          </cell>
          <cell r="F18">
            <v>0.24110000000000001</v>
          </cell>
          <cell r="G18">
            <v>0.22120000000000001</v>
          </cell>
          <cell r="H18">
            <v>0.12130000000000001</v>
          </cell>
          <cell r="I18">
            <v>0.27229999999999999</v>
          </cell>
          <cell r="J18">
            <v>0.26019999999999999</v>
          </cell>
          <cell r="K18">
            <v>0.92789999999999995</v>
          </cell>
          <cell r="L18">
            <v>0.89800000000000002</v>
          </cell>
          <cell r="M18">
            <v>0.82799999999999996</v>
          </cell>
          <cell r="N18">
            <v>0.52680000000000005</v>
          </cell>
          <cell r="O18">
            <v>0.58289999999999997</v>
          </cell>
          <cell r="P18">
            <v>0.40920000000000001</v>
          </cell>
          <cell r="Q18">
            <v>0.73699999999999999</v>
          </cell>
          <cell r="R18">
            <v>0.65620000000000001</v>
          </cell>
          <cell r="S18">
            <v>0.54430000000000001</v>
          </cell>
          <cell r="T18">
            <v>0.87819999999999998</v>
          </cell>
          <cell r="U18">
            <v>1.0408999999999999</v>
          </cell>
          <cell r="V18">
            <v>0.4103</v>
          </cell>
          <cell r="W18">
            <v>0.61960000000000004</v>
          </cell>
          <cell r="X18" t="str">
            <v>-</v>
          </cell>
          <cell r="Y18">
            <v>0.62160000000000004</v>
          </cell>
          <cell r="Z18">
            <v>0.65159999999999996</v>
          </cell>
          <cell r="AA18" t="str">
            <v>-</v>
          </cell>
          <cell r="AF18">
            <v>19.485697297016671</v>
          </cell>
          <cell r="AG18">
            <v>12167740.585286001</v>
          </cell>
          <cell r="AH18">
            <v>8443727.3346190006</v>
          </cell>
          <cell r="AI18">
            <v>27844525.414023999</v>
          </cell>
        </row>
        <row r="19">
          <cell r="A19">
            <v>45627</v>
          </cell>
          <cell r="B19">
            <v>0.21249999999999999</v>
          </cell>
          <cell r="C19">
            <v>0.49680000000000002</v>
          </cell>
          <cell r="D19">
            <v>0.4602</v>
          </cell>
          <cell r="E19">
            <v>0.1231</v>
          </cell>
          <cell r="F19">
            <v>0.23019999999999999</v>
          </cell>
          <cell r="G19">
            <v>0.2145</v>
          </cell>
          <cell r="H19">
            <v>0.12379999999999999</v>
          </cell>
          <cell r="I19">
            <v>0.26440000000000002</v>
          </cell>
          <cell r="J19">
            <v>0.25030000000000002</v>
          </cell>
          <cell r="K19">
            <v>0.91279999999999994</v>
          </cell>
          <cell r="L19">
            <v>0.88549999999999995</v>
          </cell>
          <cell r="M19">
            <v>0.81779999999999997</v>
          </cell>
          <cell r="N19">
            <v>0.55030000000000001</v>
          </cell>
          <cell r="O19">
            <v>0.57299999999999995</v>
          </cell>
          <cell r="P19">
            <v>0.3997</v>
          </cell>
          <cell r="Q19">
            <v>0.7359</v>
          </cell>
          <cell r="R19">
            <v>0.64429999999999998</v>
          </cell>
          <cell r="S19">
            <v>0.55969999999999998</v>
          </cell>
          <cell r="T19">
            <v>0.86619999999999997</v>
          </cell>
          <cell r="U19">
            <v>1.0230999999999999</v>
          </cell>
          <cell r="V19">
            <v>0.40250000000000002</v>
          </cell>
          <cell r="W19">
            <v>0.62580000000000002</v>
          </cell>
          <cell r="X19" t="str">
            <v>-</v>
          </cell>
          <cell r="Y19">
            <v>0.59430000000000005</v>
          </cell>
          <cell r="Z19">
            <v>0.6754</v>
          </cell>
          <cell r="AA19" t="str">
            <v>-</v>
          </cell>
          <cell r="AF19">
            <v>19.259886393364781</v>
          </cell>
          <cell r="AG19">
            <v>14705615.926719001</v>
          </cell>
          <cell r="AH19">
            <v>10578727.527904</v>
          </cell>
          <cell r="AI19">
            <v>36277739.695073001</v>
          </cell>
        </row>
        <row r="20">
          <cell r="A20">
            <v>45597</v>
          </cell>
          <cell r="B20">
            <v>0.20910000000000001</v>
          </cell>
          <cell r="C20">
            <v>0.49590000000000001</v>
          </cell>
          <cell r="D20">
            <v>0.4446</v>
          </cell>
          <cell r="E20">
            <v>0.124</v>
          </cell>
          <cell r="F20">
            <v>0.23039999999999999</v>
          </cell>
          <cell r="G20">
            <v>0.1981</v>
          </cell>
          <cell r="H20">
            <v>0.1236</v>
          </cell>
          <cell r="I20">
            <v>0.26479999999999998</v>
          </cell>
          <cell r="J20">
            <v>0.24229999999999999</v>
          </cell>
          <cell r="K20">
            <v>0.90369999999999995</v>
          </cell>
          <cell r="L20">
            <v>0.88190000000000002</v>
          </cell>
          <cell r="M20">
            <v>0.77090000000000003</v>
          </cell>
          <cell r="N20">
            <v>0.56699999999999995</v>
          </cell>
          <cell r="O20">
            <v>0.57299999999999995</v>
          </cell>
          <cell r="P20">
            <v>0.4007</v>
          </cell>
          <cell r="Q20">
            <v>0.71650000000000003</v>
          </cell>
          <cell r="R20">
            <v>0.64300000000000002</v>
          </cell>
          <cell r="S20">
            <v>0.5464</v>
          </cell>
          <cell r="T20">
            <v>0.8508</v>
          </cell>
          <cell r="U20">
            <v>1.0083</v>
          </cell>
          <cell r="V20">
            <v>0.40150000000000002</v>
          </cell>
          <cell r="W20">
            <v>0.62</v>
          </cell>
          <cell r="X20" t="str">
            <v>-</v>
          </cell>
          <cell r="Y20">
            <v>0.60140000000000005</v>
          </cell>
          <cell r="Z20">
            <v>0.67169999999999996</v>
          </cell>
          <cell r="AA20" t="str">
            <v>-</v>
          </cell>
          <cell r="AF20">
            <v>19.265627152616158</v>
          </cell>
          <cell r="AG20">
            <v>11072032.232743001</v>
          </cell>
          <cell r="AH20">
            <v>7824443.3656249996</v>
          </cell>
          <cell r="AI20">
            <v>28727333.195826001</v>
          </cell>
        </row>
        <row r="21">
          <cell r="A21">
            <v>45566</v>
          </cell>
          <cell r="B21">
            <v>0.1983</v>
          </cell>
          <cell r="C21">
            <v>0.49469999999999997</v>
          </cell>
          <cell r="D21">
            <v>0.44379999999999997</v>
          </cell>
          <cell r="E21">
            <v>0.1</v>
          </cell>
          <cell r="F21">
            <v>0.2291</v>
          </cell>
          <cell r="G21">
            <v>0.19370000000000001</v>
          </cell>
          <cell r="H21">
            <v>0.1123</v>
          </cell>
          <cell r="I21">
            <v>0.26069999999999999</v>
          </cell>
          <cell r="J21">
            <v>0.23849999999999999</v>
          </cell>
          <cell r="K21">
            <v>0.90990000000000004</v>
          </cell>
          <cell r="L21">
            <v>0.88370000000000004</v>
          </cell>
          <cell r="M21">
            <v>0.77480000000000004</v>
          </cell>
          <cell r="N21">
            <v>0.54849999999999999</v>
          </cell>
          <cell r="O21">
            <v>0.57379999999999998</v>
          </cell>
          <cell r="P21">
            <v>0.40160000000000001</v>
          </cell>
          <cell r="Q21">
            <v>0.72019999999999995</v>
          </cell>
          <cell r="R21">
            <v>0.65080000000000005</v>
          </cell>
          <cell r="S21">
            <v>0.55449999999999999</v>
          </cell>
          <cell r="T21">
            <v>0.85619999999999996</v>
          </cell>
          <cell r="U21">
            <v>1.0255000000000001</v>
          </cell>
          <cell r="V21">
            <v>0.40450000000000003</v>
          </cell>
          <cell r="W21">
            <v>0.62680000000000002</v>
          </cell>
          <cell r="X21" t="str">
            <v>-</v>
          </cell>
          <cell r="Y21">
            <v>0.61560000000000004</v>
          </cell>
          <cell r="Z21">
            <v>0.68710000000000004</v>
          </cell>
          <cell r="AA21" t="str">
            <v>-</v>
          </cell>
          <cell r="AF21">
            <v>19.652567066776193</v>
          </cell>
          <cell r="AG21">
            <v>10590294.437608</v>
          </cell>
          <cell r="AH21">
            <v>9247840.3567539994</v>
          </cell>
          <cell r="AI21">
            <v>26008073.375358</v>
          </cell>
        </row>
        <row r="22">
          <cell r="A22">
            <v>45536</v>
          </cell>
          <cell r="B22">
            <v>0.2104</v>
          </cell>
          <cell r="C22">
            <v>0.49430000000000002</v>
          </cell>
          <cell r="D22">
            <v>0.4476</v>
          </cell>
          <cell r="E22">
            <v>0.1105</v>
          </cell>
          <cell r="F22">
            <v>0.22969999999999999</v>
          </cell>
          <cell r="G22">
            <v>0.20620000000000002</v>
          </cell>
          <cell r="H22">
            <v>0.1079</v>
          </cell>
          <cell r="I22">
            <v>0.26019999999999999</v>
          </cell>
          <cell r="J22">
            <v>0.2369</v>
          </cell>
          <cell r="K22">
            <v>0.90989999999999993</v>
          </cell>
          <cell r="L22">
            <v>0.86970000000000003</v>
          </cell>
          <cell r="M22">
            <v>0.8165</v>
          </cell>
          <cell r="N22">
            <v>0.54390000000000005</v>
          </cell>
          <cell r="O22">
            <v>0.57379999999999998</v>
          </cell>
          <cell r="P22">
            <v>0.40159999999999996</v>
          </cell>
          <cell r="Q22">
            <v>0.73659999999999992</v>
          </cell>
          <cell r="R22">
            <v>0.67749999999999999</v>
          </cell>
          <cell r="S22">
            <v>0.55149999999999999</v>
          </cell>
          <cell r="T22">
            <v>0.85880000000000001</v>
          </cell>
          <cell r="U22">
            <v>1.0237000000000001</v>
          </cell>
          <cell r="V22">
            <v>0.40450000000000003</v>
          </cell>
          <cell r="W22">
            <v>0.64159999999999995</v>
          </cell>
          <cell r="X22" t="str">
            <v>-</v>
          </cell>
          <cell r="Y22">
            <v>0.61650000000000005</v>
          </cell>
          <cell r="Z22">
            <v>0.67800000000000005</v>
          </cell>
          <cell r="AA22" t="str">
            <v>-</v>
          </cell>
          <cell r="AF22">
            <v>19.50312216743837</v>
          </cell>
          <cell r="AG22">
            <v>13580120.286037</v>
          </cell>
          <cell r="AH22">
            <v>9666757.9636729993</v>
          </cell>
          <cell r="AI22">
            <v>32389829.021313</v>
          </cell>
        </row>
        <row r="23">
          <cell r="A23">
            <v>45505</v>
          </cell>
          <cell r="B23">
            <v>0.215</v>
          </cell>
          <cell r="C23">
            <v>0.49259999999999998</v>
          </cell>
          <cell r="D23">
            <v>0.44799999999999995</v>
          </cell>
          <cell r="E23">
            <v>0.10210000000000001</v>
          </cell>
          <cell r="F23">
            <v>0.22870000000000001</v>
          </cell>
          <cell r="G23">
            <v>0.20860000000000001</v>
          </cell>
          <cell r="H23">
            <v>0.10769999999999999</v>
          </cell>
          <cell r="I23">
            <v>0.25950000000000001</v>
          </cell>
          <cell r="J23">
            <v>0.23699999999999999</v>
          </cell>
          <cell r="K23">
            <v>0.90610000000000002</v>
          </cell>
          <cell r="L23">
            <v>0.90069999999999995</v>
          </cell>
          <cell r="M23">
            <v>0.81709999999999994</v>
          </cell>
          <cell r="N23">
            <v>0.56100000000000005</v>
          </cell>
          <cell r="O23">
            <v>0.57379999999999998</v>
          </cell>
          <cell r="P23">
            <v>0.40159999999999996</v>
          </cell>
          <cell r="Q23">
            <v>0.73659999999999992</v>
          </cell>
          <cell r="R23">
            <v>0.66269999999999996</v>
          </cell>
          <cell r="S23">
            <v>0.53639999999999999</v>
          </cell>
          <cell r="T23">
            <v>0.87549999999999994</v>
          </cell>
          <cell r="U23">
            <v>1.0206999999999999</v>
          </cell>
          <cell r="V23">
            <v>0.40539999999999998</v>
          </cell>
          <cell r="W23">
            <v>0.62309999999999999</v>
          </cell>
          <cell r="X23" t="str">
            <v>-</v>
          </cell>
          <cell r="Y23">
            <v>0.61209999999999998</v>
          </cell>
          <cell r="Z23">
            <v>0.66180000000000005</v>
          </cell>
          <cell r="AA23" t="str">
            <v>-</v>
          </cell>
          <cell r="AF23">
            <v>19.056624149416336</v>
          </cell>
          <cell r="AG23">
            <v>11006513.271495</v>
          </cell>
          <cell r="AH23">
            <v>7285197.1684349999</v>
          </cell>
          <cell r="AI23">
            <v>24734885.294544</v>
          </cell>
        </row>
        <row r="24">
          <cell r="A24">
            <v>45474</v>
          </cell>
          <cell r="B24">
            <v>0.2097</v>
          </cell>
          <cell r="C24">
            <v>0.49170000000000003</v>
          </cell>
          <cell r="D24">
            <v>0.45159999999999995</v>
          </cell>
          <cell r="E24">
            <v>0.11259999999999999</v>
          </cell>
          <cell r="F24">
            <v>0.22899999999999998</v>
          </cell>
          <cell r="G24">
            <v>0.20370000000000002</v>
          </cell>
          <cell r="H24">
            <v>0.1061</v>
          </cell>
          <cell r="I24">
            <v>0.25950000000000001</v>
          </cell>
          <cell r="J24">
            <v>0.23469999999999999</v>
          </cell>
          <cell r="K24">
            <v>0.91810000000000003</v>
          </cell>
          <cell r="L24">
            <v>0.90959999999999996</v>
          </cell>
          <cell r="M24">
            <v>0.81620000000000004</v>
          </cell>
          <cell r="N24">
            <v>0.56320000000000003</v>
          </cell>
          <cell r="O24">
            <v>0.57379999999999998</v>
          </cell>
          <cell r="P24">
            <v>0.40149999999999997</v>
          </cell>
          <cell r="Q24">
            <v>0.73739999999999994</v>
          </cell>
          <cell r="R24">
            <v>0.65590000000000004</v>
          </cell>
          <cell r="S24">
            <v>0.5575</v>
          </cell>
          <cell r="T24">
            <v>0.88120000000000009</v>
          </cell>
          <cell r="U24">
            <v>0.98959999999999992</v>
          </cell>
          <cell r="V24">
            <v>0.40509999999999996</v>
          </cell>
          <cell r="W24">
            <v>0.63239999999999996</v>
          </cell>
          <cell r="X24" t="str">
            <v>-</v>
          </cell>
          <cell r="Y24">
            <v>0.61270000000000002</v>
          </cell>
          <cell r="Z24">
            <v>0.65010000000000001</v>
          </cell>
          <cell r="AA24" t="str">
            <v>-</v>
          </cell>
          <cell r="AF24">
            <v>18.661147855151935</v>
          </cell>
          <cell r="AG24">
            <v>9458693.7976849992</v>
          </cell>
          <cell r="AH24">
            <v>7595307.349165</v>
          </cell>
          <cell r="AI24">
            <v>22793032.429742999</v>
          </cell>
        </row>
        <row r="25">
          <cell r="A25">
            <v>45444</v>
          </cell>
          <cell r="B25">
            <v>0.21609999999999999</v>
          </cell>
          <cell r="C25">
            <v>0.49130000000000001</v>
          </cell>
          <cell r="D25">
            <v>0.46020000000000005</v>
          </cell>
          <cell r="E25">
            <v>0.10890000000000001</v>
          </cell>
          <cell r="F25">
            <v>0.22899999999999998</v>
          </cell>
          <cell r="G25">
            <v>0.21359999999999998</v>
          </cell>
          <cell r="H25">
            <v>0.1065</v>
          </cell>
          <cell r="I25">
            <v>0.25950000000000001</v>
          </cell>
          <cell r="J25">
            <v>0.22969999999999999</v>
          </cell>
          <cell r="K25">
            <v>0.91579999999999995</v>
          </cell>
          <cell r="L25">
            <v>0.85819999999999996</v>
          </cell>
          <cell r="M25">
            <v>0.81730000000000003</v>
          </cell>
          <cell r="N25">
            <v>0.57009999999999994</v>
          </cell>
          <cell r="O25">
            <v>0.58879999999999999</v>
          </cell>
          <cell r="P25">
            <v>0.40130000000000005</v>
          </cell>
          <cell r="Q25">
            <v>0.74029999999999996</v>
          </cell>
          <cell r="R25">
            <v>0.65510000000000002</v>
          </cell>
          <cell r="S25">
            <v>0.53469999999999995</v>
          </cell>
          <cell r="T25">
            <v>0.85180000000000011</v>
          </cell>
          <cell r="U25">
            <v>1.0125</v>
          </cell>
          <cell r="V25">
            <v>0.40539999999999998</v>
          </cell>
          <cell r="W25">
            <v>0.62009999999999998</v>
          </cell>
          <cell r="X25" t="str">
            <v>-</v>
          </cell>
          <cell r="Y25">
            <v>0.60899999999999999</v>
          </cell>
          <cell r="Z25">
            <v>0.68320000000000003</v>
          </cell>
          <cell r="AA25" t="str">
            <v>-</v>
          </cell>
          <cell r="AF25">
            <v>19.065797572643206</v>
          </cell>
          <cell r="AG25">
            <v>13483788.567756999</v>
          </cell>
          <cell r="AH25">
            <v>9649070.0502390005</v>
          </cell>
          <cell r="AI25">
            <v>30814891.443112999</v>
          </cell>
        </row>
        <row r="26">
          <cell r="A26">
            <v>45413</v>
          </cell>
          <cell r="B26">
            <v>0.22109999999999999</v>
          </cell>
          <cell r="C26">
            <v>0.49079999999999996</v>
          </cell>
          <cell r="D26">
            <v>0.46689999999999998</v>
          </cell>
          <cell r="E26">
            <v>0.10970000000000001</v>
          </cell>
          <cell r="F26">
            <v>0.2286</v>
          </cell>
          <cell r="G26">
            <v>0.21239999999999998</v>
          </cell>
          <cell r="H26">
            <v>9.9299999999999999E-2</v>
          </cell>
          <cell r="I26">
            <v>0.25940000000000002</v>
          </cell>
          <cell r="J26">
            <v>0.24410000000000001</v>
          </cell>
          <cell r="K26">
            <v>0.90870000000000006</v>
          </cell>
          <cell r="L26">
            <v>0.85489999999999999</v>
          </cell>
          <cell r="M26">
            <v>0.81669999999999998</v>
          </cell>
          <cell r="N26">
            <v>0.55110000000000003</v>
          </cell>
          <cell r="O26">
            <v>0.57379999999999998</v>
          </cell>
          <cell r="P26">
            <v>0.40210000000000001</v>
          </cell>
          <cell r="Q26">
            <v>0.74019999999999997</v>
          </cell>
          <cell r="R26">
            <v>0.64890000000000003</v>
          </cell>
          <cell r="S26">
            <v>0.54430000000000001</v>
          </cell>
          <cell r="T26">
            <v>0.84970000000000001</v>
          </cell>
          <cell r="U26">
            <v>1.0179</v>
          </cell>
          <cell r="V26">
            <v>0.40799999999999997</v>
          </cell>
          <cell r="W26">
            <v>0.62429999999999997</v>
          </cell>
          <cell r="X26" t="str">
            <v>-</v>
          </cell>
          <cell r="Y26">
            <v>0.65569999999999995</v>
          </cell>
          <cell r="Z26">
            <v>0.66500000000000004</v>
          </cell>
          <cell r="AA26" t="str">
            <v>-</v>
          </cell>
          <cell r="AF26">
            <v>19.891756066217997</v>
          </cell>
          <cell r="AG26">
            <v>10426231.739499999</v>
          </cell>
          <cell r="AH26">
            <v>10548702.470721001</v>
          </cell>
          <cell r="AI26">
            <v>24998496.099686999</v>
          </cell>
        </row>
        <row r="27">
          <cell r="A27">
            <v>45383</v>
          </cell>
          <cell r="B27">
            <v>0.21969999999999998</v>
          </cell>
          <cell r="C27">
            <v>0.49020000000000002</v>
          </cell>
          <cell r="D27">
            <v>0.46899999999999997</v>
          </cell>
          <cell r="E27">
            <v>0.1076</v>
          </cell>
          <cell r="F27">
            <v>0.22789999999999999</v>
          </cell>
          <cell r="G27">
            <v>0.21249999999999999</v>
          </cell>
          <cell r="H27">
            <v>0.11900000000000001</v>
          </cell>
          <cell r="I27">
            <v>0.26</v>
          </cell>
          <cell r="J27">
            <v>0.24979999999999999</v>
          </cell>
          <cell r="K27">
            <v>0.90910000000000002</v>
          </cell>
          <cell r="L27">
            <v>0.85199999999999998</v>
          </cell>
          <cell r="M27">
            <v>0.81420000000000003</v>
          </cell>
          <cell r="N27">
            <v>0.53600000000000003</v>
          </cell>
          <cell r="O27">
            <v>0.58879999999999999</v>
          </cell>
          <cell r="P27">
            <v>0.40060000000000001</v>
          </cell>
          <cell r="Q27">
            <v>0.73580000000000001</v>
          </cell>
          <cell r="R27">
            <v>0.6472</v>
          </cell>
          <cell r="S27">
            <v>0.5615</v>
          </cell>
          <cell r="T27">
            <v>0.8448</v>
          </cell>
          <cell r="U27">
            <v>1.0126999999999999</v>
          </cell>
          <cell r="V27">
            <v>0.40310000000000001</v>
          </cell>
          <cell r="W27">
            <v>0.62639999999999996</v>
          </cell>
          <cell r="X27" t="str">
            <v>-</v>
          </cell>
          <cell r="Y27">
            <v>0.60360000000000003</v>
          </cell>
          <cell r="Z27">
            <v>0.70040000000000002</v>
          </cell>
          <cell r="AA27" t="str">
            <v>-</v>
          </cell>
          <cell r="AF27">
            <v>19.753877940327587</v>
          </cell>
          <cell r="AG27">
            <v>9812402.0106419995</v>
          </cell>
          <cell r="AH27">
            <v>7315933.5585019998</v>
          </cell>
          <cell r="AI27">
            <v>24815053.770071998</v>
          </cell>
        </row>
        <row r="28">
          <cell r="A28">
            <v>45352</v>
          </cell>
          <cell r="B28">
            <v>0.2112</v>
          </cell>
          <cell r="C28">
            <v>0.48969999999999997</v>
          </cell>
          <cell r="D28">
            <v>0.46110000000000001</v>
          </cell>
          <cell r="E28">
            <v>8.0500000000000002E-2</v>
          </cell>
          <cell r="F28">
            <v>0.22850000000000001</v>
          </cell>
          <cell r="G28">
            <v>0.2089</v>
          </cell>
          <cell r="H28">
            <v>0.10220000000000001</v>
          </cell>
          <cell r="I28">
            <v>0.26019999999999999</v>
          </cell>
          <cell r="J28">
            <v>0.24510000000000001</v>
          </cell>
          <cell r="K28">
            <v>0.96430000000000005</v>
          </cell>
          <cell r="L28">
            <v>0.88549999999999995</v>
          </cell>
          <cell r="M28">
            <v>0.81469999999999998</v>
          </cell>
          <cell r="N28">
            <v>0.54500000000000004</v>
          </cell>
          <cell r="O28">
            <v>0.57299999999999995</v>
          </cell>
          <cell r="P28">
            <v>0.40110000000000001</v>
          </cell>
          <cell r="Q28">
            <v>0.73739999999999994</v>
          </cell>
          <cell r="R28">
            <v>0.65269999999999995</v>
          </cell>
          <cell r="S28">
            <v>0.54969999999999997</v>
          </cell>
          <cell r="T28">
            <v>0.87250000000000005</v>
          </cell>
          <cell r="U28">
            <v>1.0173999999999999</v>
          </cell>
          <cell r="V28">
            <v>0.40369999999999995</v>
          </cell>
          <cell r="W28">
            <v>0.625</v>
          </cell>
          <cell r="X28" t="str">
            <v>-</v>
          </cell>
          <cell r="Y28">
            <v>0.60960000000000003</v>
          </cell>
          <cell r="Z28">
            <v>0.6714</v>
          </cell>
          <cell r="AA28" t="str">
            <v>-</v>
          </cell>
          <cell r="AF28">
            <v>19.375881657153613</v>
          </cell>
          <cell r="AG28">
            <v>15307262.436889</v>
          </cell>
          <cell r="AH28">
            <v>13065154.194293</v>
          </cell>
          <cell r="AI28">
            <v>41418266.030886002</v>
          </cell>
        </row>
        <row r="29">
          <cell r="A29">
            <v>45323</v>
          </cell>
          <cell r="B29">
            <v>0.21340000000000001</v>
          </cell>
          <cell r="C29">
            <v>0.48920000000000002</v>
          </cell>
          <cell r="D29">
            <v>0.45429999999999998</v>
          </cell>
          <cell r="E29">
            <v>0.10199999999999999</v>
          </cell>
          <cell r="F29">
            <v>0.22969999999999999</v>
          </cell>
          <cell r="G29">
            <v>0.20699999999999999</v>
          </cell>
          <cell r="H29">
            <v>0.10009999999999999</v>
          </cell>
          <cell r="I29">
            <v>0.26039999999999996</v>
          </cell>
          <cell r="J29">
            <v>0.24179999999999999</v>
          </cell>
          <cell r="K29">
            <v>0.90939999999999999</v>
          </cell>
          <cell r="L29">
            <v>0.90799999999999992</v>
          </cell>
          <cell r="M29">
            <v>0.80830000000000002</v>
          </cell>
          <cell r="N29">
            <v>0.53969999999999996</v>
          </cell>
          <cell r="O29">
            <v>0.57299999999999995</v>
          </cell>
          <cell r="P29">
            <v>0.40110000000000001</v>
          </cell>
          <cell r="Q29">
            <v>0.73860000000000003</v>
          </cell>
          <cell r="R29">
            <v>0.65469999999999995</v>
          </cell>
          <cell r="S29">
            <v>0.54659999999999997</v>
          </cell>
          <cell r="T29">
            <v>0.87909999999999999</v>
          </cell>
          <cell r="U29">
            <v>1.0151000000000001</v>
          </cell>
          <cell r="V29">
            <v>0.40409999999999996</v>
          </cell>
          <cell r="W29">
            <v>0.62490000000000001</v>
          </cell>
          <cell r="X29" t="str">
            <v>-</v>
          </cell>
          <cell r="Y29">
            <v>0.60509999999999997</v>
          </cell>
          <cell r="Z29">
            <v>0.6946</v>
          </cell>
          <cell r="AA29" t="str">
            <v>-</v>
          </cell>
          <cell r="AF29">
            <v>19.756512241535358</v>
          </cell>
          <cell r="AG29">
            <v>11736654.075247999</v>
          </cell>
          <cell r="AH29">
            <v>9591908.218076</v>
          </cell>
          <cell r="AI29">
            <v>27088092.340744998</v>
          </cell>
        </row>
        <row r="30">
          <cell r="A30">
            <v>45292</v>
          </cell>
          <cell r="B30">
            <v>0.21420000000000003</v>
          </cell>
          <cell r="C30">
            <v>0.48969999999999997</v>
          </cell>
          <cell r="D30">
            <v>0.4637</v>
          </cell>
          <cell r="E30">
            <v>0.115</v>
          </cell>
          <cell r="F30">
            <v>0.22850000000000001</v>
          </cell>
          <cell r="G30">
            <v>0.21199999999999999</v>
          </cell>
          <cell r="H30">
            <v>0.105</v>
          </cell>
          <cell r="I30">
            <v>0.26039999999999996</v>
          </cell>
          <cell r="J30">
            <v>0.2487</v>
          </cell>
          <cell r="K30">
            <v>0.91420000000000001</v>
          </cell>
          <cell r="L30">
            <v>0.92870000000000008</v>
          </cell>
          <cell r="M30">
            <v>0.80019999999999991</v>
          </cell>
          <cell r="N30" t="str">
            <v>-</v>
          </cell>
          <cell r="O30">
            <v>0.57299999999999995</v>
          </cell>
          <cell r="P30">
            <v>0.40110000000000001</v>
          </cell>
          <cell r="Q30">
            <v>0.73790000000000011</v>
          </cell>
          <cell r="R30">
            <v>0.67110000000000003</v>
          </cell>
          <cell r="S30">
            <v>0.54930000000000001</v>
          </cell>
          <cell r="T30">
            <v>0.88829999999999998</v>
          </cell>
          <cell r="U30">
            <v>1.0076000000000001</v>
          </cell>
          <cell r="V30">
            <v>0.39960000000000001</v>
          </cell>
          <cell r="W30">
            <v>0.62680000000000002</v>
          </cell>
          <cell r="X30" t="str">
            <v>-</v>
          </cell>
          <cell r="Y30">
            <v>0.61170000000000002</v>
          </cell>
          <cell r="Z30">
            <v>0.65670000000000006</v>
          </cell>
          <cell r="AA30" t="str">
            <v>-</v>
          </cell>
          <cell r="AF30">
            <v>19.489903336897928</v>
          </cell>
          <cell r="AG30">
            <v>11487094.183153</v>
          </cell>
          <cell r="AH30">
            <v>10550902.615786999</v>
          </cell>
          <cell r="AI30">
            <v>25754201.23728</v>
          </cell>
        </row>
        <row r="31">
          <cell r="A31">
            <v>45261</v>
          </cell>
          <cell r="B31">
            <v>0.20610000000000001</v>
          </cell>
          <cell r="C31">
            <v>0.49390000000000001</v>
          </cell>
          <cell r="D31">
            <v>0.45579999999999998</v>
          </cell>
          <cell r="E31">
            <v>0.11269999999999999</v>
          </cell>
          <cell r="F31">
            <v>0.2298</v>
          </cell>
          <cell r="G31">
            <v>0.2102</v>
          </cell>
          <cell r="H31">
            <v>0.10400000000000001</v>
          </cell>
          <cell r="I31">
            <v>0.26179999999999998</v>
          </cell>
          <cell r="J31">
            <v>0.24640000000000001</v>
          </cell>
          <cell r="K31">
            <v>0.91749999999999998</v>
          </cell>
          <cell r="L31">
            <v>0.90189999999999992</v>
          </cell>
          <cell r="M31">
            <v>0.79980000000000007</v>
          </cell>
          <cell r="N31" t="str">
            <v>-</v>
          </cell>
          <cell r="O31">
            <v>0.55200000000000005</v>
          </cell>
          <cell r="P31">
            <v>0.40130000000000005</v>
          </cell>
          <cell r="Q31">
            <v>0.73739999999999994</v>
          </cell>
          <cell r="R31">
            <v>0.66839999999999999</v>
          </cell>
          <cell r="S31">
            <v>0.54780000000000006</v>
          </cell>
          <cell r="T31">
            <v>0.87950000000000006</v>
          </cell>
          <cell r="U31">
            <v>0.98730000000000007</v>
          </cell>
          <cell r="V31">
            <v>0.4017</v>
          </cell>
          <cell r="W31">
            <v>0.62329999999999997</v>
          </cell>
          <cell r="X31" t="str">
            <v>-</v>
          </cell>
          <cell r="Y31">
            <v>0.61009999999999998</v>
          </cell>
          <cell r="Z31">
            <v>0.67969999999999997</v>
          </cell>
          <cell r="AA31" t="str">
            <v>-</v>
          </cell>
          <cell r="AF31">
            <v>19.217019647876516</v>
          </cell>
          <cell r="AG31">
            <v>14587833.521072</v>
          </cell>
          <cell r="AH31">
            <v>14233990.523344001</v>
          </cell>
          <cell r="AI31">
            <v>35981821.222994</v>
          </cell>
        </row>
        <row r="32">
          <cell r="A32">
            <v>45231</v>
          </cell>
          <cell r="B32">
            <v>0.20850000000000002</v>
          </cell>
          <cell r="C32">
            <v>0.49380000000000002</v>
          </cell>
          <cell r="D32">
            <v>0.442</v>
          </cell>
          <cell r="E32">
            <v>0.1174</v>
          </cell>
          <cell r="F32">
            <v>0.22969999999999999</v>
          </cell>
          <cell r="G32">
            <v>0.1885</v>
          </cell>
          <cell r="H32">
            <v>0.10490000000000001</v>
          </cell>
          <cell r="I32">
            <v>0.26140000000000002</v>
          </cell>
          <cell r="J32">
            <v>0.23600000000000002</v>
          </cell>
          <cell r="K32">
            <v>0.92370000000000008</v>
          </cell>
          <cell r="L32">
            <v>0.87919999999999998</v>
          </cell>
          <cell r="M32">
            <v>0.79599999999999993</v>
          </cell>
          <cell r="N32" t="str">
            <v>-</v>
          </cell>
          <cell r="O32">
            <v>0.55369999999999997</v>
          </cell>
          <cell r="P32">
            <v>0.40259999999999996</v>
          </cell>
          <cell r="Q32">
            <v>0.73739999999999994</v>
          </cell>
          <cell r="R32">
            <v>0.66959999999999997</v>
          </cell>
          <cell r="S32">
            <v>0.53139999999999998</v>
          </cell>
          <cell r="T32">
            <v>0.86529999999999996</v>
          </cell>
          <cell r="U32">
            <v>0.98870000000000002</v>
          </cell>
          <cell r="V32">
            <v>0.40340000000000004</v>
          </cell>
          <cell r="W32">
            <v>0.61419999999999997</v>
          </cell>
          <cell r="X32" t="str">
            <v>-</v>
          </cell>
          <cell r="Y32">
            <v>0.60389999999999999</v>
          </cell>
          <cell r="Z32">
            <v>0.6925</v>
          </cell>
          <cell r="AA32" t="str">
            <v>-</v>
          </cell>
          <cell r="AF32">
            <v>19.0031229571456</v>
          </cell>
          <cell r="AG32">
            <v>10946811.754563</v>
          </cell>
          <cell r="AH32">
            <v>9853170.6304790005</v>
          </cell>
          <cell r="AI32">
            <v>27052372.5024</v>
          </cell>
        </row>
        <row r="33">
          <cell r="A33">
            <v>45200</v>
          </cell>
          <cell r="B33">
            <v>0.21160000000000001</v>
          </cell>
          <cell r="C33">
            <v>0.49329999999999996</v>
          </cell>
          <cell r="D33">
            <v>0.43740000000000001</v>
          </cell>
          <cell r="E33">
            <v>0.10400000000000001</v>
          </cell>
          <cell r="F33">
            <v>0.2296</v>
          </cell>
          <cell r="G33">
            <v>0.1918</v>
          </cell>
          <cell r="H33">
            <v>0.10679999999999999</v>
          </cell>
          <cell r="I33">
            <v>0.26119999999999999</v>
          </cell>
          <cell r="J33">
            <v>0.23519999999999999</v>
          </cell>
          <cell r="K33">
            <v>0.90480000000000005</v>
          </cell>
          <cell r="L33">
            <v>0.90180000000000005</v>
          </cell>
          <cell r="M33">
            <v>0.79549999999999998</v>
          </cell>
          <cell r="N33" t="str">
            <v>-</v>
          </cell>
          <cell r="O33">
            <v>0.57220000000000004</v>
          </cell>
          <cell r="P33">
            <v>0.40909999999999996</v>
          </cell>
          <cell r="Q33">
            <v>0.73840000000000006</v>
          </cell>
          <cell r="R33">
            <v>0.65930000000000011</v>
          </cell>
          <cell r="S33">
            <v>0.56380000000000008</v>
          </cell>
          <cell r="T33">
            <v>0.87540000000000007</v>
          </cell>
          <cell r="U33">
            <v>0.98640000000000005</v>
          </cell>
          <cell r="V33">
            <v>0.40920000000000001</v>
          </cell>
          <cell r="W33">
            <v>0.626</v>
          </cell>
          <cell r="X33" t="str">
            <v>-</v>
          </cell>
          <cell r="Y33">
            <v>0.61030000000000006</v>
          </cell>
          <cell r="Z33">
            <v>0.7036</v>
          </cell>
          <cell r="AA33" t="str">
            <v>-</v>
          </cell>
          <cell r="AF33">
            <v>19.450690600465066</v>
          </cell>
          <cell r="AG33">
            <v>9954527.9598629996</v>
          </cell>
          <cell r="AH33">
            <v>10654746.407888001</v>
          </cell>
          <cell r="AI33">
            <v>24438102.781206999</v>
          </cell>
        </row>
        <row r="34">
          <cell r="A34">
            <v>45170</v>
          </cell>
          <cell r="B34">
            <v>0.2059</v>
          </cell>
          <cell r="C34">
            <v>0.49340000000000006</v>
          </cell>
          <cell r="D34">
            <v>0.4415</v>
          </cell>
          <cell r="E34">
            <v>0.1096</v>
          </cell>
          <cell r="F34">
            <v>0.23260000000000003</v>
          </cell>
          <cell r="G34">
            <v>0.2079</v>
          </cell>
          <cell r="H34">
            <v>0.11119999999999999</v>
          </cell>
          <cell r="I34">
            <v>0.26050000000000001</v>
          </cell>
          <cell r="J34">
            <v>0.23600000000000002</v>
          </cell>
          <cell r="K34">
            <v>0.9104000000000001</v>
          </cell>
          <cell r="L34">
            <v>0.9043000000000001</v>
          </cell>
          <cell r="M34">
            <v>0.79549999999999998</v>
          </cell>
          <cell r="N34" t="str">
            <v>-</v>
          </cell>
          <cell r="O34">
            <v>0.65749999999999997</v>
          </cell>
          <cell r="P34">
            <v>0.40939999999999999</v>
          </cell>
          <cell r="Q34">
            <v>0.75090000000000001</v>
          </cell>
          <cell r="R34">
            <v>0.66650000000000009</v>
          </cell>
          <cell r="S34">
            <v>0.56230000000000002</v>
          </cell>
          <cell r="T34">
            <v>0.87749999999999995</v>
          </cell>
          <cell r="U34">
            <v>0.99049999999999994</v>
          </cell>
          <cell r="V34">
            <v>0.4133</v>
          </cell>
          <cell r="W34">
            <v>0.629</v>
          </cell>
          <cell r="X34" t="str">
            <v>-</v>
          </cell>
          <cell r="Y34">
            <v>0.59989999999999999</v>
          </cell>
          <cell r="Z34">
            <v>0.69079999999999997</v>
          </cell>
          <cell r="AA34" t="str">
            <v>-</v>
          </cell>
          <cell r="AF34">
            <v>19.764641019358109</v>
          </cell>
          <cell r="AG34">
            <v>12730923.220105</v>
          </cell>
          <cell r="AH34">
            <v>11405612.009432999</v>
          </cell>
          <cell r="AI34">
            <v>29050004.771005999</v>
          </cell>
        </row>
        <row r="35">
          <cell r="A35">
            <v>45139</v>
          </cell>
          <cell r="B35">
            <v>0.2036</v>
          </cell>
          <cell r="C35">
            <v>0.49369999999999997</v>
          </cell>
          <cell r="D35">
            <v>0.44040000000000001</v>
          </cell>
          <cell r="E35">
            <v>0.1096</v>
          </cell>
          <cell r="F35">
            <v>0.23260000000000003</v>
          </cell>
          <cell r="G35">
            <v>0.2104</v>
          </cell>
          <cell r="H35">
            <v>0.105</v>
          </cell>
          <cell r="I35">
            <v>0.2586</v>
          </cell>
          <cell r="J35">
            <v>0.23440000000000003</v>
          </cell>
          <cell r="K35">
            <v>0.90900000000000003</v>
          </cell>
          <cell r="L35">
            <v>0.90410000000000001</v>
          </cell>
          <cell r="M35">
            <v>0.79519999999999991</v>
          </cell>
          <cell r="N35" t="str">
            <v>-</v>
          </cell>
          <cell r="O35">
            <v>0.56899999999999995</v>
          </cell>
          <cell r="P35">
            <v>0.40549999999999997</v>
          </cell>
          <cell r="Q35">
            <v>0.73349999999999993</v>
          </cell>
          <cell r="R35">
            <v>0.67519999999999991</v>
          </cell>
          <cell r="S35">
            <v>0.57150000000000001</v>
          </cell>
          <cell r="T35">
            <v>0.87709999999999999</v>
          </cell>
          <cell r="U35">
            <v>0.98499999999999999</v>
          </cell>
          <cell r="V35">
            <v>0.40630000000000005</v>
          </cell>
          <cell r="W35">
            <v>0.64239999999999997</v>
          </cell>
          <cell r="X35" t="str">
            <v>-</v>
          </cell>
          <cell r="Y35">
            <v>0.60389999999999999</v>
          </cell>
          <cell r="Z35">
            <v>0.69209999999999994</v>
          </cell>
          <cell r="AA35" t="str">
            <v>-</v>
          </cell>
          <cell r="AF35">
            <v>20.060314992043885</v>
          </cell>
          <cell r="AG35">
            <v>10452265.934411</v>
          </cell>
          <cell r="AH35">
            <v>9655359.6774349995</v>
          </cell>
          <cell r="AI35">
            <v>22552122.047605</v>
          </cell>
        </row>
        <row r="36">
          <cell r="A36">
            <v>45108</v>
          </cell>
          <cell r="B36">
            <v>0.1946</v>
          </cell>
          <cell r="C36">
            <v>0.49409999999999998</v>
          </cell>
          <cell r="D36">
            <v>0.44400000000000001</v>
          </cell>
          <cell r="E36">
            <v>0.11289999999999999</v>
          </cell>
          <cell r="F36">
            <v>0.23300000000000001</v>
          </cell>
          <cell r="G36">
            <v>0.19670000000000001</v>
          </cell>
          <cell r="H36">
            <v>0.1024</v>
          </cell>
          <cell r="I36">
            <v>0.2591</v>
          </cell>
          <cell r="J36">
            <v>0.2316</v>
          </cell>
          <cell r="K36">
            <v>0.91180000000000005</v>
          </cell>
          <cell r="L36">
            <v>0.90349999999999997</v>
          </cell>
          <cell r="M36">
            <v>0.79790000000000005</v>
          </cell>
          <cell r="N36" t="str">
            <v>-</v>
          </cell>
          <cell r="O36">
            <v>0.56840000000000002</v>
          </cell>
          <cell r="P36">
            <v>0.40649999999999997</v>
          </cell>
          <cell r="Q36">
            <v>0.7448999999999999</v>
          </cell>
          <cell r="R36">
            <v>0.66310000000000002</v>
          </cell>
          <cell r="S36">
            <v>0.55920000000000003</v>
          </cell>
          <cell r="T36">
            <v>0.8751000000000001</v>
          </cell>
          <cell r="U36">
            <v>0.99629999999999996</v>
          </cell>
          <cell r="V36">
            <v>0.40639999999999998</v>
          </cell>
          <cell r="W36">
            <v>0.624</v>
          </cell>
          <cell r="X36" t="str">
            <v>-</v>
          </cell>
          <cell r="Y36">
            <v>0.61329999999999996</v>
          </cell>
          <cell r="Z36">
            <v>0.69500000000000006</v>
          </cell>
          <cell r="AA36" t="str">
            <v>-</v>
          </cell>
          <cell r="AF36">
            <v>19.517482228920681</v>
          </cell>
          <cell r="AG36">
            <v>8721298.672549</v>
          </cell>
          <cell r="AH36">
            <v>8704964.5186739992</v>
          </cell>
          <cell r="AI36">
            <v>20286317.319479</v>
          </cell>
        </row>
        <row r="37">
          <cell r="A37">
            <v>45078</v>
          </cell>
          <cell r="B37">
            <v>0.19889999999999999</v>
          </cell>
          <cell r="C37">
            <v>0.495</v>
          </cell>
          <cell r="D37">
            <v>0.45289999999999997</v>
          </cell>
          <cell r="E37">
            <v>0.1118</v>
          </cell>
          <cell r="F37">
            <v>0.23260000000000003</v>
          </cell>
          <cell r="G37">
            <v>0.21260000000000001</v>
          </cell>
          <cell r="H37">
            <v>0.10539999999999999</v>
          </cell>
          <cell r="I37">
            <v>0.2621</v>
          </cell>
          <cell r="J37">
            <v>0.2329</v>
          </cell>
          <cell r="K37">
            <v>0.90790000000000004</v>
          </cell>
          <cell r="L37">
            <v>0.88379999999999992</v>
          </cell>
          <cell r="M37">
            <v>0.78799999999999992</v>
          </cell>
          <cell r="N37" t="str">
            <v>-</v>
          </cell>
          <cell r="O37">
            <v>0.57220000000000004</v>
          </cell>
          <cell r="P37">
            <v>0.40899999999999997</v>
          </cell>
          <cell r="Q37">
            <v>0.7448999999999999</v>
          </cell>
          <cell r="R37">
            <v>0.65859999999999996</v>
          </cell>
          <cell r="S37">
            <v>0.55189999999999995</v>
          </cell>
          <cell r="T37">
            <v>0.86290000000000011</v>
          </cell>
          <cell r="U37">
            <v>1.0038</v>
          </cell>
          <cell r="V37">
            <v>0.40810000000000002</v>
          </cell>
          <cell r="W37">
            <v>0.61480000000000001</v>
          </cell>
          <cell r="X37" t="str">
            <v>-</v>
          </cell>
          <cell r="Y37">
            <v>0.61170000000000002</v>
          </cell>
          <cell r="Z37">
            <v>0.68379999999999996</v>
          </cell>
          <cell r="AA37" t="str">
            <v>-</v>
          </cell>
          <cell r="AF37">
            <v>19.666742722013002</v>
          </cell>
          <cell r="AG37">
            <v>11339255.965859</v>
          </cell>
          <cell r="AH37">
            <v>11478103.435550001</v>
          </cell>
          <cell r="AI37">
            <v>26985152.912769001</v>
          </cell>
        </row>
        <row r="38">
          <cell r="A38">
            <v>45047</v>
          </cell>
          <cell r="B38">
            <v>0.20749999999999999</v>
          </cell>
          <cell r="C38">
            <v>0.49520000000000003</v>
          </cell>
          <cell r="D38">
            <v>0.4647</v>
          </cell>
          <cell r="E38">
            <v>0.1066</v>
          </cell>
          <cell r="F38">
            <v>0.23260000000000003</v>
          </cell>
          <cell r="G38">
            <v>0.21850000000000003</v>
          </cell>
          <cell r="H38">
            <v>0.10339999999999999</v>
          </cell>
          <cell r="I38">
            <v>0.26239999999999997</v>
          </cell>
          <cell r="J38">
            <v>0.2462</v>
          </cell>
          <cell r="K38">
            <v>0.90760000000000007</v>
          </cell>
          <cell r="L38">
            <v>0.872</v>
          </cell>
          <cell r="M38">
            <v>0.80230000000000001</v>
          </cell>
          <cell r="N38" t="str">
            <v>-</v>
          </cell>
          <cell r="O38">
            <v>0.5544</v>
          </cell>
          <cell r="P38">
            <v>0.40899999999999997</v>
          </cell>
          <cell r="Q38">
            <v>0.74430000000000007</v>
          </cell>
          <cell r="R38">
            <v>0.65890000000000004</v>
          </cell>
          <cell r="S38">
            <v>0.53759999999999997</v>
          </cell>
          <cell r="T38">
            <v>0.85870000000000002</v>
          </cell>
          <cell r="U38">
            <v>1.0382</v>
          </cell>
          <cell r="V38">
            <v>0.41009999999999996</v>
          </cell>
          <cell r="W38">
            <v>0.61419999999999997</v>
          </cell>
          <cell r="X38" t="str">
            <v>-</v>
          </cell>
          <cell r="Y38">
            <v>0.62219999999999998</v>
          </cell>
          <cell r="Z38">
            <v>0.70299999999999996</v>
          </cell>
          <cell r="AA38" t="str">
            <v>-</v>
          </cell>
          <cell r="AF38">
            <v>20.208069356791146</v>
          </cell>
          <cell r="AG38">
            <v>10494578.410411</v>
          </cell>
          <cell r="AH38">
            <v>9888592.5818259995</v>
          </cell>
          <cell r="AI38">
            <v>23604229.810001999</v>
          </cell>
        </row>
        <row r="39">
          <cell r="A39">
            <v>45017</v>
          </cell>
          <cell r="B39">
            <v>0.22</v>
          </cell>
          <cell r="C39">
            <v>0.49469999999999997</v>
          </cell>
          <cell r="D39">
            <v>0.4753</v>
          </cell>
          <cell r="E39">
            <v>0.10210000000000001</v>
          </cell>
          <cell r="F39">
            <v>0.23309999999999997</v>
          </cell>
          <cell r="G39">
            <v>0.21820000000000001</v>
          </cell>
          <cell r="H39">
            <v>0.1091</v>
          </cell>
          <cell r="I39">
            <v>0.2631</v>
          </cell>
          <cell r="J39">
            <v>0.253</v>
          </cell>
          <cell r="K39">
            <v>0.91020000000000001</v>
          </cell>
          <cell r="L39">
            <v>0.87450000000000006</v>
          </cell>
          <cell r="M39">
            <v>0.79890000000000005</v>
          </cell>
          <cell r="N39" t="str">
            <v>-</v>
          </cell>
          <cell r="O39">
            <v>0.52110000000000001</v>
          </cell>
          <cell r="P39">
            <v>0.40389999999999998</v>
          </cell>
          <cell r="Q39">
            <v>0.74019999999999997</v>
          </cell>
          <cell r="R39">
            <v>0.65569999999999995</v>
          </cell>
          <cell r="S39">
            <v>0.55059999999999998</v>
          </cell>
          <cell r="T39">
            <v>0.8589</v>
          </cell>
          <cell r="U39">
            <v>1.0154000000000001</v>
          </cell>
          <cell r="V39">
            <v>0.40350000000000003</v>
          </cell>
          <cell r="W39">
            <v>0.61759999999999993</v>
          </cell>
          <cell r="X39" t="str">
            <v>-</v>
          </cell>
          <cell r="Y39">
            <v>0.63869999999999993</v>
          </cell>
          <cell r="Z39">
            <v>0.71129999999999993</v>
          </cell>
          <cell r="AA39" t="str">
            <v>-</v>
          </cell>
          <cell r="AF39">
            <v>19.649740235330846</v>
          </cell>
          <cell r="AG39">
            <v>10837680.625931</v>
          </cell>
          <cell r="AH39">
            <v>11077347.136453001</v>
          </cell>
          <cell r="AI39">
            <v>27634913.440590002</v>
          </cell>
        </row>
        <row r="40">
          <cell r="A40">
            <v>44986</v>
          </cell>
          <cell r="B40">
            <v>0.2089</v>
          </cell>
          <cell r="C40">
            <v>0.49450000000000005</v>
          </cell>
          <cell r="D40">
            <v>0.46950000000000003</v>
          </cell>
          <cell r="E40">
            <v>9.2300000000000007E-2</v>
          </cell>
          <cell r="F40">
            <v>0.23329999999999998</v>
          </cell>
          <cell r="G40">
            <v>0.21079999999999999</v>
          </cell>
          <cell r="H40">
            <v>0.1026</v>
          </cell>
          <cell r="I40">
            <v>0.26250000000000001</v>
          </cell>
          <cell r="J40">
            <v>0.24780000000000002</v>
          </cell>
          <cell r="K40">
            <v>0.91379999999999995</v>
          </cell>
          <cell r="L40">
            <v>0.86309999999999998</v>
          </cell>
          <cell r="M40">
            <v>0.79299999999999993</v>
          </cell>
          <cell r="N40" t="str">
            <v>-</v>
          </cell>
          <cell r="O40">
            <v>0.52110000000000001</v>
          </cell>
          <cell r="P40">
            <v>0.40860000000000002</v>
          </cell>
          <cell r="Q40">
            <v>0.74040000000000006</v>
          </cell>
          <cell r="R40">
            <v>0.64569999999999994</v>
          </cell>
          <cell r="S40">
            <v>0.56169999999999998</v>
          </cell>
          <cell r="T40">
            <v>0.84950000000000003</v>
          </cell>
          <cell r="U40">
            <v>1.0082</v>
          </cell>
          <cell r="V40">
            <v>0.40570000000000001</v>
          </cell>
          <cell r="W40">
            <v>0.61630000000000007</v>
          </cell>
          <cell r="X40" t="str">
            <v>-</v>
          </cell>
          <cell r="Y40">
            <v>0.63829999999999998</v>
          </cell>
          <cell r="Z40">
            <v>0.71079999999999999</v>
          </cell>
          <cell r="AA40" t="str">
            <v>-</v>
          </cell>
          <cell r="AF40">
            <v>19.69684647941741</v>
          </cell>
          <cell r="AG40">
            <v>14395843.14645</v>
          </cell>
          <cell r="AH40">
            <v>13732152.231705001</v>
          </cell>
          <cell r="AI40">
            <v>35710133.069141999</v>
          </cell>
        </row>
        <row r="41">
          <cell r="A41">
            <v>44958</v>
          </cell>
          <cell r="B41">
            <v>0.20190000000000002</v>
          </cell>
          <cell r="C41">
            <v>0.49439999999999995</v>
          </cell>
          <cell r="D41">
            <v>0.4667</v>
          </cell>
          <cell r="E41">
            <v>0.10310000000000001</v>
          </cell>
          <cell r="F41">
            <v>0.23350000000000001</v>
          </cell>
          <cell r="G41">
            <v>0.2122</v>
          </cell>
          <cell r="H41">
            <v>9.74E-2</v>
          </cell>
          <cell r="I41">
            <v>0.26369999999999999</v>
          </cell>
          <cell r="J41">
            <v>0.2462</v>
          </cell>
          <cell r="K41">
            <v>0.91879999999999995</v>
          </cell>
          <cell r="L41">
            <v>0.89370000000000005</v>
          </cell>
          <cell r="M41">
            <v>0.79420000000000002</v>
          </cell>
          <cell r="N41" t="str">
            <v>-</v>
          </cell>
          <cell r="O41">
            <v>0.52110000000000001</v>
          </cell>
          <cell r="P41">
            <v>0.40429999999999999</v>
          </cell>
          <cell r="Q41">
            <v>0.74</v>
          </cell>
          <cell r="R41">
            <v>0.64319999999999988</v>
          </cell>
          <cell r="S41">
            <v>0.56920000000000004</v>
          </cell>
          <cell r="T41">
            <v>0.86790000000000012</v>
          </cell>
          <cell r="U41">
            <v>1.0237000000000001</v>
          </cell>
          <cell r="V41">
            <v>0.40450000000000003</v>
          </cell>
          <cell r="W41">
            <v>0.61990000000000001</v>
          </cell>
          <cell r="X41" t="str">
            <v>-</v>
          </cell>
          <cell r="Y41">
            <v>0.63450000000000006</v>
          </cell>
          <cell r="Z41">
            <v>0.72730000000000006</v>
          </cell>
          <cell r="AA41" t="str">
            <v>-</v>
          </cell>
          <cell r="AF41">
            <v>20.042245085528261</v>
          </cell>
          <cell r="AG41">
            <v>11449945.021230999</v>
          </cell>
          <cell r="AH41">
            <v>9857997.2307040002</v>
          </cell>
          <cell r="AI41">
            <v>25748692.247621998</v>
          </cell>
        </row>
        <row r="42">
          <cell r="A42">
            <v>44927</v>
          </cell>
          <cell r="B42">
            <v>0.21</v>
          </cell>
          <cell r="C42">
            <v>0.49450000000000005</v>
          </cell>
          <cell r="D42">
            <v>0.4763</v>
          </cell>
          <cell r="E42">
            <v>0.1119</v>
          </cell>
          <cell r="F42">
            <v>0.23269999999999999</v>
          </cell>
          <cell r="G42">
            <v>0.21410000000000001</v>
          </cell>
          <cell r="H42">
            <v>9.8900000000000002E-2</v>
          </cell>
          <cell r="I42">
            <v>0.26390000000000002</v>
          </cell>
          <cell r="J42">
            <v>0.25180000000000002</v>
          </cell>
          <cell r="K42">
            <v>0.91260000000000008</v>
          </cell>
          <cell r="L42">
            <v>0.86629999999999996</v>
          </cell>
          <cell r="M42">
            <v>0.79260000000000008</v>
          </cell>
          <cell r="N42" t="str">
            <v>-</v>
          </cell>
          <cell r="O42">
            <v>0.60960000000000003</v>
          </cell>
          <cell r="P42">
            <v>0.39429999999999998</v>
          </cell>
          <cell r="Q42">
            <v>0.73659999999999992</v>
          </cell>
          <cell r="R42">
            <v>0.63549999999999995</v>
          </cell>
          <cell r="S42">
            <v>0.5605</v>
          </cell>
          <cell r="T42">
            <v>0.85060000000000002</v>
          </cell>
          <cell r="U42">
            <v>0.99840000000000007</v>
          </cell>
          <cell r="V42">
            <v>0.39829999999999999</v>
          </cell>
          <cell r="W42">
            <v>0.60539999999999994</v>
          </cell>
          <cell r="X42" t="str">
            <v>-</v>
          </cell>
          <cell r="Y42">
            <v>0.60209999999999997</v>
          </cell>
          <cell r="Z42">
            <v>0.6996</v>
          </cell>
          <cell r="AA42" t="str">
            <v>-</v>
          </cell>
          <cell r="AF42">
            <v>20.39313448193521</v>
          </cell>
          <cell r="AG42">
            <v>10758252.714095</v>
          </cell>
          <cell r="AH42">
            <v>11117512.091312001</v>
          </cell>
          <cell r="AI42">
            <v>25194055.417844001</v>
          </cell>
        </row>
        <row r="43">
          <cell r="A43">
            <v>44896</v>
          </cell>
          <cell r="B43">
            <v>0.19469999999999998</v>
          </cell>
          <cell r="C43">
            <v>0.4793</v>
          </cell>
          <cell r="D43">
            <v>0.44909999999999994</v>
          </cell>
          <cell r="E43">
            <v>0.10880000000000001</v>
          </cell>
          <cell r="F43">
            <v>0.23710000000000001</v>
          </cell>
          <cell r="G43">
            <v>0.21390000000000001</v>
          </cell>
          <cell r="H43">
            <v>0.10220000000000001</v>
          </cell>
          <cell r="I43">
            <v>0.25650000000000001</v>
          </cell>
          <cell r="J43">
            <v>0.24239999999999998</v>
          </cell>
          <cell r="K43">
            <v>0.88139999999999996</v>
          </cell>
          <cell r="L43">
            <v>0.82830000000000004</v>
          </cell>
          <cell r="M43">
            <v>0.77340000000000009</v>
          </cell>
          <cell r="N43" t="str">
            <v>-</v>
          </cell>
          <cell r="O43">
            <v>0.55179999999999996</v>
          </cell>
          <cell r="P43">
            <v>0.38770000000000004</v>
          </cell>
          <cell r="Q43">
            <v>0.7248</v>
          </cell>
          <cell r="R43">
            <v>0.62350000000000005</v>
          </cell>
          <cell r="S43">
            <v>0.5343</v>
          </cell>
          <cell r="T43">
            <v>0.82050000000000001</v>
          </cell>
          <cell r="U43">
            <v>0.98129999999999995</v>
          </cell>
          <cell r="V43">
            <v>0.39020000000000005</v>
          </cell>
          <cell r="W43">
            <v>0.58889999999999998</v>
          </cell>
          <cell r="X43" t="str">
            <v>-</v>
          </cell>
          <cell r="Y43">
            <v>0.59250000000000003</v>
          </cell>
          <cell r="Z43">
            <v>0.68669999999999998</v>
          </cell>
          <cell r="AA43" t="str">
            <v>-</v>
          </cell>
          <cell r="AF43">
            <v>20.591196436385545</v>
          </cell>
          <cell r="AG43">
            <v>14626661.447043</v>
          </cell>
          <cell r="AH43">
            <v>16141671.682723001</v>
          </cell>
          <cell r="AI43">
            <v>34379134.751225002</v>
          </cell>
        </row>
        <row r="44">
          <cell r="A44">
            <v>44866</v>
          </cell>
          <cell r="B44">
            <v>0.19350000000000001</v>
          </cell>
          <cell r="C44">
            <v>0.47899999999999998</v>
          </cell>
          <cell r="D44">
            <v>0.43659999999999999</v>
          </cell>
          <cell r="E44">
            <v>0.1217</v>
          </cell>
          <cell r="F44">
            <v>0.23699999999999999</v>
          </cell>
          <cell r="G44">
            <v>0.20879999999999999</v>
          </cell>
          <cell r="H44">
            <v>0.1079</v>
          </cell>
          <cell r="I44">
            <v>0.25700000000000001</v>
          </cell>
          <cell r="J44">
            <v>0.2359</v>
          </cell>
          <cell r="K44">
            <v>0.88049999999999995</v>
          </cell>
          <cell r="L44">
            <v>0.82599999999999996</v>
          </cell>
          <cell r="M44">
            <v>0.7770999999999999</v>
          </cell>
          <cell r="N44">
            <v>0.66249999999999998</v>
          </cell>
          <cell r="O44">
            <v>0.55490000000000006</v>
          </cell>
          <cell r="P44">
            <v>0.38549999999999995</v>
          </cell>
          <cell r="Q44">
            <v>0.7248</v>
          </cell>
          <cell r="R44">
            <v>0.621</v>
          </cell>
          <cell r="S44">
            <v>0.52479999999999993</v>
          </cell>
          <cell r="T44">
            <v>0.81900000000000006</v>
          </cell>
          <cell r="U44">
            <v>0.98</v>
          </cell>
          <cell r="V44">
            <v>0.39079999999999998</v>
          </cell>
          <cell r="W44">
            <v>0.57989999999999997</v>
          </cell>
          <cell r="X44" t="str">
            <v>-</v>
          </cell>
          <cell r="Y44">
            <v>0.58920000000000006</v>
          </cell>
          <cell r="Z44">
            <v>0.67200000000000004</v>
          </cell>
          <cell r="AA44" t="str">
            <v>-</v>
          </cell>
          <cell r="AF44">
            <v>20.263606204608557</v>
          </cell>
          <cell r="AG44">
            <v>10889134.437346</v>
          </cell>
          <cell r="AH44">
            <v>9164620.0648979992</v>
          </cell>
          <cell r="AI44">
            <v>24418647.14931</v>
          </cell>
        </row>
        <row r="45">
          <cell r="A45">
            <v>44835</v>
          </cell>
          <cell r="B45">
            <v>0.2011</v>
          </cell>
          <cell r="C45">
            <v>0.47939999999999999</v>
          </cell>
          <cell r="D45">
            <v>0.43719999999999998</v>
          </cell>
          <cell r="E45">
            <v>0.12920000000000001</v>
          </cell>
          <cell r="F45">
            <v>0.23699999999999999</v>
          </cell>
          <cell r="G45">
            <v>0.21170000000000003</v>
          </cell>
          <cell r="H45">
            <v>0.11119999999999999</v>
          </cell>
          <cell r="I45">
            <v>0.25659999999999999</v>
          </cell>
          <cell r="J45">
            <v>0.23579999999999998</v>
          </cell>
          <cell r="K45">
            <v>0.88519999999999999</v>
          </cell>
          <cell r="L45">
            <v>0.85970000000000002</v>
          </cell>
          <cell r="M45">
            <v>0.77489999999999992</v>
          </cell>
          <cell r="N45">
            <v>0.66249999999999998</v>
          </cell>
          <cell r="O45">
            <v>0.56710000000000005</v>
          </cell>
          <cell r="P45">
            <v>0.38770000000000004</v>
          </cell>
          <cell r="Q45">
            <v>0.7248</v>
          </cell>
          <cell r="R45">
            <v>0.61340000000000006</v>
          </cell>
          <cell r="S45">
            <v>0.55579999999999996</v>
          </cell>
          <cell r="T45">
            <v>0.84019999999999995</v>
          </cell>
          <cell r="U45">
            <v>0.98809999999999998</v>
          </cell>
          <cell r="V45">
            <v>0.39560000000000001</v>
          </cell>
          <cell r="W45">
            <v>0.58820000000000006</v>
          </cell>
          <cell r="X45" t="str">
            <v>-</v>
          </cell>
          <cell r="Y45">
            <v>0.59200000000000008</v>
          </cell>
          <cell r="Z45">
            <v>0.68130000000000002</v>
          </cell>
          <cell r="AA45" t="str">
            <v>-</v>
          </cell>
          <cell r="AF45">
            <v>19.573390505241388</v>
          </cell>
          <cell r="AG45">
            <v>9681390.0941080004</v>
          </cell>
          <cell r="AH45">
            <v>8367133.0308649996</v>
          </cell>
          <cell r="AI45">
            <v>21819560.498555999</v>
          </cell>
        </row>
        <row r="46">
          <cell r="A46">
            <v>44805</v>
          </cell>
          <cell r="B46">
            <v>0.20739999999999997</v>
          </cell>
          <cell r="C46">
            <v>0.47989999999999999</v>
          </cell>
          <cell r="D46">
            <v>0.44380000000000003</v>
          </cell>
          <cell r="E46">
            <v>0.10830000000000001</v>
          </cell>
          <cell r="F46">
            <v>0.2341</v>
          </cell>
          <cell r="G46">
            <v>0.21840000000000001</v>
          </cell>
          <cell r="H46">
            <v>0.1091</v>
          </cell>
          <cell r="I46">
            <v>0.25230000000000002</v>
          </cell>
          <cell r="J46">
            <v>0.2316</v>
          </cell>
          <cell r="K46">
            <v>0.86620000000000008</v>
          </cell>
          <cell r="L46">
            <v>0.85260000000000002</v>
          </cell>
          <cell r="M46">
            <v>0.77610000000000001</v>
          </cell>
          <cell r="N46">
            <v>0.66249999999999998</v>
          </cell>
          <cell r="O46">
            <v>0.56710000000000005</v>
          </cell>
          <cell r="P46">
            <v>0.38590000000000002</v>
          </cell>
          <cell r="Q46">
            <v>0.71889999999999998</v>
          </cell>
          <cell r="R46">
            <v>0.61409999999999998</v>
          </cell>
          <cell r="S46">
            <v>0.53820000000000001</v>
          </cell>
          <cell r="T46">
            <v>0.8345999999999999</v>
          </cell>
          <cell r="U46">
            <v>0.98199999999999998</v>
          </cell>
          <cell r="V46">
            <v>0.3947</v>
          </cell>
          <cell r="W46">
            <v>0.58350000000000002</v>
          </cell>
          <cell r="X46" t="str">
            <v>-</v>
          </cell>
          <cell r="Y46">
            <v>0.58950000000000002</v>
          </cell>
          <cell r="Z46">
            <v>0.69900000000000007</v>
          </cell>
          <cell r="AA46" t="str">
            <v>-</v>
          </cell>
          <cell r="AF46">
            <v>19.897859724635456</v>
          </cell>
          <cell r="AG46">
            <v>12644503.739921</v>
          </cell>
          <cell r="AH46">
            <v>10266048.408655999</v>
          </cell>
          <cell r="AI46">
            <v>26982921.621851999</v>
          </cell>
        </row>
        <row r="47">
          <cell r="A47">
            <v>44774</v>
          </cell>
          <cell r="B47">
            <v>0.20739999999999997</v>
          </cell>
          <cell r="C47">
            <v>0.47950000000000004</v>
          </cell>
          <cell r="D47">
            <v>0.43959999999999999</v>
          </cell>
          <cell r="E47">
            <v>0.11019999999999999</v>
          </cell>
          <cell r="F47">
            <v>0.2349</v>
          </cell>
          <cell r="G47">
            <v>0.21179999999999999</v>
          </cell>
          <cell r="H47">
            <v>0.1066</v>
          </cell>
          <cell r="I47">
            <v>0.25329999999999997</v>
          </cell>
          <cell r="J47">
            <v>0.23</v>
          </cell>
          <cell r="K47">
            <v>0.85819999999999996</v>
          </cell>
          <cell r="L47">
            <v>0.86760000000000004</v>
          </cell>
          <cell r="M47">
            <v>0.77610000000000001</v>
          </cell>
          <cell r="N47">
            <v>0.66249999999999998</v>
          </cell>
          <cell r="O47">
            <v>0.56530000000000002</v>
          </cell>
          <cell r="P47">
            <v>0.38590000000000002</v>
          </cell>
          <cell r="Q47">
            <v>0.71840000000000004</v>
          </cell>
          <cell r="R47">
            <v>0.61970000000000003</v>
          </cell>
          <cell r="S47">
            <v>0.54330000000000001</v>
          </cell>
          <cell r="T47">
            <v>0.8418000000000001</v>
          </cell>
          <cell r="U47">
            <v>0.98699999999999999</v>
          </cell>
          <cell r="V47">
            <v>0.39299999999999996</v>
          </cell>
          <cell r="W47">
            <v>0.58750000000000002</v>
          </cell>
          <cell r="X47" t="str">
            <v>-</v>
          </cell>
          <cell r="Y47">
            <v>0.58799999999999997</v>
          </cell>
          <cell r="Z47">
            <v>0.65900000000000003</v>
          </cell>
          <cell r="AA47" t="str">
            <v>-</v>
          </cell>
          <cell r="AF47">
            <v>19.080190520293836</v>
          </cell>
          <cell r="AG47">
            <v>9938077.58024</v>
          </cell>
          <cell r="AH47">
            <v>8578997.8702140003</v>
          </cell>
          <cell r="AI47">
            <v>20011808.797754999</v>
          </cell>
        </row>
        <row r="48">
          <cell r="A48">
            <v>44743</v>
          </cell>
          <cell r="B48">
            <v>0.20129999999999998</v>
          </cell>
          <cell r="C48">
            <v>0.47670000000000001</v>
          </cell>
          <cell r="D48">
            <v>0.43719999999999998</v>
          </cell>
          <cell r="E48">
            <v>0.11720000000000001</v>
          </cell>
          <cell r="F48">
            <v>0.2336</v>
          </cell>
          <cell r="G48">
            <v>0.20899999999999999</v>
          </cell>
          <cell r="H48">
            <v>0.1076</v>
          </cell>
          <cell r="I48">
            <v>0.25019999999999998</v>
          </cell>
          <cell r="J48">
            <v>0.22390000000000002</v>
          </cell>
          <cell r="K48">
            <v>0.85560000000000003</v>
          </cell>
          <cell r="L48">
            <v>0.85699999999999998</v>
          </cell>
          <cell r="M48">
            <v>0.77529999999999999</v>
          </cell>
          <cell r="N48">
            <v>0.66249999999999998</v>
          </cell>
          <cell r="O48">
            <v>0.59570000000000001</v>
          </cell>
          <cell r="P48">
            <v>0.3861</v>
          </cell>
          <cell r="Q48">
            <v>0.71569999999999989</v>
          </cell>
          <cell r="R48">
            <v>0.61709999999999998</v>
          </cell>
          <cell r="S48">
            <v>0.54990000000000006</v>
          </cell>
          <cell r="T48">
            <v>0.83420000000000005</v>
          </cell>
          <cell r="U48">
            <v>0.96560000000000001</v>
          </cell>
          <cell r="V48">
            <v>0.39710000000000001</v>
          </cell>
          <cell r="W48">
            <v>0.59240000000000004</v>
          </cell>
          <cell r="X48" t="str">
            <v>-</v>
          </cell>
          <cell r="Y48">
            <v>0.5887</v>
          </cell>
          <cell r="Z48">
            <v>0.65319999999999989</v>
          </cell>
          <cell r="AA48" t="str">
            <v>-</v>
          </cell>
          <cell r="AF48">
            <v>19.695312994895815</v>
          </cell>
          <cell r="AG48">
            <v>8829395.1143200006</v>
          </cell>
          <cell r="AH48">
            <v>7557126.1147940001</v>
          </cell>
          <cell r="AI48">
            <v>19290129.434787001</v>
          </cell>
        </row>
        <row r="49">
          <cell r="A49">
            <v>44713</v>
          </cell>
          <cell r="B49">
            <v>0.2026</v>
          </cell>
          <cell r="C49">
            <v>0.47720000000000001</v>
          </cell>
          <cell r="D49">
            <v>0.43659999999999999</v>
          </cell>
          <cell r="E49">
            <v>0.1114</v>
          </cell>
          <cell r="F49">
            <v>0.23399999999999999</v>
          </cell>
          <cell r="G49">
            <v>0.21780000000000002</v>
          </cell>
          <cell r="H49">
            <v>0.1036</v>
          </cell>
          <cell r="I49">
            <v>0.24979999999999999</v>
          </cell>
          <cell r="J49">
            <v>0.22030000000000002</v>
          </cell>
          <cell r="K49">
            <v>0.85319999999999996</v>
          </cell>
          <cell r="L49">
            <v>0.83409999999999995</v>
          </cell>
          <cell r="M49">
            <v>0.77480000000000004</v>
          </cell>
          <cell r="N49">
            <v>0.63340000000000007</v>
          </cell>
          <cell r="O49">
            <v>0.59179999999999999</v>
          </cell>
          <cell r="P49">
            <v>0.36719999999999997</v>
          </cell>
          <cell r="Q49">
            <v>0.71230000000000004</v>
          </cell>
          <cell r="R49">
            <v>0.6069</v>
          </cell>
          <cell r="S49">
            <v>0.54</v>
          </cell>
          <cell r="T49">
            <v>0.82209999999999994</v>
          </cell>
          <cell r="U49">
            <v>0.97150000000000003</v>
          </cell>
          <cell r="V49">
            <v>0.38539999999999996</v>
          </cell>
          <cell r="W49">
            <v>0.57950000000000002</v>
          </cell>
          <cell r="X49" t="str">
            <v>-</v>
          </cell>
          <cell r="Y49">
            <v>0.58960000000000001</v>
          </cell>
          <cell r="Z49">
            <v>0.66910000000000003</v>
          </cell>
          <cell r="AA49" t="str">
            <v>-</v>
          </cell>
          <cell r="AF49">
            <v>19.329126649349433</v>
          </cell>
          <cell r="AG49">
            <v>11915056.232241999</v>
          </cell>
          <cell r="AH49">
            <v>10523266.346667999</v>
          </cell>
          <cell r="AI49">
            <v>25470273.825465001</v>
          </cell>
        </row>
        <row r="50">
          <cell r="A50">
            <v>44682</v>
          </cell>
          <cell r="B50">
            <v>0.2029</v>
          </cell>
          <cell r="C50">
            <v>0.47759999999999997</v>
          </cell>
          <cell r="D50">
            <v>0.44390000000000002</v>
          </cell>
          <cell r="E50">
            <v>0.1014</v>
          </cell>
          <cell r="F50">
            <v>0.2336</v>
          </cell>
          <cell r="G50">
            <v>0.22149999999999997</v>
          </cell>
          <cell r="H50">
            <v>0.1023</v>
          </cell>
          <cell r="I50">
            <v>0.251</v>
          </cell>
          <cell r="J50">
            <v>0.2384</v>
          </cell>
          <cell r="K50">
            <v>0.84489999999999998</v>
          </cell>
          <cell r="L50">
            <v>0.82430000000000003</v>
          </cell>
          <cell r="M50">
            <v>0.7770999999999999</v>
          </cell>
          <cell r="N50">
            <v>0.55000000000000004</v>
          </cell>
          <cell r="O50">
            <v>0.49310000000000004</v>
          </cell>
          <cell r="P50">
            <v>0.38060000000000005</v>
          </cell>
          <cell r="Q50">
            <v>0.71299999999999997</v>
          </cell>
          <cell r="R50">
            <v>0.60799999999999998</v>
          </cell>
          <cell r="S50">
            <v>0.5373</v>
          </cell>
          <cell r="T50">
            <v>0.81669999999999998</v>
          </cell>
          <cell r="U50">
            <v>0.97170000000000001</v>
          </cell>
          <cell r="V50">
            <v>0.39880000000000004</v>
          </cell>
          <cell r="W50">
            <v>0.57950000000000002</v>
          </cell>
          <cell r="X50" t="str">
            <v>-</v>
          </cell>
          <cell r="Y50">
            <v>0.58150000000000002</v>
          </cell>
          <cell r="Z50">
            <v>0.66430000000000011</v>
          </cell>
          <cell r="AA50" t="str">
            <v>-</v>
          </cell>
          <cell r="AF50">
            <v>20.304768483701991</v>
          </cell>
          <cell r="AG50">
            <v>9324036.4429390002</v>
          </cell>
          <cell r="AH50">
            <v>8682406.4464810006</v>
          </cell>
          <cell r="AI50">
            <v>21633671.241648</v>
          </cell>
        </row>
        <row r="51">
          <cell r="A51">
            <v>44652</v>
          </cell>
          <cell r="B51">
            <v>0.18909999999999999</v>
          </cell>
          <cell r="C51">
            <v>0.47670000000000001</v>
          </cell>
          <cell r="D51">
            <v>0.45039999999999997</v>
          </cell>
          <cell r="E51">
            <v>9.98E-2</v>
          </cell>
          <cell r="F51">
            <v>0.23420000000000002</v>
          </cell>
          <cell r="G51">
            <v>0.22409999999999999</v>
          </cell>
          <cell r="H51">
            <v>9.7799999999999998E-2</v>
          </cell>
          <cell r="I51">
            <v>0.2495</v>
          </cell>
          <cell r="J51">
            <v>0.24050000000000002</v>
          </cell>
          <cell r="K51">
            <v>0.84120000000000006</v>
          </cell>
          <cell r="L51">
            <v>0.82290000000000008</v>
          </cell>
          <cell r="M51">
            <v>0.77540000000000009</v>
          </cell>
          <cell r="N51">
            <v>0.55000000000000004</v>
          </cell>
          <cell r="O51">
            <v>0.51580000000000004</v>
          </cell>
          <cell r="P51">
            <v>0.38869999999999999</v>
          </cell>
          <cell r="Q51">
            <v>0.68099999999999994</v>
          </cell>
          <cell r="R51">
            <v>0.62770000000000004</v>
          </cell>
          <cell r="S51">
            <v>0.53449999999999998</v>
          </cell>
          <cell r="T51">
            <v>0.81169999999999998</v>
          </cell>
          <cell r="U51">
            <v>0.98010000000000008</v>
          </cell>
          <cell r="V51">
            <v>0.41189999999999999</v>
          </cell>
          <cell r="W51">
            <v>0.58399999999999996</v>
          </cell>
          <cell r="X51" t="str">
            <v>-</v>
          </cell>
          <cell r="Y51">
            <v>0.58789999999999998</v>
          </cell>
          <cell r="Z51">
            <v>0.68269999999999997</v>
          </cell>
          <cell r="AA51" t="str">
            <v>-</v>
          </cell>
          <cell r="AF51">
            <v>19.205190449243037</v>
          </cell>
          <cell r="AG51">
            <v>10954153.965741999</v>
          </cell>
          <cell r="AH51">
            <v>10710588.584763</v>
          </cell>
          <cell r="AI51">
            <v>26912243.493996002</v>
          </cell>
        </row>
        <row r="52">
          <cell r="A52">
            <v>44621</v>
          </cell>
          <cell r="B52">
            <v>0.1971</v>
          </cell>
          <cell r="C52">
            <v>0.47659999999999997</v>
          </cell>
          <cell r="D52">
            <v>0.44679999999999997</v>
          </cell>
          <cell r="E52">
            <v>9.64E-2</v>
          </cell>
          <cell r="F52">
            <v>0.23449999999999999</v>
          </cell>
          <cell r="G52">
            <v>0.21679999999999999</v>
          </cell>
          <cell r="H52">
            <v>9.4299999999999995E-2</v>
          </cell>
          <cell r="I52">
            <v>0.24850000000000003</v>
          </cell>
          <cell r="J52">
            <v>0.2351</v>
          </cell>
          <cell r="K52">
            <v>0.84319999999999995</v>
          </cell>
          <cell r="L52">
            <v>0.84109999999999996</v>
          </cell>
          <cell r="M52">
            <v>0.77540000000000009</v>
          </cell>
          <cell r="N52">
            <v>0.55000000000000004</v>
          </cell>
          <cell r="O52">
            <v>0.51900000000000002</v>
          </cell>
          <cell r="P52">
            <v>0.38130000000000003</v>
          </cell>
          <cell r="Q52">
            <v>0.67569999999999997</v>
          </cell>
          <cell r="R52">
            <v>0.628</v>
          </cell>
          <cell r="S52">
            <v>0.53339999999999999</v>
          </cell>
          <cell r="T52">
            <v>0.8236</v>
          </cell>
          <cell r="U52">
            <v>0.96860000000000002</v>
          </cell>
          <cell r="V52">
            <v>0.40509999999999996</v>
          </cell>
          <cell r="W52">
            <v>0.58379999999999999</v>
          </cell>
          <cell r="X52" t="str">
            <v>-</v>
          </cell>
          <cell r="Y52">
            <v>0.59109999999999996</v>
          </cell>
          <cell r="Z52">
            <v>0.66680000000000006</v>
          </cell>
          <cell r="AA52" t="str">
            <v>-</v>
          </cell>
          <cell r="AF52">
            <v>19.121274899891077</v>
          </cell>
          <cell r="AG52">
            <v>13839610.529689001</v>
          </cell>
          <cell r="AH52">
            <v>12139445.543244001</v>
          </cell>
          <cell r="AI52">
            <v>32551058.913357999</v>
          </cell>
        </row>
        <row r="53">
          <cell r="A53">
            <v>44593</v>
          </cell>
          <cell r="B53">
            <v>0.1971</v>
          </cell>
          <cell r="C53">
            <v>0.47649999999999998</v>
          </cell>
          <cell r="D53">
            <v>0.44119999999999998</v>
          </cell>
          <cell r="E53">
            <v>0.10300000000000001</v>
          </cell>
          <cell r="F53">
            <v>0.23559999999999998</v>
          </cell>
          <cell r="G53">
            <v>0.21690000000000001</v>
          </cell>
          <cell r="H53">
            <v>0.1045</v>
          </cell>
          <cell r="I53">
            <v>0.2487</v>
          </cell>
          <cell r="J53">
            <v>0.23449999999999999</v>
          </cell>
          <cell r="K53">
            <v>0.84459999999999991</v>
          </cell>
          <cell r="L53">
            <v>0.84299999999999997</v>
          </cell>
          <cell r="M53">
            <v>0.77349999999999997</v>
          </cell>
          <cell r="N53">
            <v>0.55000000000000004</v>
          </cell>
          <cell r="O53">
            <v>0.51580000000000004</v>
          </cell>
          <cell r="P53">
            <v>0.38109999999999999</v>
          </cell>
          <cell r="Q53">
            <v>0.68779999999999997</v>
          </cell>
          <cell r="R53">
            <v>0.62419999999999998</v>
          </cell>
          <cell r="S53">
            <v>0.53549999999999998</v>
          </cell>
          <cell r="T53">
            <v>0.82510000000000006</v>
          </cell>
          <cell r="U53">
            <v>0.98060000000000003</v>
          </cell>
          <cell r="V53">
            <v>0.40649999999999997</v>
          </cell>
          <cell r="W53">
            <v>0.5827</v>
          </cell>
          <cell r="X53" t="str">
            <v>-</v>
          </cell>
          <cell r="Y53">
            <v>0.58860000000000001</v>
          </cell>
          <cell r="Z53">
            <v>0.64500000000000002</v>
          </cell>
          <cell r="AA53" t="str">
            <v>-</v>
          </cell>
          <cell r="AF53">
            <v>18.316589013415989</v>
          </cell>
          <cell r="AG53">
            <v>11509707.271699</v>
          </cell>
          <cell r="AH53">
            <v>9370697.3977959994</v>
          </cell>
          <cell r="AI53">
            <v>24479454.396919999</v>
          </cell>
        </row>
        <row r="54">
          <cell r="A54">
            <v>44562</v>
          </cell>
          <cell r="B54">
            <v>0.1812</v>
          </cell>
          <cell r="C54">
            <v>0.47600000000000003</v>
          </cell>
          <cell r="D54">
            <v>0.45270000000000005</v>
          </cell>
          <cell r="E54">
            <v>0.10279999999999999</v>
          </cell>
          <cell r="F54">
            <v>0.2354</v>
          </cell>
          <cell r="G54">
            <v>0.2225</v>
          </cell>
          <cell r="H54">
            <v>0.1018</v>
          </cell>
          <cell r="I54">
            <v>0.24850000000000003</v>
          </cell>
          <cell r="J54">
            <v>0.23670000000000002</v>
          </cell>
          <cell r="K54">
            <v>0.84540000000000004</v>
          </cell>
          <cell r="L54">
            <v>0.81700000000000006</v>
          </cell>
          <cell r="M54">
            <v>0.77349999999999997</v>
          </cell>
          <cell r="N54">
            <v>0.55000000000000004</v>
          </cell>
          <cell r="O54">
            <v>0.51570000000000005</v>
          </cell>
          <cell r="P54">
            <v>0.3785</v>
          </cell>
          <cell r="Q54">
            <v>0.6826000000000001</v>
          </cell>
          <cell r="R54">
            <v>0.63450000000000006</v>
          </cell>
          <cell r="S54">
            <v>0.53290000000000004</v>
          </cell>
          <cell r="T54">
            <v>0.80900000000000005</v>
          </cell>
          <cell r="U54">
            <v>0.97439999999999993</v>
          </cell>
          <cell r="V54">
            <v>0.40270000000000006</v>
          </cell>
          <cell r="W54">
            <v>0.58140000000000003</v>
          </cell>
          <cell r="X54" t="str">
            <v>-</v>
          </cell>
          <cell r="Y54">
            <v>0.59850000000000003</v>
          </cell>
          <cell r="Z54">
            <v>0.64379999999999993</v>
          </cell>
          <cell r="AA54" t="str">
            <v>-</v>
          </cell>
          <cell r="AF54">
            <v>18.994368185893279</v>
          </cell>
          <cell r="AG54">
            <v>11226319.538254</v>
          </cell>
          <cell r="AH54">
            <v>9990007.3720999993</v>
          </cell>
          <cell r="AI54">
            <v>24956705.98773</v>
          </cell>
        </row>
        <row r="55">
          <cell r="A55">
            <v>44531</v>
          </cell>
          <cell r="B55">
            <v>0.18579999999999999</v>
          </cell>
          <cell r="C55">
            <v>0.46789999999999998</v>
          </cell>
          <cell r="D55">
            <v>0.44079999999999997</v>
          </cell>
          <cell r="E55">
            <v>0.15410000000000001</v>
          </cell>
          <cell r="F55">
            <v>0.23190000000000002</v>
          </cell>
          <cell r="G55">
            <v>0.20910000000000001</v>
          </cell>
          <cell r="H55">
            <v>0.15640000000000001</v>
          </cell>
          <cell r="I55">
            <v>0.24559999999999998</v>
          </cell>
          <cell r="J55">
            <v>0.2273</v>
          </cell>
          <cell r="K55">
            <v>0.84129999999999994</v>
          </cell>
          <cell r="L55">
            <v>0.82050000000000001</v>
          </cell>
          <cell r="M55">
            <v>0.77200000000000002</v>
          </cell>
          <cell r="N55">
            <v>0.55000000000000004</v>
          </cell>
          <cell r="O55">
            <v>0.49680000000000002</v>
          </cell>
          <cell r="P55">
            <v>0.37880000000000003</v>
          </cell>
          <cell r="Q55">
            <v>0.67879999999999996</v>
          </cell>
          <cell r="R55">
            <v>0.63500000000000001</v>
          </cell>
          <cell r="S55">
            <v>0.53159999999999996</v>
          </cell>
          <cell r="T55">
            <v>0.81799999999999995</v>
          </cell>
          <cell r="U55">
            <v>0.96150000000000002</v>
          </cell>
          <cell r="V55">
            <v>0.40509999999999996</v>
          </cell>
          <cell r="W55">
            <v>0.58420000000000005</v>
          </cell>
          <cell r="X55" t="str">
            <v>-</v>
          </cell>
          <cell r="Y55">
            <v>0.58530000000000004</v>
          </cell>
          <cell r="Z55">
            <v>0.66020000000000001</v>
          </cell>
          <cell r="AA55" t="str">
            <v>-</v>
          </cell>
          <cell r="AF55">
            <v>18.259388601708164</v>
          </cell>
          <cell r="AG55">
            <v>15022139.707602</v>
          </cell>
          <cell r="AH55">
            <v>12857762.414387001</v>
          </cell>
          <cell r="AI55">
            <v>32410626.816307001</v>
          </cell>
        </row>
        <row r="56">
          <cell r="A56">
            <v>44501</v>
          </cell>
          <cell r="B56">
            <v>0.18739999999999998</v>
          </cell>
          <cell r="C56">
            <v>0.46829999999999999</v>
          </cell>
          <cell r="D56">
            <v>0.42770000000000002</v>
          </cell>
          <cell r="E56">
            <v>0.14829999999999999</v>
          </cell>
          <cell r="F56">
            <v>0.2321</v>
          </cell>
          <cell r="G56">
            <v>0.20019999999999999</v>
          </cell>
          <cell r="H56">
            <v>0.14749999999999999</v>
          </cell>
          <cell r="I56">
            <v>0.2462</v>
          </cell>
          <cell r="J56">
            <v>0.21969999999999998</v>
          </cell>
          <cell r="K56">
            <v>0.84260000000000002</v>
          </cell>
          <cell r="L56">
            <v>0.82590000000000008</v>
          </cell>
          <cell r="M56">
            <v>0.77200000000000002</v>
          </cell>
          <cell r="N56">
            <v>0.55000000000000004</v>
          </cell>
          <cell r="O56">
            <v>0.50009999999999999</v>
          </cell>
          <cell r="P56">
            <v>0.37439999999999996</v>
          </cell>
          <cell r="Q56">
            <v>0.68840000000000001</v>
          </cell>
          <cell r="R56">
            <v>0.61039999999999994</v>
          </cell>
          <cell r="S56">
            <v>0.53949999999999998</v>
          </cell>
          <cell r="T56">
            <v>0.82230000000000003</v>
          </cell>
          <cell r="U56">
            <v>0.96129999999999993</v>
          </cell>
          <cell r="V56">
            <v>0.39979999999999999</v>
          </cell>
          <cell r="W56">
            <v>0.5786</v>
          </cell>
          <cell r="X56" t="str">
            <v>-</v>
          </cell>
          <cell r="Y56">
            <v>0.57850000000000001</v>
          </cell>
          <cell r="Z56">
            <v>0.66500000000000004</v>
          </cell>
          <cell r="AA56" t="str">
            <v>-</v>
          </cell>
          <cell r="AF56">
            <v>19.047723153735387</v>
          </cell>
          <cell r="AG56">
            <v>10790011.620408</v>
          </cell>
          <cell r="AH56">
            <v>7827351.2121449998</v>
          </cell>
          <cell r="AI56">
            <v>24144160.437194001</v>
          </cell>
        </row>
        <row r="57">
          <cell r="A57">
            <v>44470</v>
          </cell>
          <cell r="B57">
            <v>0.1857</v>
          </cell>
          <cell r="C57">
            <v>0.46840000000000004</v>
          </cell>
          <cell r="D57">
            <v>0.42719999999999997</v>
          </cell>
          <cell r="E57">
            <v>0.1522</v>
          </cell>
          <cell r="F57">
            <v>0.23219999999999999</v>
          </cell>
          <cell r="G57">
            <v>0.19839999999999999</v>
          </cell>
          <cell r="H57">
            <v>0.1479</v>
          </cell>
          <cell r="I57">
            <v>0.24609999999999999</v>
          </cell>
          <cell r="J57">
            <v>0.2228</v>
          </cell>
          <cell r="K57">
            <v>0.84389999999999998</v>
          </cell>
          <cell r="L57">
            <v>0.82389999999999997</v>
          </cell>
          <cell r="M57">
            <v>0.77400000000000002</v>
          </cell>
          <cell r="N57">
            <v>0.55000000000000004</v>
          </cell>
          <cell r="O57">
            <v>0.49680000000000002</v>
          </cell>
          <cell r="P57">
            <v>0.3775</v>
          </cell>
          <cell r="Q57">
            <v>0.68330000000000002</v>
          </cell>
          <cell r="R57">
            <v>0.61419999999999997</v>
          </cell>
          <cell r="S57">
            <v>0.53420000000000001</v>
          </cell>
          <cell r="T57">
            <v>0.82120000000000004</v>
          </cell>
          <cell r="U57">
            <v>0.96319999999999995</v>
          </cell>
          <cell r="V57">
            <v>0.40360000000000001</v>
          </cell>
          <cell r="W57">
            <v>0.57689999999999997</v>
          </cell>
          <cell r="X57" t="str">
            <v>-</v>
          </cell>
          <cell r="Y57">
            <v>0.60040000000000004</v>
          </cell>
          <cell r="Z57">
            <v>0.6695000000000001</v>
          </cell>
          <cell r="AA57" t="str">
            <v>-</v>
          </cell>
          <cell r="AF57">
            <v>19.175392479164959</v>
          </cell>
          <cell r="AG57">
            <v>10225120.266841</v>
          </cell>
          <cell r="AH57">
            <v>8536827.9309919998</v>
          </cell>
          <cell r="AI57">
            <v>22588128.739822999</v>
          </cell>
        </row>
        <row r="58">
          <cell r="A58">
            <v>44440</v>
          </cell>
          <cell r="B58">
            <v>0.1961</v>
          </cell>
          <cell r="C58">
            <v>0.46779999999999999</v>
          </cell>
          <cell r="D58">
            <v>0.41880000000000001</v>
          </cell>
          <cell r="E58">
            <v>0.1487</v>
          </cell>
          <cell r="F58">
            <v>0.23149999999999998</v>
          </cell>
          <cell r="G58">
            <v>0.2054</v>
          </cell>
          <cell r="H58">
            <v>0.15039999999999998</v>
          </cell>
          <cell r="I58">
            <v>0.2447</v>
          </cell>
          <cell r="J58">
            <v>0.22219999999999998</v>
          </cell>
          <cell r="K58">
            <v>0.84239999999999993</v>
          </cell>
          <cell r="L58">
            <v>0.8377</v>
          </cell>
          <cell r="M58">
            <v>0.78150000000000008</v>
          </cell>
          <cell r="N58">
            <v>0.55000000000000004</v>
          </cell>
          <cell r="O58">
            <v>0.49680000000000002</v>
          </cell>
          <cell r="P58">
            <v>0.37880000000000003</v>
          </cell>
          <cell r="Q58">
            <v>0.68169999999999997</v>
          </cell>
          <cell r="R58">
            <v>0.61549999999999994</v>
          </cell>
          <cell r="S58">
            <v>0.53679999999999994</v>
          </cell>
          <cell r="T58">
            <v>0.83239999999999992</v>
          </cell>
          <cell r="U58">
            <v>0.96319999999999995</v>
          </cell>
          <cell r="V58">
            <v>0.4042</v>
          </cell>
          <cell r="W58">
            <v>0.57909999999999995</v>
          </cell>
          <cell r="X58" t="str">
            <v>-</v>
          </cell>
          <cell r="Y58">
            <v>0.60189999999999999</v>
          </cell>
          <cell r="Z58">
            <v>0.67420000000000002</v>
          </cell>
          <cell r="AA58" t="str">
            <v>-</v>
          </cell>
          <cell r="AF58">
            <v>19.457103879055353</v>
          </cell>
          <cell r="AG58">
            <v>11784297.774328999</v>
          </cell>
          <cell r="AH58">
            <v>9399304.8792710006</v>
          </cell>
          <cell r="AI58">
            <v>26460560.016231999</v>
          </cell>
        </row>
        <row r="59">
          <cell r="A59">
            <v>44409</v>
          </cell>
          <cell r="B59">
            <v>0.2059</v>
          </cell>
          <cell r="C59">
            <v>0.46750000000000003</v>
          </cell>
          <cell r="D59">
            <v>0.42259999999999998</v>
          </cell>
          <cell r="E59">
            <v>0.14630000000000001</v>
          </cell>
          <cell r="F59">
            <v>0.2311</v>
          </cell>
          <cell r="G59">
            <v>0.20250000000000001</v>
          </cell>
          <cell r="H59">
            <v>0.14710000000000001</v>
          </cell>
          <cell r="I59">
            <v>0.2427</v>
          </cell>
          <cell r="J59">
            <v>0.2205</v>
          </cell>
          <cell r="K59">
            <v>0.8418000000000001</v>
          </cell>
          <cell r="L59">
            <v>0.84150000000000003</v>
          </cell>
          <cell r="M59">
            <v>0.78359999999999996</v>
          </cell>
          <cell r="N59">
            <v>0.55000000000000004</v>
          </cell>
          <cell r="O59">
            <v>0.51680000000000004</v>
          </cell>
          <cell r="P59">
            <v>0.37790000000000001</v>
          </cell>
          <cell r="Q59">
            <v>0.68610000000000004</v>
          </cell>
          <cell r="R59">
            <v>0.63029999999999997</v>
          </cell>
          <cell r="S59">
            <v>0.53539999999999999</v>
          </cell>
          <cell r="T59">
            <v>0.83540000000000003</v>
          </cell>
          <cell r="U59">
            <v>0.96279999999999999</v>
          </cell>
          <cell r="V59">
            <v>0.40990000000000004</v>
          </cell>
          <cell r="W59">
            <v>0.58009999999999995</v>
          </cell>
          <cell r="X59" t="str">
            <v>-</v>
          </cell>
          <cell r="Y59">
            <v>0.61250000000000004</v>
          </cell>
          <cell r="Z59">
            <v>0.68640000000000001</v>
          </cell>
          <cell r="AA59" t="str">
            <v>-</v>
          </cell>
          <cell r="AF59">
            <v>18.501701276147411</v>
          </cell>
          <cell r="AG59">
            <v>9441338.8593329992</v>
          </cell>
          <cell r="AH59">
            <v>7481430.5170809999</v>
          </cell>
          <cell r="AI59">
            <v>20633550.820675001</v>
          </cell>
        </row>
        <row r="60">
          <cell r="A60">
            <v>44378</v>
          </cell>
          <cell r="B60">
            <v>0.20250000000000001</v>
          </cell>
          <cell r="C60">
            <v>0.46750000000000003</v>
          </cell>
          <cell r="D60">
            <v>0.4199</v>
          </cell>
          <cell r="E60">
            <v>0.15010000000000001</v>
          </cell>
          <cell r="F60">
            <v>0.23139999999999999</v>
          </cell>
          <cell r="G60">
            <v>0.20039999999999999</v>
          </cell>
          <cell r="H60">
            <v>0.1492</v>
          </cell>
          <cell r="I60">
            <v>0.24179999999999999</v>
          </cell>
          <cell r="J60">
            <v>0.21690000000000001</v>
          </cell>
          <cell r="K60">
            <v>0.8397</v>
          </cell>
          <cell r="L60">
            <v>0.83379999999999999</v>
          </cell>
          <cell r="M60">
            <v>0.78359999999999996</v>
          </cell>
          <cell r="N60">
            <v>0.63939999999999997</v>
          </cell>
          <cell r="O60">
            <v>0.51100000000000001</v>
          </cell>
          <cell r="P60">
            <v>0.37880000000000003</v>
          </cell>
          <cell r="Q60">
            <v>0.68859999999999999</v>
          </cell>
          <cell r="R60">
            <v>0.63490000000000002</v>
          </cell>
          <cell r="S60">
            <v>0.5454</v>
          </cell>
          <cell r="T60">
            <v>0.82920000000000005</v>
          </cell>
          <cell r="U60">
            <v>0.99140000000000006</v>
          </cell>
          <cell r="V60">
            <v>0.40820000000000001</v>
          </cell>
          <cell r="W60">
            <v>0.59329999999999994</v>
          </cell>
          <cell r="X60" t="str">
            <v>-</v>
          </cell>
          <cell r="Y60">
            <v>0.58860000000000001</v>
          </cell>
          <cell r="Z60">
            <v>0.70140000000000002</v>
          </cell>
          <cell r="AA60" t="str">
            <v>-</v>
          </cell>
          <cell r="AF60">
            <v>18.988621900504704</v>
          </cell>
          <cell r="AG60">
            <v>9124452.0112880003</v>
          </cell>
          <cell r="AH60">
            <v>7403062.2818200001</v>
          </cell>
          <cell r="AI60">
            <v>19679660.562029</v>
          </cell>
        </row>
        <row r="61">
          <cell r="A61">
            <v>44348</v>
          </cell>
          <cell r="B61">
            <v>0.20370000000000002</v>
          </cell>
          <cell r="C61">
            <v>0.4672</v>
          </cell>
          <cell r="D61">
            <v>0.42859999999999998</v>
          </cell>
          <cell r="E61">
            <v>0.1565</v>
          </cell>
          <cell r="F61">
            <v>0.23190000000000002</v>
          </cell>
          <cell r="G61">
            <v>0.21190000000000001</v>
          </cell>
          <cell r="H61">
            <v>0.14369999999999999</v>
          </cell>
          <cell r="I61">
            <v>0.2419</v>
          </cell>
          <cell r="J61">
            <v>0.21340000000000001</v>
          </cell>
          <cell r="K61">
            <v>0.83790000000000009</v>
          </cell>
          <cell r="L61">
            <v>0.82779999999999998</v>
          </cell>
          <cell r="M61">
            <v>0.78359999999999996</v>
          </cell>
          <cell r="N61">
            <v>0.55000000000000004</v>
          </cell>
          <cell r="O61">
            <v>0.54789999999999994</v>
          </cell>
          <cell r="P61">
            <v>0.37880000000000003</v>
          </cell>
          <cell r="Q61">
            <v>0.7036</v>
          </cell>
          <cell r="R61">
            <v>0.68030000000000002</v>
          </cell>
          <cell r="S61">
            <v>0.55230000000000001</v>
          </cell>
          <cell r="T61">
            <v>0.82409999999999994</v>
          </cell>
          <cell r="U61">
            <v>0.95779999999999998</v>
          </cell>
          <cell r="V61">
            <v>0.41639999999999999</v>
          </cell>
          <cell r="W61">
            <v>0.62039999999999995</v>
          </cell>
          <cell r="X61" t="str">
            <v>-</v>
          </cell>
          <cell r="Y61">
            <v>0.59450000000000003</v>
          </cell>
          <cell r="Z61">
            <v>0.6987000000000001</v>
          </cell>
          <cell r="AA61" t="str">
            <v>-</v>
          </cell>
          <cell r="AF61">
            <v>18.280025500118487</v>
          </cell>
          <cell r="AG61">
            <v>11750063.307606</v>
          </cell>
          <cell r="AH61">
            <v>10338291.841035999</v>
          </cell>
          <cell r="AI61">
            <v>26185031.290855002</v>
          </cell>
        </row>
        <row r="62">
          <cell r="A62">
            <v>44317</v>
          </cell>
          <cell r="B62">
            <v>0.191</v>
          </cell>
          <cell r="C62">
            <v>0.4672</v>
          </cell>
          <cell r="D62">
            <v>0.43409999999999999</v>
          </cell>
          <cell r="E62">
            <v>0.15740000000000001</v>
          </cell>
          <cell r="F62">
            <v>0.23139999999999999</v>
          </cell>
          <cell r="G62">
            <v>0.21260000000000001</v>
          </cell>
          <cell r="H62">
            <v>0.15740000000000001</v>
          </cell>
          <cell r="I62">
            <v>0.2422</v>
          </cell>
          <cell r="J62">
            <v>0.22469999999999998</v>
          </cell>
          <cell r="K62">
            <v>0.83790000000000009</v>
          </cell>
          <cell r="L62">
            <v>0.82379999999999998</v>
          </cell>
          <cell r="M62">
            <v>0.78359999999999996</v>
          </cell>
          <cell r="N62">
            <v>0.55000000000000004</v>
          </cell>
          <cell r="O62">
            <v>0.49340000000000006</v>
          </cell>
          <cell r="P62">
            <v>0.37770000000000004</v>
          </cell>
          <cell r="Q62">
            <v>0.70489999999999997</v>
          </cell>
          <cell r="R62">
            <v>0.64349999999999996</v>
          </cell>
          <cell r="S62">
            <v>0.53959999999999997</v>
          </cell>
          <cell r="T62">
            <v>0.82109999999999994</v>
          </cell>
          <cell r="U62">
            <v>0.95609999999999995</v>
          </cell>
          <cell r="V62">
            <v>0.4047</v>
          </cell>
          <cell r="W62">
            <v>0.59660000000000002</v>
          </cell>
          <cell r="X62" t="str">
            <v>-</v>
          </cell>
          <cell r="Y62">
            <v>0.59020000000000006</v>
          </cell>
          <cell r="Z62">
            <v>0.71120000000000005</v>
          </cell>
          <cell r="AA62" t="str">
            <v>-</v>
          </cell>
          <cell r="AF62">
            <v>19.842501673155208</v>
          </cell>
          <cell r="AG62">
            <v>11237641.314959999</v>
          </cell>
          <cell r="AH62">
            <v>8469159.9570780005</v>
          </cell>
          <cell r="AI62">
            <v>25066721.131960001</v>
          </cell>
        </row>
        <row r="63">
          <cell r="A63">
            <v>44287</v>
          </cell>
          <cell r="B63">
            <v>0.19760000000000003</v>
          </cell>
          <cell r="C63">
            <v>0.46740000000000004</v>
          </cell>
          <cell r="D63">
            <v>0.43829999999999997</v>
          </cell>
          <cell r="E63">
            <v>0.159</v>
          </cell>
          <cell r="F63">
            <v>0.23149999999999998</v>
          </cell>
          <cell r="G63">
            <v>0.21129999999999999</v>
          </cell>
          <cell r="H63">
            <v>0.16339999999999999</v>
          </cell>
          <cell r="I63">
            <v>0.2429</v>
          </cell>
          <cell r="J63">
            <v>0.23070000000000002</v>
          </cell>
          <cell r="K63">
            <v>0.84299999999999997</v>
          </cell>
          <cell r="L63">
            <v>0.8236</v>
          </cell>
          <cell r="M63">
            <v>0.7802</v>
          </cell>
          <cell r="N63">
            <v>0.55000000000000004</v>
          </cell>
          <cell r="O63">
            <v>0.49840000000000001</v>
          </cell>
          <cell r="P63">
            <v>0.37909999999999999</v>
          </cell>
          <cell r="Q63">
            <v>0.67510000000000003</v>
          </cell>
          <cell r="R63">
            <v>0.63790000000000002</v>
          </cell>
          <cell r="S63">
            <v>0.53749999999999998</v>
          </cell>
          <cell r="T63">
            <v>0.82340000000000002</v>
          </cell>
          <cell r="U63">
            <v>0.95219999999999994</v>
          </cell>
          <cell r="V63">
            <v>0.40639999999999998</v>
          </cell>
          <cell r="W63">
            <v>0.59850000000000003</v>
          </cell>
          <cell r="X63" t="str">
            <v>-</v>
          </cell>
          <cell r="Y63">
            <v>0.60270000000000001</v>
          </cell>
          <cell r="Z63">
            <v>0.71519999999999995</v>
          </cell>
          <cell r="AA63" t="str">
            <v>-</v>
          </cell>
          <cell r="AF63">
            <v>18.903514351143684</v>
          </cell>
          <cell r="AG63">
            <v>10599661.487088</v>
          </cell>
          <cell r="AH63">
            <v>9544004.2156939991</v>
          </cell>
          <cell r="AI63">
            <v>24815335.318714999</v>
          </cell>
        </row>
        <row r="64">
          <cell r="A64">
            <v>44256</v>
          </cell>
          <cell r="B64">
            <v>0.19409999999999999</v>
          </cell>
          <cell r="C64">
            <v>0.46750000000000003</v>
          </cell>
          <cell r="D64">
            <v>0.43290000000000001</v>
          </cell>
          <cell r="E64">
            <v>0.1588</v>
          </cell>
          <cell r="F64">
            <v>0.23170000000000002</v>
          </cell>
          <cell r="G64">
            <v>0.21030000000000001</v>
          </cell>
          <cell r="H64">
            <v>0.14730000000000001</v>
          </cell>
          <cell r="I64">
            <v>0.24239999999999998</v>
          </cell>
          <cell r="J64">
            <v>0.22649999999999998</v>
          </cell>
          <cell r="K64">
            <v>0.83889999999999998</v>
          </cell>
          <cell r="L64">
            <v>0.83250000000000002</v>
          </cell>
          <cell r="M64">
            <v>0.78359999999999996</v>
          </cell>
          <cell r="N64" t="str">
            <v>-</v>
          </cell>
          <cell r="O64">
            <v>0.49979999999999997</v>
          </cell>
          <cell r="P64">
            <v>0.37890000000000001</v>
          </cell>
          <cell r="Q64">
            <v>0.67620000000000002</v>
          </cell>
          <cell r="R64">
            <v>0.63670000000000004</v>
          </cell>
          <cell r="S64">
            <v>0.54859999999999998</v>
          </cell>
          <cell r="T64">
            <v>0.82810000000000006</v>
          </cell>
          <cell r="U64">
            <v>1.044</v>
          </cell>
          <cell r="V64">
            <v>0.40619999999999995</v>
          </cell>
          <cell r="W64">
            <v>0.59709999999999996</v>
          </cell>
          <cell r="X64" t="str">
            <v>-</v>
          </cell>
          <cell r="Y64">
            <v>0.62270000000000003</v>
          </cell>
          <cell r="Z64">
            <v>0.72160000000000002</v>
          </cell>
          <cell r="AA64" t="str">
            <v>-</v>
          </cell>
          <cell r="AF64">
            <v>18.68037995553777</v>
          </cell>
          <cell r="AG64">
            <v>15782555.000778999</v>
          </cell>
          <cell r="AH64">
            <v>13926988.151141001</v>
          </cell>
          <cell r="AI64">
            <v>40823217.595124997</v>
          </cell>
        </row>
        <row r="65">
          <cell r="A65">
            <v>44228</v>
          </cell>
          <cell r="B65">
            <v>0.19350000000000001</v>
          </cell>
          <cell r="C65">
            <v>0.46700000000000003</v>
          </cell>
          <cell r="D65">
            <v>0.43390000000000001</v>
          </cell>
          <cell r="E65">
            <v>0.15629999999999999</v>
          </cell>
          <cell r="F65">
            <v>0.23180000000000001</v>
          </cell>
          <cell r="G65">
            <v>0.2094</v>
          </cell>
          <cell r="H65">
            <v>0.15</v>
          </cell>
          <cell r="I65">
            <v>0.24299999999999999</v>
          </cell>
          <cell r="J65">
            <v>0.22550000000000001</v>
          </cell>
          <cell r="K65">
            <v>0.84129999999999994</v>
          </cell>
          <cell r="L65">
            <v>0.82879999999999998</v>
          </cell>
          <cell r="M65">
            <v>0.78579999999999994</v>
          </cell>
          <cell r="N65" t="str">
            <v>-</v>
          </cell>
          <cell r="O65">
            <v>0.49979999999999997</v>
          </cell>
          <cell r="P65">
            <v>0.37890000000000001</v>
          </cell>
          <cell r="Q65">
            <v>0.69159999999999999</v>
          </cell>
          <cell r="R65">
            <v>0.624</v>
          </cell>
          <cell r="S65">
            <v>0.54649999999999999</v>
          </cell>
          <cell r="T65">
            <v>0.82569999999999988</v>
          </cell>
          <cell r="U65">
            <v>0.95950000000000002</v>
          </cell>
          <cell r="V65">
            <v>0.40619999999999995</v>
          </cell>
          <cell r="W65">
            <v>0.5917</v>
          </cell>
          <cell r="X65" t="str">
            <v>-</v>
          </cell>
          <cell r="Y65">
            <v>0.59750000000000003</v>
          </cell>
          <cell r="Z65">
            <v>0.72170000000000001</v>
          </cell>
          <cell r="AA65" t="str">
            <v>-</v>
          </cell>
          <cell r="AF65">
            <v>18.292586441406623</v>
          </cell>
          <cell r="AG65">
            <v>12215233.044501999</v>
          </cell>
          <cell r="AH65">
            <v>9539225.8897050004</v>
          </cell>
          <cell r="AI65">
            <v>28706483.827796001</v>
          </cell>
        </row>
        <row r="66">
          <cell r="A66">
            <v>44197</v>
          </cell>
          <cell r="B66">
            <v>0.17879999999999999</v>
          </cell>
          <cell r="C66">
            <v>0.46679999999999999</v>
          </cell>
          <cell r="D66">
            <v>0.44549999999999995</v>
          </cell>
          <cell r="E66">
            <v>0.1603</v>
          </cell>
          <cell r="F66">
            <v>0.23139999999999999</v>
          </cell>
          <cell r="G66">
            <v>0.21280000000000002</v>
          </cell>
          <cell r="H66">
            <v>0.16</v>
          </cell>
          <cell r="I66">
            <v>0.24309999999999998</v>
          </cell>
          <cell r="J66">
            <v>0.2288</v>
          </cell>
          <cell r="K66">
            <v>0.84439999999999993</v>
          </cell>
          <cell r="L66">
            <v>0.8327</v>
          </cell>
          <cell r="M66">
            <v>0.78359999999999996</v>
          </cell>
          <cell r="N66">
            <v>0.63749999999999996</v>
          </cell>
          <cell r="O66">
            <v>0.49979999999999997</v>
          </cell>
          <cell r="P66">
            <v>0.38030000000000003</v>
          </cell>
          <cell r="Q66">
            <v>0.67599999999999993</v>
          </cell>
          <cell r="R66">
            <v>0.61860000000000004</v>
          </cell>
          <cell r="S66">
            <v>0.54880000000000007</v>
          </cell>
          <cell r="T66">
            <v>0.82869999999999999</v>
          </cell>
          <cell r="U66">
            <v>0.9597</v>
          </cell>
          <cell r="V66">
            <v>0.40689999999999998</v>
          </cell>
          <cell r="W66">
            <v>0.5897</v>
          </cell>
          <cell r="X66" t="str">
            <v>-</v>
          </cell>
          <cell r="Y66">
            <v>0.58989999999999998</v>
          </cell>
          <cell r="Z66">
            <v>0.71050000000000002</v>
          </cell>
          <cell r="AA66" t="str">
            <v>-</v>
          </cell>
          <cell r="AF66">
            <v>18.237670797475779</v>
          </cell>
          <cell r="AG66">
            <v>12877088.575952001</v>
          </cell>
          <cell r="AH66">
            <v>10152025.552702</v>
          </cell>
          <cell r="AI66">
            <v>28150717.219043002</v>
          </cell>
        </row>
        <row r="67">
          <cell r="A67">
            <v>44166</v>
          </cell>
          <cell r="B67">
            <v>0.1827</v>
          </cell>
          <cell r="C67">
            <v>0.47020000000000001</v>
          </cell>
          <cell r="D67">
            <v>0.44259999999999999</v>
          </cell>
          <cell r="E67">
            <v>0.15460000000000002</v>
          </cell>
          <cell r="F67">
            <v>0.23629999999999998</v>
          </cell>
          <cell r="G67">
            <v>0.2162</v>
          </cell>
          <cell r="H67">
            <v>0.152</v>
          </cell>
          <cell r="I67">
            <v>0.2465</v>
          </cell>
          <cell r="J67">
            <v>0.2296</v>
          </cell>
          <cell r="K67">
            <v>0.84160000000000001</v>
          </cell>
          <cell r="L67">
            <v>0.8337</v>
          </cell>
          <cell r="M67">
            <v>0.78359999999999996</v>
          </cell>
          <cell r="N67">
            <v>0.63749999999999996</v>
          </cell>
          <cell r="O67">
            <v>0.49130000000000001</v>
          </cell>
          <cell r="P67">
            <v>0.38049999999999995</v>
          </cell>
          <cell r="Q67">
            <v>0.6762999999999999</v>
          </cell>
          <cell r="R67">
            <v>0.6089</v>
          </cell>
          <cell r="S67">
            <v>0.53520000000000001</v>
          </cell>
          <cell r="T67">
            <v>0.82920000000000005</v>
          </cell>
          <cell r="U67">
            <v>0.95889999999999997</v>
          </cell>
          <cell r="V67">
            <v>0.40990000000000004</v>
          </cell>
          <cell r="W67">
            <v>0.58229999999999993</v>
          </cell>
          <cell r="X67" t="str">
            <v>-</v>
          </cell>
          <cell r="Y67">
            <v>0.59379999999999999</v>
          </cell>
          <cell r="Z67">
            <v>0.68669999999999998</v>
          </cell>
          <cell r="AA67" t="str">
            <v>-</v>
          </cell>
          <cell r="AF67">
            <v>17.616929424970731</v>
          </cell>
          <cell r="AG67" t="str">
            <v>(-)</v>
          </cell>
          <cell r="AH67" t="str">
            <v>(-)</v>
          </cell>
          <cell r="AI67" t="str">
            <v>(-)</v>
          </cell>
        </row>
        <row r="68">
          <cell r="A68">
            <v>44136</v>
          </cell>
          <cell r="B68">
            <v>0.18920000000000001</v>
          </cell>
          <cell r="C68">
            <v>0.4703</v>
          </cell>
          <cell r="D68">
            <v>0.4355</v>
          </cell>
          <cell r="E68">
            <v>0.14699999999999999</v>
          </cell>
          <cell r="F68">
            <v>0.2361</v>
          </cell>
          <cell r="G68">
            <v>0.20730000000000001</v>
          </cell>
          <cell r="H68">
            <v>0.1467</v>
          </cell>
          <cell r="I68">
            <v>0.24729999999999999</v>
          </cell>
          <cell r="J68">
            <v>0.2248</v>
          </cell>
          <cell r="K68">
            <v>0.84060000000000001</v>
          </cell>
          <cell r="L68">
            <v>0.83739999999999992</v>
          </cell>
          <cell r="M68">
            <v>0.78439999999999999</v>
          </cell>
          <cell r="N68">
            <v>0.63749999999999996</v>
          </cell>
          <cell r="O68">
            <v>0.48969999999999997</v>
          </cell>
          <cell r="P68">
            <v>0.38170000000000004</v>
          </cell>
          <cell r="Q68">
            <v>0.68230000000000002</v>
          </cell>
          <cell r="R68">
            <v>0.60670000000000002</v>
          </cell>
          <cell r="S68">
            <v>0.53620000000000001</v>
          </cell>
          <cell r="T68">
            <v>0.83209999999999995</v>
          </cell>
          <cell r="U68">
            <v>0.96</v>
          </cell>
          <cell r="V68">
            <v>0.40899999999999997</v>
          </cell>
          <cell r="W68">
            <v>0.58200000000000007</v>
          </cell>
          <cell r="X68" t="str">
            <v>-</v>
          </cell>
          <cell r="Y68">
            <v>0.59299999999999997</v>
          </cell>
          <cell r="Z68">
            <v>0.70750000000000002</v>
          </cell>
          <cell r="AA68" t="str">
            <v>-</v>
          </cell>
          <cell r="AF68">
            <v>18.492148185520001</v>
          </cell>
          <cell r="AG68" t="str">
            <v>(-)</v>
          </cell>
          <cell r="AH68" t="str">
            <v>(-)</v>
          </cell>
          <cell r="AI68" t="str">
            <v>(-)</v>
          </cell>
        </row>
        <row r="69">
          <cell r="A69">
            <v>44105</v>
          </cell>
          <cell r="B69">
            <v>0.18809999999999999</v>
          </cell>
          <cell r="C69">
            <v>0.47049999999999997</v>
          </cell>
          <cell r="D69">
            <v>0.43420000000000003</v>
          </cell>
          <cell r="E69">
            <v>0.1497</v>
          </cell>
          <cell r="F69">
            <v>0.23579999999999998</v>
          </cell>
          <cell r="G69">
            <v>0.20559999999999998</v>
          </cell>
          <cell r="H69">
            <v>0.1479</v>
          </cell>
          <cell r="I69">
            <v>0.24690000000000001</v>
          </cell>
          <cell r="J69">
            <v>0.2263</v>
          </cell>
          <cell r="K69">
            <v>0.8377</v>
          </cell>
          <cell r="L69">
            <v>0.83700000000000008</v>
          </cell>
          <cell r="M69">
            <v>0.78599999999999992</v>
          </cell>
          <cell r="N69">
            <v>0.62340000000000007</v>
          </cell>
          <cell r="O69">
            <v>0.48880000000000001</v>
          </cell>
          <cell r="P69">
            <v>0.38140000000000002</v>
          </cell>
          <cell r="Q69">
            <v>0.67189999999999994</v>
          </cell>
          <cell r="R69">
            <v>0.62380000000000002</v>
          </cell>
          <cell r="S69">
            <v>0.54049999999999998</v>
          </cell>
          <cell r="T69">
            <v>0.83040000000000003</v>
          </cell>
          <cell r="U69">
            <v>0.9597</v>
          </cell>
          <cell r="V69">
            <v>0.40869999999999995</v>
          </cell>
          <cell r="W69">
            <v>0.59200000000000008</v>
          </cell>
          <cell r="X69" t="str">
            <v>-</v>
          </cell>
          <cell r="Y69">
            <v>0.60939999999999994</v>
          </cell>
          <cell r="Z69">
            <v>0.72719999999999996</v>
          </cell>
          <cell r="AA69" t="str">
            <v>-</v>
          </cell>
          <cell r="AF69">
            <v>19.175392479164959</v>
          </cell>
        </row>
        <row r="70">
          <cell r="A70">
            <v>44075</v>
          </cell>
          <cell r="B70">
            <v>0.19489999999999999</v>
          </cell>
          <cell r="C70">
            <v>0.47049999999999997</v>
          </cell>
          <cell r="D70">
            <v>0.42930000000000001</v>
          </cell>
          <cell r="E70">
            <v>0.15179999999999999</v>
          </cell>
          <cell r="F70">
            <v>0.23600000000000002</v>
          </cell>
          <cell r="G70">
            <v>0.21879999999999999</v>
          </cell>
          <cell r="H70">
            <v>0.14849999999999999</v>
          </cell>
          <cell r="I70">
            <v>0.2455</v>
          </cell>
          <cell r="J70">
            <v>0.2243</v>
          </cell>
          <cell r="K70">
            <v>0.84239999999999993</v>
          </cell>
          <cell r="L70">
            <v>0.83560000000000001</v>
          </cell>
          <cell r="M70">
            <v>0.77969999999999995</v>
          </cell>
          <cell r="N70">
            <v>0.62340000000000007</v>
          </cell>
          <cell r="O70">
            <v>0.48670000000000002</v>
          </cell>
          <cell r="P70">
            <v>0.38219999999999998</v>
          </cell>
          <cell r="Q70">
            <v>0.67189999999999994</v>
          </cell>
          <cell r="R70">
            <v>0.61480000000000001</v>
          </cell>
          <cell r="S70">
            <v>0.5323</v>
          </cell>
          <cell r="T70">
            <v>0.82879999999999998</v>
          </cell>
          <cell r="U70">
            <v>0.95989999999999998</v>
          </cell>
          <cell r="V70">
            <v>0.40799999999999997</v>
          </cell>
          <cell r="W70">
            <v>0.58130000000000004</v>
          </cell>
          <cell r="X70" t="str">
            <v>-</v>
          </cell>
          <cell r="Y70">
            <v>0.61970000000000003</v>
          </cell>
          <cell r="Z70">
            <v>0.71129999999999993</v>
          </cell>
          <cell r="AA70" t="str">
            <v>-</v>
          </cell>
          <cell r="AF70">
            <v>19.01887313129069</v>
          </cell>
        </row>
        <row r="71">
          <cell r="A71">
            <v>44044</v>
          </cell>
          <cell r="B71">
            <v>0.19739999999999999</v>
          </cell>
          <cell r="C71">
            <v>0.47049999999999997</v>
          </cell>
          <cell r="D71">
            <v>0.42659999999999998</v>
          </cell>
          <cell r="E71">
            <v>0.1492</v>
          </cell>
          <cell r="F71">
            <v>0.23559999999999998</v>
          </cell>
          <cell r="G71">
            <v>0.20989999999999998</v>
          </cell>
          <cell r="H71">
            <v>0.15329999999999999</v>
          </cell>
          <cell r="I71">
            <v>0.24559999999999998</v>
          </cell>
          <cell r="J71">
            <v>0.2243</v>
          </cell>
          <cell r="K71">
            <v>0.84219999999999995</v>
          </cell>
          <cell r="L71">
            <v>0.82830000000000004</v>
          </cell>
          <cell r="M71">
            <v>0.77969999999999995</v>
          </cell>
          <cell r="N71">
            <v>0.63280000000000003</v>
          </cell>
          <cell r="O71">
            <v>0.48619999999999997</v>
          </cell>
          <cell r="P71">
            <v>0.38009999999999999</v>
          </cell>
          <cell r="Q71">
            <v>0.67189999999999994</v>
          </cell>
          <cell r="R71">
            <v>0.60760000000000003</v>
          </cell>
          <cell r="S71">
            <v>0.54500000000000004</v>
          </cell>
          <cell r="T71">
            <v>0.82319999999999993</v>
          </cell>
          <cell r="U71">
            <v>0.96200000000000008</v>
          </cell>
          <cell r="V71">
            <v>0.41100000000000003</v>
          </cell>
          <cell r="W71">
            <v>0.58619999999999994</v>
          </cell>
          <cell r="X71" t="str">
            <v>-</v>
          </cell>
          <cell r="Y71">
            <v>0.62939999999999996</v>
          </cell>
          <cell r="Z71">
            <v>0.68920000000000003</v>
          </cell>
          <cell r="AA71" t="str">
            <v>-</v>
          </cell>
          <cell r="AF71">
            <v>18.501701276147411</v>
          </cell>
        </row>
        <row r="72">
          <cell r="A72">
            <v>44013</v>
          </cell>
          <cell r="B72">
            <v>0.19739999999999999</v>
          </cell>
          <cell r="C72">
            <v>0.47009999999999996</v>
          </cell>
          <cell r="D72">
            <v>0.42450000000000004</v>
          </cell>
          <cell r="E72">
            <v>0.14960000000000001</v>
          </cell>
          <cell r="F72">
            <v>0.23530000000000001</v>
          </cell>
          <cell r="G72">
            <v>0.2087</v>
          </cell>
          <cell r="H72">
            <v>0.1489</v>
          </cell>
          <cell r="I72">
            <v>0.24559999999999998</v>
          </cell>
          <cell r="J72">
            <v>0.22399999999999998</v>
          </cell>
          <cell r="K72">
            <v>0.83950000000000002</v>
          </cell>
          <cell r="L72">
            <v>0.82310000000000005</v>
          </cell>
          <cell r="M72">
            <v>0.77969999999999995</v>
          </cell>
          <cell r="N72">
            <v>0.62340000000000007</v>
          </cell>
          <cell r="O72">
            <v>0.48810000000000003</v>
          </cell>
          <cell r="P72">
            <v>0.38200000000000001</v>
          </cell>
          <cell r="Q72">
            <v>0.6774</v>
          </cell>
          <cell r="R72">
            <v>0.61309999999999998</v>
          </cell>
          <cell r="S72">
            <v>0.54500000000000004</v>
          </cell>
          <cell r="T72">
            <v>0.81859999999999999</v>
          </cell>
          <cell r="U72">
            <v>0.95790000000000008</v>
          </cell>
          <cell r="V72">
            <v>0.40950000000000003</v>
          </cell>
          <cell r="W72">
            <v>0.59150000000000003</v>
          </cell>
          <cell r="X72" t="str">
            <v>-</v>
          </cell>
          <cell r="Y72">
            <v>0.57600000000000007</v>
          </cell>
          <cell r="Z72">
            <v>0.73819999999999997</v>
          </cell>
          <cell r="AA72" t="str">
            <v>-</v>
          </cell>
          <cell r="AF72">
            <v>18.153844130974878</v>
          </cell>
        </row>
        <row r="73">
          <cell r="A73">
            <v>43983</v>
          </cell>
          <cell r="B73">
            <v>0.21079999999999999</v>
          </cell>
          <cell r="C73">
            <v>0.47</v>
          </cell>
          <cell r="D73">
            <v>0.43209999999999998</v>
          </cell>
          <cell r="E73">
            <v>0.1308</v>
          </cell>
          <cell r="F73">
            <v>0.23449999999999999</v>
          </cell>
          <cell r="G73">
            <v>0.2165</v>
          </cell>
          <cell r="H73">
            <v>0.11789999999999999</v>
          </cell>
          <cell r="I73">
            <v>0.2465</v>
          </cell>
          <cell r="J73">
            <v>0.2235</v>
          </cell>
          <cell r="K73">
            <v>0.84040000000000004</v>
          </cell>
          <cell r="L73">
            <v>0.82150000000000001</v>
          </cell>
          <cell r="M73">
            <v>0.78469999999999995</v>
          </cell>
          <cell r="N73">
            <v>0.62340000000000007</v>
          </cell>
          <cell r="O73">
            <v>0.4793</v>
          </cell>
          <cell r="P73">
            <v>0.38119999999999998</v>
          </cell>
          <cell r="Q73">
            <v>0.66590000000000005</v>
          </cell>
          <cell r="R73">
            <v>0.59360000000000002</v>
          </cell>
          <cell r="S73">
            <v>0.53610000000000002</v>
          </cell>
          <cell r="T73">
            <v>0.82019999999999993</v>
          </cell>
          <cell r="U73">
            <v>0.96099999999999997</v>
          </cell>
          <cell r="V73">
            <v>0.40570000000000001</v>
          </cell>
          <cell r="W73">
            <v>0.57569999999999999</v>
          </cell>
          <cell r="X73" t="str">
            <v>-</v>
          </cell>
          <cell r="Y73">
            <v>0.56759999999999999</v>
          </cell>
          <cell r="Z73">
            <v>0.65859999999999996</v>
          </cell>
          <cell r="AA73" t="str">
            <v>-</v>
          </cell>
          <cell r="AF73">
            <v>18.280025500118487</v>
          </cell>
        </row>
        <row r="74">
          <cell r="A74">
            <v>43952</v>
          </cell>
          <cell r="B74">
            <v>0.20309999999999997</v>
          </cell>
          <cell r="C74">
            <v>0.46990000000000004</v>
          </cell>
          <cell r="D74">
            <v>0.44189999999999996</v>
          </cell>
          <cell r="E74">
            <v>0.156</v>
          </cell>
          <cell r="F74">
            <v>0.23550000000000001</v>
          </cell>
          <cell r="G74">
            <v>0.21899999999999997</v>
          </cell>
          <cell r="H74">
            <v>0.15560000000000002</v>
          </cell>
          <cell r="I74">
            <v>0.24710000000000001</v>
          </cell>
          <cell r="J74">
            <v>0.22920000000000001</v>
          </cell>
          <cell r="K74">
            <v>0.84750000000000003</v>
          </cell>
          <cell r="L74">
            <v>0.83090000000000008</v>
          </cell>
          <cell r="M74">
            <v>0.77969999999999995</v>
          </cell>
          <cell r="N74">
            <v>0.62340000000000007</v>
          </cell>
          <cell r="O74">
            <v>0.48570000000000002</v>
          </cell>
          <cell r="P74">
            <v>0.38069999999999998</v>
          </cell>
          <cell r="Q74">
            <v>0.67220000000000002</v>
          </cell>
          <cell r="R74">
            <v>0.60709999999999997</v>
          </cell>
          <cell r="S74">
            <v>0.54400000000000004</v>
          </cell>
          <cell r="T74">
            <v>0.82680000000000009</v>
          </cell>
          <cell r="U74">
            <v>0.96189999999999998</v>
          </cell>
          <cell r="V74">
            <v>0.40799999999999997</v>
          </cell>
          <cell r="W74">
            <v>0.58609999999999995</v>
          </cell>
          <cell r="X74" t="str">
            <v>-</v>
          </cell>
          <cell r="Y74">
            <v>0.59179999999999999</v>
          </cell>
          <cell r="Z74">
            <v>0.74</v>
          </cell>
          <cell r="AA74" t="str">
            <v>-</v>
          </cell>
          <cell r="AF74">
            <v>18.689795042049688</v>
          </cell>
        </row>
        <row r="75">
          <cell r="A75">
            <v>43922</v>
          </cell>
          <cell r="B75">
            <v>0.19</v>
          </cell>
          <cell r="C75">
            <v>0.47009999999999996</v>
          </cell>
          <cell r="D75">
            <v>0.44540000000000002</v>
          </cell>
          <cell r="E75">
            <v>0.16010000000000002</v>
          </cell>
          <cell r="F75">
            <v>0.2354</v>
          </cell>
          <cell r="G75">
            <v>0.22070000000000001</v>
          </cell>
          <cell r="H75">
            <v>0.16140000000000002</v>
          </cell>
          <cell r="I75">
            <v>0.24710000000000001</v>
          </cell>
          <cell r="J75">
            <v>0.2351</v>
          </cell>
          <cell r="K75">
            <v>0.8417</v>
          </cell>
          <cell r="L75">
            <v>0.84349999999999992</v>
          </cell>
          <cell r="M75">
            <v>0.78469999999999995</v>
          </cell>
          <cell r="N75">
            <v>0.63270000000000004</v>
          </cell>
          <cell r="O75">
            <v>0.47979999999999995</v>
          </cell>
          <cell r="P75">
            <v>0.38189999999999996</v>
          </cell>
          <cell r="Q75">
            <v>0.66810000000000003</v>
          </cell>
          <cell r="R75">
            <v>0.61159999999999992</v>
          </cell>
          <cell r="S75">
            <v>0.54689999999999994</v>
          </cell>
          <cell r="T75">
            <v>0.83530000000000004</v>
          </cell>
          <cell r="U75">
            <v>0.96959999999999991</v>
          </cell>
          <cell r="V75">
            <v>0.40549999999999997</v>
          </cell>
          <cell r="W75">
            <v>0.5927</v>
          </cell>
          <cell r="X75" t="str">
            <v>-</v>
          </cell>
          <cell r="Y75">
            <v>0.60389999999999999</v>
          </cell>
          <cell r="Z75">
            <v>0.73810000000000009</v>
          </cell>
          <cell r="AA75" t="str">
            <v>-</v>
          </cell>
          <cell r="AF75">
            <v>18.903514351143684</v>
          </cell>
        </row>
        <row r="76">
          <cell r="A76">
            <v>43891</v>
          </cell>
          <cell r="B76">
            <v>0.1953</v>
          </cell>
          <cell r="C76">
            <v>0.47049999999999997</v>
          </cell>
          <cell r="D76">
            <v>0.44049999999999995</v>
          </cell>
          <cell r="E76">
            <v>0.1595</v>
          </cell>
          <cell r="F76">
            <v>0.23569999999999999</v>
          </cell>
          <cell r="G76">
            <v>0.21760000000000002</v>
          </cell>
          <cell r="H76">
            <v>0.14319999999999999</v>
          </cell>
          <cell r="I76">
            <v>0.24719999999999998</v>
          </cell>
          <cell r="J76">
            <v>0.23120000000000002</v>
          </cell>
          <cell r="K76">
            <v>0.84099999999999997</v>
          </cell>
          <cell r="L76">
            <v>0.83930000000000005</v>
          </cell>
          <cell r="M76">
            <v>0.77969999999999995</v>
          </cell>
          <cell r="N76">
            <v>0.63270000000000004</v>
          </cell>
          <cell r="O76">
            <v>0.4874</v>
          </cell>
          <cell r="P76">
            <v>0.38240000000000002</v>
          </cell>
          <cell r="Q76">
            <v>0.66989999999999994</v>
          </cell>
          <cell r="R76">
            <v>0.61250000000000004</v>
          </cell>
          <cell r="S76">
            <v>0.5474</v>
          </cell>
          <cell r="T76">
            <v>0.83079999999999998</v>
          </cell>
          <cell r="U76">
            <v>0.96260000000000001</v>
          </cell>
          <cell r="V76">
            <v>0.40560000000000002</v>
          </cell>
          <cell r="W76">
            <v>0.58860000000000001</v>
          </cell>
          <cell r="X76" t="str">
            <v>-</v>
          </cell>
          <cell r="Y76">
            <v>0.61380000000000001</v>
          </cell>
          <cell r="Z76">
            <v>0.71779999999999999</v>
          </cell>
          <cell r="AA76" t="str">
            <v>-</v>
          </cell>
          <cell r="AF76">
            <v>18.49139315978854</v>
          </cell>
        </row>
        <row r="77">
          <cell r="A77">
            <v>43862</v>
          </cell>
          <cell r="B77">
            <v>0.19969999999999999</v>
          </cell>
          <cell r="C77">
            <v>0.47020000000000001</v>
          </cell>
          <cell r="D77">
            <v>0.43990000000000001</v>
          </cell>
          <cell r="E77">
            <v>0.1545</v>
          </cell>
          <cell r="F77">
            <v>0.23579999999999998</v>
          </cell>
          <cell r="G77">
            <v>0.21299999999999999</v>
          </cell>
          <cell r="H77">
            <v>0.14099999999999999</v>
          </cell>
          <cell r="I77">
            <v>0.24710000000000001</v>
          </cell>
          <cell r="J77">
            <v>0.23079999999999998</v>
          </cell>
          <cell r="K77">
            <v>0.84120000000000006</v>
          </cell>
          <cell r="L77">
            <v>0.83920000000000006</v>
          </cell>
          <cell r="M77">
            <v>0.77969999999999995</v>
          </cell>
          <cell r="N77">
            <v>0.62329999999999997</v>
          </cell>
          <cell r="O77">
            <v>0.48580000000000001</v>
          </cell>
          <cell r="P77">
            <v>0.35950000000000004</v>
          </cell>
          <cell r="Q77">
            <v>0.67189999999999994</v>
          </cell>
          <cell r="R77">
            <v>0.61509999999999998</v>
          </cell>
          <cell r="S77">
            <v>0.54620000000000002</v>
          </cell>
          <cell r="T77">
            <v>0.83090000000000008</v>
          </cell>
          <cell r="U77">
            <v>0.96129999999999993</v>
          </cell>
          <cell r="V77">
            <v>0.38829999999999998</v>
          </cell>
          <cell r="W77">
            <v>0.58950000000000002</v>
          </cell>
          <cell r="X77" t="str">
            <v>-</v>
          </cell>
          <cell r="Y77">
            <v>0.59350000000000003</v>
          </cell>
          <cell r="Z77">
            <v>0.72819999999999996</v>
          </cell>
          <cell r="AA77" t="str">
            <v>-</v>
          </cell>
          <cell r="AF77">
            <v>18.292586441406623</v>
          </cell>
        </row>
        <row r="78">
          <cell r="A78">
            <v>43831</v>
          </cell>
          <cell r="B78">
            <v>0.18679999999999999</v>
          </cell>
          <cell r="C78">
            <v>0.47</v>
          </cell>
          <cell r="D78">
            <v>0.44400000000000001</v>
          </cell>
          <cell r="E78">
            <v>0.1573</v>
          </cell>
          <cell r="F78">
            <v>0.2359</v>
          </cell>
          <cell r="G78">
            <v>0.21960000000000002</v>
          </cell>
          <cell r="H78">
            <v>0.15839999999999999</v>
          </cell>
          <cell r="I78">
            <v>0.25</v>
          </cell>
          <cell r="J78">
            <v>0.23800000000000002</v>
          </cell>
          <cell r="K78">
            <v>0.84089999999999998</v>
          </cell>
          <cell r="L78">
            <v>0.83409999999999995</v>
          </cell>
          <cell r="M78">
            <v>0.77969999999999995</v>
          </cell>
          <cell r="N78">
            <v>0.63270000000000004</v>
          </cell>
          <cell r="O78">
            <v>0.48710000000000003</v>
          </cell>
          <cell r="P78">
            <v>0.38119999999999998</v>
          </cell>
          <cell r="Q78">
            <v>0.67220000000000002</v>
          </cell>
          <cell r="R78">
            <v>0.61360000000000003</v>
          </cell>
          <cell r="S78">
            <v>0.55330000000000001</v>
          </cell>
          <cell r="T78">
            <v>0.82680000000000009</v>
          </cell>
          <cell r="U78">
            <v>0.96099999999999997</v>
          </cell>
          <cell r="V78">
            <v>0.40820000000000001</v>
          </cell>
          <cell r="W78">
            <v>0.59299999999999997</v>
          </cell>
          <cell r="X78" t="str">
            <v>-</v>
          </cell>
          <cell r="Y78">
            <v>0.59709999999999996</v>
          </cell>
          <cell r="Z78">
            <v>0.73470000000000002</v>
          </cell>
          <cell r="AA78" t="str">
            <v>-</v>
          </cell>
          <cell r="AF78">
            <v>18.344379983868208</v>
          </cell>
        </row>
        <row r="79">
          <cell r="A79">
            <v>43800</v>
          </cell>
          <cell r="B79">
            <v>0.18390000000000001</v>
          </cell>
          <cell r="C79">
            <v>0.46710000000000002</v>
          </cell>
          <cell r="D79">
            <v>0.43579999999999997</v>
          </cell>
          <cell r="E79">
            <v>0.1522</v>
          </cell>
          <cell r="F79">
            <v>0.2384</v>
          </cell>
          <cell r="G79">
            <v>0.21660000000000001</v>
          </cell>
          <cell r="H79">
            <v>0.14760000000000001</v>
          </cell>
          <cell r="I79">
            <v>0.24789999999999998</v>
          </cell>
          <cell r="J79">
            <v>0.23250000000000001</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17.616929424970731</v>
          </cell>
        </row>
        <row r="80">
          <cell r="A80">
            <v>43770</v>
          </cell>
          <cell r="B80">
            <v>0.19010000000000002</v>
          </cell>
          <cell r="C80">
            <v>0.46729999999999999</v>
          </cell>
          <cell r="D80">
            <v>0.42899999999999999</v>
          </cell>
          <cell r="E80">
            <v>0.14779999999999999</v>
          </cell>
          <cell r="F80">
            <v>0.23879999999999998</v>
          </cell>
          <cell r="G80">
            <v>0.2104</v>
          </cell>
          <cell r="H80">
            <v>0.13819999999999999</v>
          </cell>
          <cell r="I80">
            <v>0.2482</v>
          </cell>
          <cell r="J80">
            <v>0.22620000000000001</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17.585461372783207</v>
          </cell>
        </row>
        <row r="81">
          <cell r="A81">
            <v>43739</v>
          </cell>
          <cell r="B81">
            <v>0.19359999999999999</v>
          </cell>
          <cell r="C81">
            <v>0.46729999999999999</v>
          </cell>
          <cell r="D81">
            <v>0.43159999999999998</v>
          </cell>
          <cell r="E81">
            <v>0.15</v>
          </cell>
          <cell r="F81">
            <v>0.2382</v>
          </cell>
          <cell r="G81">
            <v>0.20929999999999999</v>
          </cell>
          <cell r="H81">
            <v>0.14080000000000001</v>
          </cell>
          <cell r="I81">
            <v>0.2482</v>
          </cell>
          <cell r="J81">
            <v>0.2263</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18.196426794788774</v>
          </cell>
        </row>
        <row r="82">
          <cell r="A82">
            <v>43709</v>
          </cell>
          <cell r="B82">
            <v>0.19579999999999997</v>
          </cell>
          <cell r="C82">
            <v>0.46729999999999999</v>
          </cell>
          <cell r="D82">
            <v>0.43380000000000002</v>
          </cell>
          <cell r="E82">
            <v>0.15079999999999999</v>
          </cell>
          <cell r="F82">
            <v>0.23829999999999998</v>
          </cell>
          <cell r="G82">
            <v>0.2208</v>
          </cell>
          <cell r="H82">
            <v>0.14169999999999999</v>
          </cell>
          <cell r="I82">
            <v>0.24729999999999999</v>
          </cell>
          <cell r="J82">
            <v>0.22820000000000001</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18.383737412563388</v>
          </cell>
        </row>
        <row r="83">
          <cell r="A83">
            <v>43678</v>
          </cell>
          <cell r="B83">
            <v>0.20050000000000001</v>
          </cell>
          <cell r="C83">
            <v>0.46740000000000004</v>
          </cell>
          <cell r="D83">
            <v>0.4244</v>
          </cell>
          <cell r="E83">
            <v>0.1459</v>
          </cell>
          <cell r="F83">
            <v>0.2382</v>
          </cell>
          <cell r="G83">
            <v>0.21129999999999999</v>
          </cell>
          <cell r="H83">
            <v>0.14630000000000001</v>
          </cell>
          <cell r="I83">
            <v>0.24719999999999998</v>
          </cell>
          <cell r="J83">
            <v>0.22949999999999998</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18.140789794162753</v>
          </cell>
        </row>
        <row r="84">
          <cell r="A84">
            <v>43647</v>
          </cell>
          <cell r="B84">
            <v>0.19640000000000002</v>
          </cell>
          <cell r="C84">
            <v>0.46750000000000003</v>
          </cell>
          <cell r="D84">
            <v>0.42219999999999996</v>
          </cell>
          <cell r="E84">
            <v>0.1497</v>
          </cell>
          <cell r="F84">
            <v>0.23809999999999998</v>
          </cell>
          <cell r="G84">
            <v>0.20860000000000001</v>
          </cell>
          <cell r="H84">
            <v>0.14169999999999999</v>
          </cell>
          <cell r="I84">
            <v>0.24719999999999998</v>
          </cell>
          <cell r="J84">
            <v>0.22399999999999998</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17.665411736561033</v>
          </cell>
        </row>
        <row r="85">
          <cell r="A85">
            <v>43617</v>
          </cell>
          <cell r="B85">
            <v>0.20050000000000001</v>
          </cell>
          <cell r="C85">
            <v>0.46750000000000003</v>
          </cell>
          <cell r="D85">
            <v>0.4254</v>
          </cell>
          <cell r="E85">
            <v>0.15590000000000001</v>
          </cell>
          <cell r="F85">
            <v>0.2379</v>
          </cell>
          <cell r="G85">
            <v>0.21870000000000001</v>
          </cell>
          <cell r="H85">
            <v>0.1285</v>
          </cell>
          <cell r="I85">
            <v>0.24739999999999998</v>
          </cell>
          <cell r="J85">
            <v>0.2218</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17.852520847217836</v>
          </cell>
        </row>
        <row r="86">
          <cell r="A86">
            <v>43586</v>
          </cell>
          <cell r="B86">
            <v>0.19</v>
          </cell>
          <cell r="C86">
            <v>0.46750000000000003</v>
          </cell>
          <cell r="D86">
            <v>0.43240000000000001</v>
          </cell>
          <cell r="E86">
            <v>0.157</v>
          </cell>
          <cell r="F86">
            <v>0.2382</v>
          </cell>
          <cell r="G86">
            <v>0.2235</v>
          </cell>
          <cell r="H86">
            <v>0.1464</v>
          </cell>
          <cell r="I86">
            <v>0.24719999999999998</v>
          </cell>
          <cell r="J86">
            <v>0.23039999999999999</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F86">
            <v>17.948393516299618</v>
          </cell>
        </row>
        <row r="87">
          <cell r="A87">
            <v>43556</v>
          </cell>
          <cell r="B87">
            <v>0.1943</v>
          </cell>
          <cell r="C87">
            <v>0.46740000000000004</v>
          </cell>
          <cell r="D87">
            <v>0.44060000000000005</v>
          </cell>
          <cell r="E87">
            <v>0.1603</v>
          </cell>
          <cell r="F87">
            <v>0.23870000000000002</v>
          </cell>
          <cell r="G87">
            <v>0.22409999999999999</v>
          </cell>
          <cell r="H87">
            <v>0.15909999999999999</v>
          </cell>
          <cell r="I87">
            <v>0.2477</v>
          </cell>
          <cell r="J87">
            <v>0.2366</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F87">
            <v>17.543292725739185</v>
          </cell>
        </row>
        <row r="88">
          <cell r="A88">
            <v>43525</v>
          </cell>
          <cell r="B88">
            <v>0.19539999999999999</v>
          </cell>
          <cell r="C88">
            <v>0.46740000000000004</v>
          </cell>
          <cell r="D88">
            <v>0.43920000000000003</v>
          </cell>
          <cell r="E88">
            <v>0.15539999999999998</v>
          </cell>
          <cell r="F88">
            <v>0.2394</v>
          </cell>
          <cell r="G88">
            <v>0.2175</v>
          </cell>
          <cell r="H88">
            <v>0.13750000000000001</v>
          </cell>
          <cell r="I88">
            <v>0.2452</v>
          </cell>
          <cell r="J88">
            <v>0.23100000000000001</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F88">
            <v>17.165563576234177</v>
          </cell>
        </row>
        <row r="89">
          <cell r="A89">
            <v>43497</v>
          </cell>
          <cell r="B89">
            <v>0.19489999999999999</v>
          </cell>
          <cell r="C89">
            <v>0.46789999999999998</v>
          </cell>
          <cell r="D89">
            <v>0.44209999999999999</v>
          </cell>
          <cell r="E89">
            <v>0.15679999999999999</v>
          </cell>
          <cell r="F89">
            <v>0.23949999999999999</v>
          </cell>
          <cell r="G89">
            <v>0.21629999999999999</v>
          </cell>
          <cell r="H89">
            <v>0.14099999999999999</v>
          </cell>
          <cell r="I89">
            <v>0.2477</v>
          </cell>
          <cell r="J89">
            <v>0.23139999999999999</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F89">
            <v>17.342380436218662</v>
          </cell>
        </row>
      </sheetData>
      <sheetData sheetId="7">
        <row r="7">
          <cell r="A7">
            <v>2024</v>
          </cell>
          <cell r="B7">
            <v>107.2</v>
          </cell>
          <cell r="C7">
            <v>61.29</v>
          </cell>
          <cell r="F7" t="str">
            <v>keine Daten</v>
          </cell>
          <cell r="G7">
            <v>90.55</v>
          </cell>
          <cell r="J7">
            <v>153.93</v>
          </cell>
          <cell r="K7">
            <v>83.51</v>
          </cell>
        </row>
        <row r="8">
          <cell r="A8">
            <v>2023</v>
          </cell>
          <cell r="B8">
            <v>106.84</v>
          </cell>
          <cell r="C8">
            <v>59.03</v>
          </cell>
          <cell r="F8">
            <v>214.53</v>
          </cell>
          <cell r="G8">
            <v>88.46</v>
          </cell>
          <cell r="J8">
            <v>153.12</v>
          </cell>
          <cell r="K8">
            <v>82.88</v>
          </cell>
        </row>
        <row r="9">
          <cell r="A9">
            <v>2022</v>
          </cell>
          <cell r="B9">
            <v>107.55</v>
          </cell>
          <cell r="C9">
            <v>59.11</v>
          </cell>
          <cell r="F9">
            <v>214.14</v>
          </cell>
          <cell r="G9">
            <v>114.9</v>
          </cell>
          <cell r="J9">
            <v>151.19999999999999</v>
          </cell>
          <cell r="K9">
            <v>107.38</v>
          </cell>
        </row>
        <row r="10">
          <cell r="A10">
            <v>2021</v>
          </cell>
          <cell r="B10">
            <v>102.421429</v>
          </cell>
          <cell r="C10">
            <v>53.833666999999998</v>
          </cell>
          <cell r="F10">
            <v>202.310362</v>
          </cell>
          <cell r="G10">
            <v>96.16</v>
          </cell>
          <cell r="J10">
            <v>146.20438200000001</v>
          </cell>
          <cell r="K10">
            <v>92.13</v>
          </cell>
        </row>
        <row r="11">
          <cell r="A11">
            <v>2020</v>
          </cell>
          <cell r="B11">
            <v>101.198312596639</v>
          </cell>
          <cell r="C11">
            <v>49.375444408309299</v>
          </cell>
          <cell r="G11">
            <v>80.88</v>
          </cell>
          <cell r="K11">
            <v>80.2</v>
          </cell>
        </row>
        <row r="12">
          <cell r="A12">
            <v>2019</v>
          </cell>
          <cell r="B12">
            <v>102.739698350072</v>
          </cell>
          <cell r="C12">
            <v>49.960724479729997</v>
          </cell>
          <cell r="G12">
            <v>80.16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7">
          <cell r="A7">
            <v>46023</v>
          </cell>
          <cell r="F7">
            <v>3.08</v>
          </cell>
          <cell r="G7">
            <v>1.92</v>
          </cell>
        </row>
        <row r="8">
          <cell r="A8">
            <v>45992</v>
          </cell>
          <cell r="B8">
            <v>117.16846602968199</v>
          </cell>
          <cell r="C8">
            <v>68.776114602989296</v>
          </cell>
          <cell r="F8">
            <v>3.0765068806639602</v>
          </cell>
          <cell r="G8">
            <v>2.0665623440180401</v>
          </cell>
        </row>
        <row r="9">
          <cell r="A9">
            <v>45962</v>
          </cell>
          <cell r="B9">
            <v>116.006757907158</v>
          </cell>
          <cell r="C9">
            <v>64.829469137558306</v>
          </cell>
          <cell r="F9">
            <v>3.0765068806639602</v>
          </cell>
          <cell r="G9">
            <v>2.0665623440180401</v>
          </cell>
        </row>
        <row r="10">
          <cell r="A10">
            <v>45931</v>
          </cell>
          <cell r="B10">
            <v>117.321810600094</v>
          </cell>
          <cell r="C10">
            <v>65.988167368780694</v>
          </cell>
          <cell r="F10">
            <v>3.0765068806639602</v>
          </cell>
          <cell r="G10">
            <v>2.0665623440180401</v>
          </cell>
        </row>
        <row r="11">
          <cell r="A11">
            <v>45901</v>
          </cell>
          <cell r="B11">
            <v>116.98754809505201</v>
          </cell>
          <cell r="C11">
            <v>64.626108729357796</v>
          </cell>
          <cell r="F11">
            <v>3.0701367969066098</v>
          </cell>
          <cell r="G11">
            <v>2.1529931324907201</v>
          </cell>
        </row>
        <row r="12">
          <cell r="A12">
            <v>45870</v>
          </cell>
          <cell r="B12">
            <v>115.481627897648</v>
          </cell>
          <cell r="C12">
            <v>65.601040813568403</v>
          </cell>
          <cell r="F12">
            <v>3.0701367969066098</v>
          </cell>
          <cell r="G12">
            <v>2.1529931324907201</v>
          </cell>
        </row>
        <row r="13">
          <cell r="A13">
            <v>45839</v>
          </cell>
          <cell r="B13">
            <v>117.46182041010999</v>
          </cell>
          <cell r="C13">
            <v>69.067336248622695</v>
          </cell>
          <cell r="F13">
            <v>3.0701367969066098</v>
          </cell>
          <cell r="G13">
            <v>2.1529931324907201</v>
          </cell>
        </row>
        <row r="14">
          <cell r="A14">
            <v>45809</v>
          </cell>
          <cell r="B14">
            <v>119.940772265752</v>
          </cell>
          <cell r="C14">
            <v>69.311711720410202</v>
          </cell>
          <cell r="F14">
            <v>3.2004866512796699</v>
          </cell>
          <cell r="G14">
            <v>2.24529275377198</v>
          </cell>
        </row>
        <row r="15">
          <cell r="A15">
            <v>45778</v>
          </cell>
          <cell r="B15">
            <v>118.853713683127</v>
          </cell>
          <cell r="C15">
            <v>68.5880828858065</v>
          </cell>
          <cell r="F15">
            <v>3.2004866512796699</v>
          </cell>
          <cell r="G15">
            <v>2.24529275377198</v>
          </cell>
        </row>
        <row r="16">
          <cell r="A16">
            <v>45748</v>
          </cell>
          <cell r="B16">
            <v>119.320372228282</v>
          </cell>
          <cell r="C16">
            <v>70.255896114746704</v>
          </cell>
          <cell r="F16">
            <v>3.2004866512796699</v>
          </cell>
          <cell r="G16">
            <v>2.24529275377198</v>
          </cell>
        </row>
        <row r="17">
          <cell r="A17">
            <v>45717</v>
          </cell>
          <cell r="B17">
            <v>117.554030395448</v>
          </cell>
          <cell r="C17">
            <v>68.973910265539899</v>
          </cell>
          <cell r="F17">
            <v>3.1074741218670199</v>
          </cell>
          <cell r="G17">
            <v>2.1682818598270401</v>
          </cell>
        </row>
        <row r="18">
          <cell r="A18">
            <v>45689</v>
          </cell>
          <cell r="B18">
            <v>118.73577726094599</v>
          </cell>
          <cell r="C18">
            <v>67.848213301976799</v>
          </cell>
          <cell r="F18">
            <v>3.1074741218670199</v>
          </cell>
          <cell r="G18">
            <v>2.1682818598270401</v>
          </cell>
        </row>
        <row r="19">
          <cell r="A19">
            <v>45658</v>
          </cell>
          <cell r="B19">
            <v>117.738056372337</v>
          </cell>
          <cell r="C19">
            <v>68.062790508335198</v>
          </cell>
          <cell r="F19">
            <v>3.1074741218670199</v>
          </cell>
          <cell r="G19">
            <v>2.1682818598270401</v>
          </cell>
        </row>
        <row r="20">
          <cell r="A20">
            <v>45627</v>
          </cell>
          <cell r="B20">
            <v>117.554753877096</v>
          </cell>
          <cell r="C20">
            <v>67.895450852162</v>
          </cell>
          <cell r="F20">
            <v>2.9188716184927102</v>
          </cell>
          <cell r="G20">
            <v>2.1053318032266</v>
          </cell>
        </row>
        <row r="21">
          <cell r="A21">
            <v>45597</v>
          </cell>
          <cell r="B21">
            <v>117.47550453394101</v>
          </cell>
          <cell r="C21">
            <v>67.981023749754797</v>
          </cell>
          <cell r="F21">
            <v>2.9188716184927102</v>
          </cell>
          <cell r="G21">
            <v>2.1053318032266</v>
          </cell>
        </row>
        <row r="22">
          <cell r="A22">
            <v>45566</v>
          </cell>
          <cell r="B22">
            <v>116.43806194495799</v>
          </cell>
          <cell r="C22">
            <v>67.395302108641602</v>
          </cell>
          <cell r="F22">
            <v>2.9188716184927102</v>
          </cell>
          <cell r="G22">
            <v>2.1053318032266</v>
          </cell>
        </row>
        <row r="23">
          <cell r="A23">
            <v>45536</v>
          </cell>
          <cell r="B23">
            <v>115.92</v>
          </cell>
          <cell r="C23">
            <v>63.6</v>
          </cell>
          <cell r="F23">
            <v>3.1315828723578498</v>
          </cell>
          <cell r="G23">
            <v>2.04263406346114</v>
          </cell>
        </row>
        <row r="24">
          <cell r="A24">
            <v>45505</v>
          </cell>
          <cell r="B24">
            <v>118.97394881863001</v>
          </cell>
          <cell r="C24">
            <v>65.155870020774998</v>
          </cell>
          <cell r="F24">
            <v>3.1315828723578498</v>
          </cell>
          <cell r="G24">
            <v>2.04263406346114</v>
          </cell>
        </row>
        <row r="25">
          <cell r="A25">
            <v>45474</v>
          </cell>
          <cell r="B25">
            <v>116.740446547609</v>
          </cell>
          <cell r="C25">
            <v>64.071905691722506</v>
          </cell>
          <cell r="F25">
            <v>3.1315828723578498</v>
          </cell>
          <cell r="G25">
            <v>2.04263406346114</v>
          </cell>
        </row>
        <row r="26">
          <cell r="A26">
            <v>45444</v>
          </cell>
          <cell r="B26">
            <v>119.91592087223</v>
          </cell>
          <cell r="C26">
            <v>69.283773508096701</v>
          </cell>
          <cell r="F26">
            <v>3.0992889499042402</v>
          </cell>
          <cell r="G26">
            <v>2.07001665727817</v>
          </cell>
        </row>
        <row r="27">
          <cell r="A27">
            <v>45413</v>
          </cell>
          <cell r="B27">
            <v>119.70089285117</v>
          </cell>
          <cell r="C27">
            <v>67.857124178089705</v>
          </cell>
          <cell r="F27">
            <v>3.0992889499042402</v>
          </cell>
          <cell r="G27">
            <v>2.07001665727817</v>
          </cell>
        </row>
        <row r="28">
          <cell r="A28">
            <v>45383</v>
          </cell>
          <cell r="B28">
            <v>118.746841657147</v>
          </cell>
          <cell r="C28">
            <v>67.384077705048796</v>
          </cell>
          <cell r="F28">
            <v>3.0992889499042402</v>
          </cell>
          <cell r="G28">
            <v>2.07001665727817</v>
          </cell>
        </row>
        <row r="29">
          <cell r="A29">
            <v>45352</v>
          </cell>
          <cell r="B29">
            <v>119.654027737101</v>
          </cell>
          <cell r="C29">
            <v>66.235428273773607</v>
          </cell>
          <cell r="F29">
            <v>3.1064600071353001</v>
          </cell>
          <cell r="G29">
            <v>2.1532275876431402</v>
          </cell>
        </row>
        <row r="30">
          <cell r="A30">
            <v>45323</v>
          </cell>
          <cell r="B30">
            <v>119.210798138513</v>
          </cell>
          <cell r="C30">
            <v>67.063121256906101</v>
          </cell>
          <cell r="F30">
            <v>3.1064600071353001</v>
          </cell>
          <cell r="G30">
            <v>2.1532275876431402</v>
          </cell>
        </row>
        <row r="31">
          <cell r="A31">
            <v>45292</v>
          </cell>
          <cell r="B31">
            <v>117.918116293718</v>
          </cell>
          <cell r="C31">
            <v>65.737322025672995</v>
          </cell>
          <cell r="F31">
            <v>3.1064600071353001</v>
          </cell>
          <cell r="G31">
            <v>2.1532275876431402</v>
          </cell>
        </row>
        <row r="32">
          <cell r="A32">
            <v>45261</v>
          </cell>
          <cell r="B32">
            <v>117.420137767876</v>
          </cell>
          <cell r="C32">
            <v>65.509946976326702</v>
          </cell>
          <cell r="F32">
            <v>3.10169060659031</v>
          </cell>
          <cell r="G32">
            <v>2.1254584179064202</v>
          </cell>
        </row>
        <row r="33">
          <cell r="A33">
            <v>45231</v>
          </cell>
          <cell r="B33">
            <v>115.54837489227801</v>
          </cell>
          <cell r="C33">
            <v>64.465666250561796</v>
          </cell>
          <cell r="F33">
            <v>3.10169060659031</v>
          </cell>
          <cell r="G33">
            <v>2.1254584179064202</v>
          </cell>
        </row>
        <row r="34">
          <cell r="A34">
            <v>45200</v>
          </cell>
          <cell r="B34">
            <v>115.384736973966</v>
          </cell>
          <cell r="C34">
            <v>65.931042188399502</v>
          </cell>
          <cell r="F34">
            <v>3.10169060659031</v>
          </cell>
          <cell r="G34">
            <v>2.1254584179064202</v>
          </cell>
        </row>
        <row r="35">
          <cell r="A35">
            <v>45170</v>
          </cell>
          <cell r="B35">
            <v>116.000187979008</v>
          </cell>
          <cell r="C35">
            <v>64.163185046029298</v>
          </cell>
          <cell r="F35">
            <v>3.1064600071353001</v>
          </cell>
          <cell r="G35">
            <v>2.0486817547324199</v>
          </cell>
        </row>
        <row r="36">
          <cell r="A36">
            <v>45139</v>
          </cell>
          <cell r="B36">
            <v>114.692114331274</v>
          </cell>
          <cell r="C36">
            <v>61.9923431864188</v>
          </cell>
          <cell r="F36">
            <v>3.1064600071353001</v>
          </cell>
          <cell r="G36">
            <v>2.0486817547324199</v>
          </cell>
        </row>
        <row r="37">
          <cell r="A37">
            <v>45108</v>
          </cell>
          <cell r="B37">
            <v>116.839833595901</v>
          </cell>
          <cell r="C37">
            <v>64.290031000995597</v>
          </cell>
          <cell r="F37">
            <v>3.1064600071353001</v>
          </cell>
          <cell r="G37">
            <v>2.0486817547324199</v>
          </cell>
        </row>
        <row r="38">
          <cell r="A38">
            <v>45078</v>
          </cell>
          <cell r="B38">
            <v>117.54871825946699</v>
          </cell>
          <cell r="C38">
            <v>67.1411927319553</v>
          </cell>
          <cell r="F38">
            <v>3.09811355618156</v>
          </cell>
          <cell r="G38">
            <v>2.1086293880232798</v>
          </cell>
        </row>
        <row r="39">
          <cell r="A39">
            <v>45047</v>
          </cell>
          <cell r="B39">
            <v>117.31581235322082</v>
          </cell>
          <cell r="C39">
            <v>67.033685501977487</v>
          </cell>
          <cell r="F39">
            <v>3.09811355618156</v>
          </cell>
          <cell r="G39">
            <v>2.1086293880232798</v>
          </cell>
        </row>
        <row r="40">
          <cell r="A40">
            <v>45017</v>
          </cell>
          <cell r="B40">
            <v>119.44116232701499</v>
          </cell>
          <cell r="C40">
            <v>65.987561798964904</v>
          </cell>
          <cell r="F40">
            <v>3.09811355618156</v>
          </cell>
          <cell r="G40">
            <v>2.1086293880232798</v>
          </cell>
        </row>
        <row r="41">
          <cell r="A41">
            <v>44986</v>
          </cell>
          <cell r="B41">
            <v>117.49011246038199</v>
          </cell>
          <cell r="C41">
            <v>64.7912395073743</v>
          </cell>
          <cell r="F41">
            <v>3.0075948784377</v>
          </cell>
          <cell r="G41">
            <v>1.9025631460253001</v>
          </cell>
        </row>
        <row r="42">
          <cell r="A42">
            <v>44958</v>
          </cell>
          <cell r="B42">
            <v>117.324197121794</v>
          </cell>
          <cell r="C42">
            <v>64.673119899211301</v>
          </cell>
          <cell r="F42">
            <v>3.0075948784377</v>
          </cell>
          <cell r="G42">
            <v>1.9025631460253001</v>
          </cell>
        </row>
        <row r="43">
          <cell r="A43">
            <v>44927</v>
          </cell>
          <cell r="B43">
            <v>116.95965593075501</v>
          </cell>
          <cell r="C43">
            <v>64.708591301661372</v>
          </cell>
          <cell r="F43">
            <v>3.0075948784377</v>
          </cell>
          <cell r="G43">
            <v>1.9025631460253001</v>
          </cell>
        </row>
        <row r="44">
          <cell r="A44">
            <v>44896</v>
          </cell>
          <cell r="B44" t="str">
            <v>-</v>
          </cell>
          <cell r="C44">
            <v>64.04465854009554</v>
          </cell>
          <cell r="F44">
            <v>2.92482223747606</v>
          </cell>
          <cell r="G44">
            <v>1.9286657583392599</v>
          </cell>
        </row>
        <row r="45">
          <cell r="A45">
            <v>44866</v>
          </cell>
          <cell r="B45" t="str">
            <v>-</v>
          </cell>
          <cell r="C45">
            <v>64.186735845145051</v>
          </cell>
          <cell r="F45">
            <v>2.92482223747606</v>
          </cell>
          <cell r="G45">
            <v>1.9286657583392599</v>
          </cell>
        </row>
        <row r="46">
          <cell r="A46">
            <v>44835</v>
          </cell>
          <cell r="B46">
            <v>115.511203568453</v>
          </cell>
          <cell r="C46">
            <v>64.873442218481344</v>
          </cell>
          <cell r="F46">
            <v>2.92482223747606</v>
          </cell>
          <cell r="G46">
            <v>1.9286657583392599</v>
          </cell>
        </row>
        <row r="47">
          <cell r="A47">
            <v>44805</v>
          </cell>
          <cell r="B47">
            <v>115.10727373709101</v>
          </cell>
          <cell r="C47">
            <v>61.956318088223796</v>
          </cell>
          <cell r="F47">
            <v>2.92482223747606</v>
          </cell>
          <cell r="G47">
            <v>1.9286657583392599</v>
          </cell>
        </row>
        <row r="48">
          <cell r="A48">
            <v>44774</v>
          </cell>
          <cell r="B48">
            <v>114.87958802539499</v>
          </cell>
          <cell r="C48">
            <v>61.905128430658586</v>
          </cell>
          <cell r="F48">
            <v>2.92482223747606</v>
          </cell>
          <cell r="G48">
            <v>1.9286657583392599</v>
          </cell>
        </row>
        <row r="49">
          <cell r="A49">
            <v>44743</v>
          </cell>
          <cell r="B49">
            <v>114.65020271948499</v>
          </cell>
          <cell r="C49">
            <v>61.073773220130377</v>
          </cell>
          <cell r="F49">
            <v>2.92482223747606</v>
          </cell>
          <cell r="G49">
            <v>1.9286657583392599</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J2" sqref="J2"/>
    </sheetView>
  </sheetViews>
  <sheetFormatPr baseColWidth="10" defaultColWidth="11" defaultRowHeight="14.25" x14ac:dyDescent="0.2"/>
  <cols>
    <col min="1" max="1" width="5.875" style="141" customWidth="1"/>
    <col min="2" max="2" width="3.125" style="141" customWidth="1"/>
    <col min="3" max="3" width="25.75" style="141" customWidth="1"/>
    <col min="4" max="4" width="23.25" style="141" customWidth="1"/>
    <col min="5" max="5" width="26.75" style="141" customWidth="1"/>
    <col min="6" max="7" width="23.625" style="141" customWidth="1"/>
    <col min="8" max="8" width="6.875" style="141" customWidth="1"/>
    <col min="9" max="9" width="2.625" style="141" customWidth="1"/>
    <col min="10" max="12" width="11" style="141"/>
    <col min="13" max="13" width="34.75" style="141" customWidth="1"/>
    <col min="14" max="14" width="2.625" style="141" customWidth="1"/>
    <col min="15" max="17" width="11" style="141"/>
    <col min="18" max="18" width="38.375" style="141" customWidth="1"/>
    <col min="19" max="19" width="6.875" style="141" customWidth="1"/>
    <col min="20" max="16384" width="11" style="141"/>
  </cols>
  <sheetData>
    <row r="1" spans="1:19" s="183" customFormat="1" x14ac:dyDescent="0.2">
      <c r="D1" s="178" t="str">
        <f>Codierung!I152</f>
        <v>Eidgenössisches Departement für  Wirtschaft, Bildung und Forschung WBF</v>
      </c>
    </row>
    <row r="2" spans="1:19" s="183" customFormat="1" ht="15" x14ac:dyDescent="0.2">
      <c r="D2" s="184" t="str">
        <f>Codierung!I153</f>
        <v>Bundesamt für Landwirtschaft BLW</v>
      </c>
    </row>
    <row r="3" spans="1:19" s="183" customFormat="1" x14ac:dyDescent="0.2">
      <c r="D3" s="178" t="str">
        <f>Codierung!I154</f>
        <v>Fachbereich Agrardaten und Marktanalysen</v>
      </c>
    </row>
    <row r="4" spans="1:19" s="183" customFormat="1" x14ac:dyDescent="0.2">
      <c r="G4" s="178"/>
      <c r="I4" s="365"/>
      <c r="J4" s="365"/>
      <c r="K4" s="365"/>
      <c r="L4" s="365"/>
      <c r="M4" s="365"/>
      <c r="N4" s="365"/>
      <c r="O4" s="365"/>
      <c r="P4" s="365"/>
      <c r="Q4" s="365"/>
      <c r="R4" s="365"/>
      <c r="S4" s="365"/>
    </row>
    <row r="5" spans="1:19" s="183" customFormat="1" ht="14.45" customHeight="1" x14ac:dyDescent="0.2">
      <c r="D5" s="429" t="s">
        <v>346</v>
      </c>
      <c r="E5" s="429"/>
      <c r="F5" s="429"/>
      <c r="G5" s="178"/>
      <c r="I5" s="360"/>
      <c r="S5" s="361"/>
    </row>
    <row r="6" spans="1:19" s="183" customFormat="1" ht="14.45" customHeight="1" x14ac:dyDescent="0.2">
      <c r="D6" s="429" t="s">
        <v>406</v>
      </c>
      <c r="E6" s="429"/>
      <c r="F6" s="429"/>
      <c r="G6" s="178"/>
      <c r="I6" s="360"/>
      <c r="J6" s="532" t="str">
        <f>Codierung!I506</f>
        <v>Markt aktuell</v>
      </c>
      <c r="K6" s="532"/>
      <c r="L6" s="532"/>
      <c r="M6" s="532"/>
      <c r="N6" s="532"/>
      <c r="O6" s="532"/>
      <c r="P6" s="532"/>
      <c r="Q6" s="532"/>
      <c r="R6" s="532"/>
      <c r="S6" s="361"/>
    </row>
    <row r="7" spans="1:19" ht="14.45" customHeight="1" x14ac:dyDescent="0.2">
      <c r="A7" s="188"/>
      <c r="B7" s="188"/>
      <c r="C7" s="183"/>
      <c r="D7" s="429" t="s">
        <v>385</v>
      </c>
      <c r="E7" s="429"/>
      <c r="F7" s="429"/>
      <c r="G7" s="178"/>
      <c r="H7" s="188"/>
      <c r="I7" s="360"/>
      <c r="S7" s="361"/>
    </row>
    <row r="8" spans="1:19" ht="14.45" customHeight="1" x14ac:dyDescent="0.2">
      <c r="A8" s="188"/>
      <c r="B8" s="188"/>
      <c r="C8" s="183"/>
      <c r="D8" s="183"/>
      <c r="E8" s="183"/>
      <c r="F8" s="183"/>
      <c r="G8" s="178"/>
      <c r="H8" s="302"/>
      <c r="I8" s="431"/>
      <c r="J8" s="533" t="str">
        <f>Codierung!I507</f>
        <v>Bio-Nüsslisalat im Dezember-Preishoch</v>
      </c>
      <c r="K8" s="533"/>
      <c r="L8" s="533"/>
      <c r="M8" s="533"/>
      <c r="N8" s="450"/>
      <c r="O8" s="534" t="str">
        <f>Codierung!I509</f>
        <v>Bio-Äpfel: Gala im Preistief, Topaz nahezu unverändert</v>
      </c>
      <c r="P8" s="534"/>
      <c r="Q8" s="534"/>
      <c r="R8" s="534"/>
      <c r="S8" s="361"/>
    </row>
    <row r="9" spans="1:19" ht="14.45" customHeight="1" x14ac:dyDescent="0.2">
      <c r="A9" s="188"/>
      <c r="B9" s="547" t="str">
        <f>Codierung!$I$164</f>
        <v>Inhaltsverzeichnis</v>
      </c>
      <c r="C9" s="547"/>
      <c r="D9" s="188"/>
      <c r="E9" s="188"/>
      <c r="F9" s="188"/>
      <c r="G9" s="188"/>
      <c r="H9" s="302"/>
      <c r="I9" s="360"/>
      <c r="J9" s="536" t="str">
        <f>Codierung!I508</f>
        <v xml:space="preserve">Im Dezember 2025 kostete Nüsslisalat in Bio-Qualität 42.72 Fr./kg im Schweizer Detailhandel (ohne Discounter). Es gab höhere Preise im Jahr 2025. Allerdings ist es im Vergleich zu den Dezember-Monaten der Vorjahre ein hoher Preis: So kostete der Bio-Nüssler im Dezember des Vorjahres 37.92 Fr./kg. Er war im Dezember 2025 somit 12,5 Prozent teurer als ein Jahr zuvor. Man muss bis 2019 zurückgehen, um einen höheren Dezemberpreis zu finden (45.27 Fr./kg). </v>
      </c>
      <c r="K9" s="536"/>
      <c r="L9" s="536"/>
      <c r="M9" s="536"/>
      <c r="O9" s="536" t="str">
        <f>Codierung!I510</f>
        <v>Der Preis für Bio-Äpfel der Sorte Gala sank deutlich: Ab Oktober 2024 war der Monatspreis niemals höher als 6 Fr./kg. Im Dezember 2024 lag er noch bei 5.74 Fr./kg, nun im Dezember 2025 notierte er bei 5.06 Fr./kg (-11,9 %). Anders sieht es aus bei anderen Sorten im Bio-Sortiment: Der Bio-Topaz-Apfel kostete 6.30 Fr./kg, ähnlich viel wie im Dezember der zwei Vorjahre (6.32 bzw. 6.30 Fr./kg). Bio-Gala ging somit eher die sinkende Preisbewegung des Nicht-Bio-Galas mit als die Bewegung anderer Bio-Sorten.</v>
      </c>
      <c r="P9" s="536"/>
      <c r="Q9" s="536"/>
      <c r="R9" s="536"/>
      <c r="S9" s="361"/>
    </row>
    <row r="10" spans="1:19" ht="14.45" customHeight="1" x14ac:dyDescent="0.2">
      <c r="A10" s="188"/>
      <c r="B10" s="551" t="str">
        <f>Codierung!I195</f>
        <v>Gemüse Übersicht</v>
      </c>
      <c r="C10" s="551"/>
      <c r="D10" s="476"/>
      <c r="E10" s="476"/>
      <c r="F10" s="456"/>
      <c r="G10" s="456"/>
      <c r="H10" s="302"/>
      <c r="I10" s="360"/>
      <c r="J10" s="536"/>
      <c r="K10" s="536"/>
      <c r="L10" s="536"/>
      <c r="M10" s="536"/>
      <c r="O10" s="536"/>
      <c r="P10" s="536"/>
      <c r="Q10" s="536"/>
      <c r="R10" s="536"/>
      <c r="S10" s="361"/>
    </row>
    <row r="11" spans="1:19" ht="14.45" customHeight="1" x14ac:dyDescent="0.2">
      <c r="A11" s="188"/>
      <c r="B11" s="551" t="str">
        <f>Codierung!I196</f>
        <v>Gemüse Daten</v>
      </c>
      <c r="C11" s="551"/>
      <c r="D11" s="476" t="str">
        <f>Codierung!I186</f>
        <v>Preise Detailhandel</v>
      </c>
      <c r="E11" s="476" t="str">
        <f>Codierung!I187</f>
        <v>Absatzmengen Detailhandel</v>
      </c>
      <c r="F11" s="456"/>
      <c r="G11" s="456"/>
      <c r="H11" s="303"/>
      <c r="I11" s="360"/>
      <c r="J11" s="536"/>
      <c r="K11" s="536"/>
      <c r="L11" s="536"/>
      <c r="M11" s="536"/>
      <c r="O11" s="536"/>
      <c r="P11" s="536"/>
      <c r="Q11" s="536"/>
      <c r="R11" s="536"/>
      <c r="S11" s="361"/>
    </row>
    <row r="12" spans="1:19" ht="14.45" customHeight="1" x14ac:dyDescent="0.2">
      <c r="A12" s="188"/>
      <c r="B12" s="553" t="str">
        <f>Codierung!I197</f>
        <v>Früchte Übersicht</v>
      </c>
      <c r="C12" s="553"/>
      <c r="D12" s="211"/>
      <c r="E12" s="211"/>
      <c r="F12" s="211"/>
      <c r="G12" s="211"/>
      <c r="H12" s="302"/>
      <c r="I12" s="360"/>
      <c r="J12" s="536"/>
      <c r="K12" s="536"/>
      <c r="L12" s="536"/>
      <c r="M12" s="536"/>
      <c r="O12" s="536"/>
      <c r="P12" s="536"/>
      <c r="Q12" s="536"/>
      <c r="R12" s="536"/>
      <c r="S12" s="361"/>
    </row>
    <row r="13" spans="1:19" ht="14.45" customHeight="1" x14ac:dyDescent="0.2">
      <c r="A13" s="188"/>
      <c r="B13" s="553" t="str">
        <f>Codierung!I198</f>
        <v>Früchte Daten</v>
      </c>
      <c r="C13" s="553"/>
      <c r="D13" s="477" t="str">
        <f>Codierung!I186</f>
        <v>Preise Detailhandel</v>
      </c>
      <c r="E13" s="477" t="str">
        <f>Codierung!I187</f>
        <v>Absatzmengen Detailhandel</v>
      </c>
      <c r="F13" s="296"/>
      <c r="G13" s="296"/>
      <c r="H13" s="302"/>
      <c r="I13" s="360"/>
      <c r="J13" s="536"/>
      <c r="K13" s="536"/>
      <c r="L13" s="536"/>
      <c r="M13" s="536"/>
      <c r="O13" s="536"/>
      <c r="P13" s="536"/>
      <c r="Q13" s="536"/>
      <c r="R13" s="536"/>
      <c r="S13" s="361"/>
    </row>
    <row r="14" spans="1:19" ht="14.45" customHeight="1" x14ac:dyDescent="0.2">
      <c r="A14" s="188"/>
      <c r="B14" s="554" t="str">
        <f>Codierung!I200</f>
        <v>Kartoffeln Daten</v>
      </c>
      <c r="C14" s="554"/>
      <c r="D14" s="478" t="str">
        <f>Codierung!I186</f>
        <v>Preise Detailhandel</v>
      </c>
      <c r="E14" s="478" t="str">
        <f>Codierung!I187</f>
        <v>Absatzmengen Detailhandel</v>
      </c>
      <c r="F14" s="214"/>
      <c r="G14" s="214"/>
      <c r="H14" s="302"/>
      <c r="I14" s="360"/>
      <c r="J14" s="536"/>
      <c r="K14" s="536"/>
      <c r="L14" s="536"/>
      <c r="M14" s="536"/>
      <c r="O14" s="536"/>
      <c r="P14" s="536"/>
      <c r="Q14" s="536"/>
      <c r="R14" s="536"/>
      <c r="S14" s="361"/>
    </row>
    <row r="15" spans="1:19" ht="14.45" customHeight="1" x14ac:dyDescent="0.2">
      <c r="A15" s="188"/>
      <c r="B15" s="552" t="str">
        <f>Codierung!I201</f>
        <v>Milchprodukte Übersicht</v>
      </c>
      <c r="C15" s="552"/>
      <c r="D15" s="212"/>
      <c r="E15" s="212"/>
      <c r="F15" s="212"/>
      <c r="G15" s="212"/>
      <c r="H15" s="302"/>
      <c r="I15" s="360"/>
      <c r="J15" s="536"/>
      <c r="K15" s="536"/>
      <c r="L15" s="536"/>
      <c r="M15" s="536"/>
      <c r="O15" s="536"/>
      <c r="P15" s="536"/>
      <c r="Q15" s="536"/>
      <c r="R15" s="536"/>
      <c r="S15" s="361"/>
    </row>
    <row r="16" spans="1:19" ht="14.45" customHeight="1" x14ac:dyDescent="0.2">
      <c r="A16" s="188"/>
      <c r="B16" s="552" t="str">
        <f>Codierung!I202</f>
        <v>Milchprodukte Daten</v>
      </c>
      <c r="C16" s="552"/>
      <c r="D16" s="479" t="str">
        <f>Codierung!I183</f>
        <v>Preise Produzenten</v>
      </c>
      <c r="E16" s="479" t="str">
        <f>Codierung!I184</f>
        <v>Mengen Poduktion</v>
      </c>
      <c r="F16" s="480" t="str">
        <f>Codierung!I186</f>
        <v>Preise Detailhandel</v>
      </c>
      <c r="G16" s="480" t="str">
        <f>Codierung!I187</f>
        <v>Absatzmengen Detailhandel</v>
      </c>
      <c r="H16" s="302"/>
      <c r="I16" s="360"/>
      <c r="J16" s="536"/>
      <c r="K16" s="536"/>
      <c r="L16" s="536"/>
      <c r="M16" s="536"/>
      <c r="O16" s="536"/>
      <c r="P16" s="536"/>
      <c r="Q16" s="536"/>
      <c r="R16" s="536"/>
      <c r="S16" s="361"/>
    </row>
    <row r="17" spans="2:20" ht="14.45" customHeight="1" x14ac:dyDescent="0.2">
      <c r="B17" s="544" t="str">
        <f>Codierung!I203</f>
        <v>Fleisch Übersicht</v>
      </c>
      <c r="C17" s="544"/>
      <c r="D17" s="213"/>
      <c r="E17" s="213"/>
      <c r="F17" s="481"/>
      <c r="G17" s="482"/>
      <c r="H17" s="302"/>
      <c r="I17" s="360"/>
      <c r="J17" s="536"/>
      <c r="K17" s="536"/>
      <c r="L17" s="536"/>
      <c r="M17" s="536"/>
      <c r="O17" s="536"/>
      <c r="P17" s="536"/>
      <c r="Q17" s="536"/>
      <c r="R17" s="536"/>
      <c r="S17" s="361"/>
    </row>
    <row r="18" spans="2:20" ht="14.45" customHeight="1" x14ac:dyDescent="0.2">
      <c r="B18" s="544" t="str">
        <f>Codierung!I204</f>
        <v>Fleisch Daten</v>
      </c>
      <c r="C18" s="544"/>
      <c r="D18" s="481" t="str">
        <f>Codierung!I183</f>
        <v>Preise Produzenten</v>
      </c>
      <c r="E18" s="481" t="s">
        <v>444</v>
      </c>
      <c r="F18" s="481" t="str">
        <f>Codierung!I187</f>
        <v>Absatzmengen Detailhandel</v>
      </c>
      <c r="G18" s="483"/>
      <c r="H18" s="302"/>
      <c r="I18" s="360"/>
      <c r="S18" s="361"/>
    </row>
    <row r="19" spans="2:20" ht="14.45" customHeight="1" x14ac:dyDescent="0.2">
      <c r="B19" s="548" t="str">
        <f>Codierung!I206</f>
        <v>Eier Daten</v>
      </c>
      <c r="C19" s="548"/>
      <c r="D19" s="484" t="str">
        <f>Codierung!I183</f>
        <v>Preise Produzenten</v>
      </c>
      <c r="E19" s="484" t="str">
        <f>Codierung!I186</f>
        <v>Preise Detailhandel</v>
      </c>
      <c r="F19" s="484" t="str">
        <f>Codierung!I187</f>
        <v>Absatzmengen Detailhandel</v>
      </c>
      <c r="G19" s="215"/>
      <c r="H19" s="302"/>
      <c r="I19" s="360"/>
      <c r="J19" s="535" t="str">
        <f>Codierung!I511</f>
        <v>Leichter Rückgang des Produktionspreises für Bio-Milch</v>
      </c>
      <c r="K19" s="535"/>
      <c r="L19" s="535"/>
      <c r="M19" s="535"/>
      <c r="O19" s="535" t="str">
        <f>Codierung!I513</f>
        <v>Anstieg der Verkäufe von Bio-Gruyère AOP</v>
      </c>
      <c r="P19" s="535"/>
      <c r="Q19" s="535"/>
      <c r="R19" s="535"/>
      <c r="S19" s="361"/>
    </row>
    <row r="20" spans="2:20" ht="14.45" customHeight="1" x14ac:dyDescent="0.2">
      <c r="B20" s="549" t="str">
        <f>Codierung!I215</f>
        <v>Getreide/Ölsaaten</v>
      </c>
      <c r="C20" s="549"/>
      <c r="D20" s="485" t="str">
        <f>Codierung!I520</f>
        <v>Preise franko Sammelstelle</v>
      </c>
      <c r="E20" s="485" t="str">
        <f>Codierung!I523</f>
        <v>Preise franko Mühle</v>
      </c>
      <c r="F20" s="486" t="str">
        <f>Codierung!I186</f>
        <v>Preise Detailhandel</v>
      </c>
      <c r="G20" s="486"/>
      <c r="I20" s="360"/>
      <c r="J20" s="536" t="str">
        <f>Codierung!I512</f>
        <v>Im Dezember 2025 sank der Produktionspreis für Bio-Milch gegenüber dem Vorjahresmonat um 1,8 % auf 93.38 Rp./kg. Der Produktionspreis für Nicht-Bio-Milch sank ebenfalls um 2 % auf 74.13 Rp./kg.</v>
      </c>
      <c r="K20" s="536"/>
      <c r="L20" s="536"/>
      <c r="M20" s="536"/>
      <c r="O20" s="536" t="str">
        <f>Codierung!I514</f>
        <v>Im Dezember 2025 stieg die Verkaufsmenge von Bio-Gruyère AOP im Detailhandel gegenüber dem Vorjahresmonat um 6 % auf 91,9 Tonnen. Die Verkäufe von nicht-biologischem Gruyère AOP stiegen ebenfalls um 5,2 % auf 988,6 Tonnen.</v>
      </c>
      <c r="P20" s="536"/>
      <c r="Q20" s="536"/>
      <c r="R20" s="536"/>
      <c r="S20" s="361"/>
    </row>
    <row r="21" spans="2:20" ht="14.45" customHeight="1" x14ac:dyDescent="0.2">
      <c r="B21" s="550"/>
      <c r="C21" s="550"/>
      <c r="D21" s="377"/>
      <c r="E21" s="377"/>
      <c r="F21" s="302"/>
      <c r="G21" s="302"/>
      <c r="I21" s="360"/>
      <c r="J21" s="536"/>
      <c r="K21" s="536"/>
      <c r="L21" s="536"/>
      <c r="M21" s="536"/>
      <c r="O21" s="536"/>
      <c r="P21" s="536"/>
      <c r="Q21" s="536"/>
      <c r="R21" s="536"/>
      <c r="S21" s="361"/>
    </row>
    <row r="22" spans="2:20" ht="14.45" customHeight="1" x14ac:dyDescent="0.2">
      <c r="C22" s="183"/>
      <c r="I22" s="360"/>
      <c r="J22" s="536"/>
      <c r="K22" s="536"/>
      <c r="L22" s="536"/>
      <c r="M22" s="536"/>
      <c r="O22" s="536"/>
      <c r="P22" s="536"/>
      <c r="Q22" s="536"/>
      <c r="R22" s="536"/>
      <c r="S22" s="361"/>
    </row>
    <row r="23" spans="2:20" ht="14.45" customHeight="1" x14ac:dyDescent="0.2">
      <c r="B23" s="546" t="str">
        <f>Codierung!$I$161</f>
        <v>Bestellformular für Abonnemente:</v>
      </c>
      <c r="C23" s="546"/>
      <c r="D23" s="546"/>
      <c r="E23" s="546"/>
      <c r="I23" s="360"/>
      <c r="J23" s="536"/>
      <c r="K23" s="536"/>
      <c r="L23" s="536"/>
      <c r="M23" s="536"/>
      <c r="O23" s="536"/>
      <c r="P23" s="536"/>
      <c r="Q23" s="536"/>
      <c r="R23" s="536"/>
      <c r="S23" s="361"/>
    </row>
    <row r="24" spans="2:20" ht="14.45" customHeight="1" x14ac:dyDescent="0.2">
      <c r="B24" s="543" t="s">
        <v>65</v>
      </c>
      <c r="C24" s="543"/>
      <c r="I24" s="360"/>
      <c r="J24" s="536"/>
      <c r="K24" s="536"/>
      <c r="L24" s="536"/>
      <c r="M24" s="536"/>
      <c r="O24" s="536"/>
      <c r="P24" s="536"/>
      <c r="Q24" s="536"/>
      <c r="R24" s="536"/>
      <c r="S24" s="361"/>
    </row>
    <row r="25" spans="2:20" ht="14.25" customHeight="1" x14ac:dyDescent="0.2">
      <c r="B25" s="543" t="s">
        <v>67</v>
      </c>
      <c r="C25" s="543"/>
      <c r="I25" s="360"/>
      <c r="J25" s="536"/>
      <c r="K25" s="536"/>
      <c r="L25" s="536"/>
      <c r="M25" s="536"/>
      <c r="O25" s="536"/>
      <c r="P25" s="536"/>
      <c r="Q25" s="536"/>
      <c r="R25" s="536"/>
      <c r="S25" s="361"/>
    </row>
    <row r="26" spans="2:20" ht="14.45" customHeight="1" x14ac:dyDescent="0.2">
      <c r="B26" s="543" t="s">
        <v>69</v>
      </c>
      <c r="C26" s="543"/>
      <c r="I26" s="360"/>
      <c r="J26" s="536"/>
      <c r="K26" s="536"/>
      <c r="L26" s="536"/>
      <c r="M26" s="536"/>
      <c r="O26" s="536"/>
      <c r="P26" s="536"/>
      <c r="Q26" s="536"/>
      <c r="R26" s="536"/>
      <c r="S26" s="361"/>
      <c r="T26" s="188"/>
    </row>
    <row r="27" spans="2:20" ht="14.45" customHeight="1" x14ac:dyDescent="0.2">
      <c r="B27" s="441"/>
      <c r="C27" s="441"/>
      <c r="I27" s="360"/>
      <c r="J27" s="536"/>
      <c r="K27" s="536"/>
      <c r="L27" s="536"/>
      <c r="M27" s="536"/>
      <c r="O27" s="536"/>
      <c r="P27" s="536"/>
      <c r="Q27" s="536"/>
      <c r="R27" s="536"/>
      <c r="S27" s="361"/>
    </row>
    <row r="28" spans="2:20" ht="14.45" customHeight="1" x14ac:dyDescent="0.2">
      <c r="B28" s="546" t="str">
        <f>Codierung!I504</f>
        <v>Erläuterungen zu den Methoden:</v>
      </c>
      <c r="C28" s="546"/>
      <c r="D28" s="546"/>
      <c r="E28" s="546"/>
      <c r="I28" s="431"/>
      <c r="J28" s="434"/>
      <c r="K28" s="434"/>
      <c r="L28" s="434"/>
      <c r="M28" s="434"/>
      <c r="O28" s="434"/>
      <c r="P28" s="434"/>
      <c r="Q28" s="434"/>
      <c r="R28" s="434"/>
      <c r="S28" s="361"/>
    </row>
    <row r="29" spans="2:20" ht="14.45" customHeight="1" x14ac:dyDescent="0.2">
      <c r="B29" s="543" t="s">
        <v>1388</v>
      </c>
      <c r="C29" s="543"/>
      <c r="D29" s="543"/>
      <c r="E29" s="543"/>
      <c r="F29" s="543"/>
      <c r="G29" s="543"/>
      <c r="I29" s="360"/>
      <c r="J29" s="538" t="str">
        <f>Codierung!I515</f>
        <v>Saisonaler Anstieg des Fleischkonsums im Dezember</v>
      </c>
      <c r="K29" s="538"/>
      <c r="L29" s="538"/>
      <c r="M29" s="538"/>
      <c r="N29" s="210"/>
      <c r="O29" s="539" t="str">
        <f>Codierung!I517</f>
        <v>Bio-Eierpreise sinken im Dezember auf Jahrestief</v>
      </c>
      <c r="P29" s="539"/>
      <c r="Q29" s="539"/>
      <c r="R29" s="539"/>
      <c r="S29" s="361"/>
    </row>
    <row r="30" spans="2:20" ht="14.45" customHeight="1" x14ac:dyDescent="0.2">
      <c r="B30" s="442" t="str">
        <f>Codierung!I505</f>
        <v>Bemerkung: Bereits publizierte Daten, einschliesslich der Vorperioden, können zu einem späteren Zeitpunkt revidiert werden.</v>
      </c>
      <c r="C30" s="441"/>
      <c r="I30" s="362"/>
      <c r="J30" s="536" t="str">
        <f>Codierung!I516</f>
        <v>Auch im Jahr 2025 lag der Fleischkonsum im Dezember deutlich über dem Jahresverlauf. Im Nicht-Bio-Segment wurden 13'544,2 Tonnen abgesetzt, im Bio-Segment 705,8 Tonnen. Überdurchschnittliche Anstiege zeigten sich vor allem bei Nicht-Bio-Kalbfleisch (354,6 Tonnen; +72,8 %) und Bio-Rindfleisch (359,6 Tonnen; +46,1 %), wobei sich die Prozentangaben jeweils auf den Vergleich mit dem Durchschnitt der vorhergehenden elf Monate beziehen. Charcuterie, Poulet und Schweinefleisch legten in beiden Segmenten moderater zu – typisch für die Festtage.</v>
      </c>
      <c r="K30" s="536"/>
      <c r="L30" s="536"/>
      <c r="M30" s="536"/>
      <c r="O30" s="536" t="str">
        <f>Codierung!I518</f>
        <v>Der gewichtete Durchschnittspreis roher Bio-Eier im Detailhandel sank von 0.87 Fr./Stück im November auf 0.84 Fr./Stück im Dezember und erreichte damit den tiefsten Stand seit April 2024. Haupttreiber waren günstigere Bio-Eier im 6er-Pack (0.86 Fr./Stück). Auf Produzentenstufe zeigte sich hingegen keine Preissenkung: Der Durchschnittspreis stieg leicht von 0.48 auf 0.49 Fr./Stück.</v>
      </c>
      <c r="P30" s="536"/>
      <c r="Q30" s="536"/>
      <c r="R30" s="536"/>
      <c r="S30" s="361"/>
    </row>
    <row r="31" spans="2:20" ht="14.45" customHeight="1" x14ac:dyDescent="0.2">
      <c r="I31" s="360"/>
      <c r="J31" s="536"/>
      <c r="K31" s="536"/>
      <c r="L31" s="536"/>
      <c r="M31" s="536"/>
      <c r="O31" s="536"/>
      <c r="P31" s="536"/>
      <c r="Q31" s="536"/>
      <c r="R31" s="536"/>
      <c r="S31" s="361"/>
    </row>
    <row r="32" spans="2:20" ht="14.45" customHeight="1" x14ac:dyDescent="0.25">
      <c r="B32" s="542" t="str">
        <f>Codierung!$I$162</f>
        <v>Zu Haftung, Datenschutz, Copyright und Weiterem siehe:</v>
      </c>
      <c r="C32" s="542"/>
      <c r="D32" s="542"/>
      <c r="E32" s="542"/>
      <c r="F32" s="542"/>
      <c r="G32" s="542"/>
      <c r="I32" s="362"/>
      <c r="J32" s="536"/>
      <c r="K32" s="536"/>
      <c r="L32" s="536"/>
      <c r="M32" s="536"/>
      <c r="O32" s="536"/>
      <c r="P32" s="536"/>
      <c r="Q32" s="536"/>
      <c r="R32" s="536"/>
      <c r="S32" s="361"/>
    </row>
    <row r="33" spans="2:21" ht="14.45" customHeight="1" x14ac:dyDescent="0.25">
      <c r="B33" s="543" t="s">
        <v>332</v>
      </c>
      <c r="C33" s="543"/>
      <c r="D33" s="543"/>
      <c r="E33" s="543"/>
      <c r="F33" s="543"/>
      <c r="G33" s="543"/>
      <c r="H33" s="175"/>
      <c r="I33" s="360"/>
      <c r="J33" s="536"/>
      <c r="K33" s="536"/>
      <c r="L33" s="536"/>
      <c r="M33" s="536"/>
      <c r="O33" s="536"/>
      <c r="P33" s="536"/>
      <c r="Q33" s="536"/>
      <c r="R33" s="536"/>
      <c r="S33" s="361"/>
    </row>
    <row r="34" spans="2:21" ht="14.45" customHeight="1" x14ac:dyDescent="0.25">
      <c r="H34" s="175"/>
      <c r="I34" s="363"/>
      <c r="J34" s="536"/>
      <c r="K34" s="536"/>
      <c r="L34" s="536"/>
      <c r="M34" s="536"/>
      <c r="O34" s="536"/>
      <c r="P34" s="536"/>
      <c r="Q34" s="536"/>
      <c r="R34" s="536"/>
      <c r="S34" s="361"/>
    </row>
    <row r="35" spans="2:21" ht="14.45" customHeight="1" x14ac:dyDescent="0.25">
      <c r="B35" s="545" t="s">
        <v>483</v>
      </c>
      <c r="C35" s="545"/>
      <c r="D35" s="545"/>
      <c r="E35" s="545"/>
      <c r="F35" s="545"/>
      <c r="G35" s="545"/>
      <c r="H35" s="175"/>
      <c r="I35" s="363"/>
      <c r="J35" s="536"/>
      <c r="K35" s="536"/>
      <c r="L35" s="536"/>
      <c r="M35" s="536"/>
      <c r="O35" s="536"/>
      <c r="P35" s="536"/>
      <c r="Q35" s="536"/>
      <c r="R35" s="536"/>
      <c r="S35" s="361"/>
      <c r="T35" s="497"/>
    </row>
    <row r="36" spans="2:21" ht="14.45" customHeight="1" x14ac:dyDescent="0.25">
      <c r="B36" s="545" t="s">
        <v>333</v>
      </c>
      <c r="C36" s="545"/>
      <c r="D36" s="545"/>
      <c r="E36" s="545"/>
      <c r="F36" s="545"/>
      <c r="G36" s="545"/>
      <c r="I36" s="363"/>
      <c r="J36" s="536"/>
      <c r="K36" s="536"/>
      <c r="L36" s="536"/>
      <c r="M36" s="536"/>
      <c r="O36" s="536"/>
      <c r="P36" s="536"/>
      <c r="Q36" s="536"/>
      <c r="R36" s="536"/>
      <c r="S36" s="361"/>
    </row>
    <row r="37" spans="2:21" ht="14.45" customHeight="1" x14ac:dyDescent="0.25">
      <c r="B37" s="543" t="s">
        <v>431</v>
      </c>
      <c r="C37" s="543"/>
      <c r="D37" s="543"/>
      <c r="E37" s="543"/>
      <c r="F37" s="543"/>
      <c r="G37" s="543"/>
      <c r="H37" s="427"/>
      <c r="I37" s="363"/>
      <c r="J37" s="536"/>
      <c r="K37" s="536"/>
      <c r="L37" s="536"/>
      <c r="M37" s="536"/>
      <c r="O37" s="536"/>
      <c r="P37" s="536"/>
      <c r="Q37" s="536"/>
      <c r="R37" s="536"/>
      <c r="S37" s="361"/>
      <c r="U37" s="497"/>
    </row>
    <row r="38" spans="2:21" s="426" customFormat="1" ht="14.45" customHeight="1" x14ac:dyDescent="0.25">
      <c r="B38" s="541" t="s">
        <v>334</v>
      </c>
      <c r="C38" s="541"/>
      <c r="D38" s="541"/>
      <c r="E38" s="541"/>
      <c r="F38" s="541"/>
      <c r="G38" s="541"/>
      <c r="H38" s="141"/>
      <c r="I38" s="363"/>
      <c r="J38" s="536"/>
      <c r="K38" s="536"/>
      <c r="L38" s="536"/>
      <c r="M38" s="536"/>
      <c r="N38" s="141"/>
      <c r="O38" s="536"/>
      <c r="P38" s="536"/>
      <c r="Q38" s="536"/>
      <c r="R38" s="536"/>
      <c r="S38" s="361"/>
      <c r="T38" s="141"/>
      <c r="U38" s="141"/>
    </row>
    <row r="39" spans="2:21" ht="14.45" customHeight="1" x14ac:dyDescent="0.2">
      <c r="B39" s="182"/>
      <c r="I39" s="500"/>
      <c r="J39" s="536"/>
      <c r="K39" s="536"/>
      <c r="L39" s="536"/>
      <c r="M39" s="536"/>
      <c r="N39" s="426"/>
      <c r="O39" s="536"/>
      <c r="P39" s="536"/>
      <c r="Q39" s="536"/>
      <c r="R39" s="536"/>
      <c r="S39" s="501"/>
    </row>
    <row r="40" spans="2:21" ht="14.45" customHeight="1" x14ac:dyDescent="0.2">
      <c r="I40" s="364"/>
      <c r="J40" s="435"/>
      <c r="K40" s="435"/>
      <c r="L40" s="435"/>
      <c r="M40" s="435"/>
      <c r="N40" s="365"/>
      <c r="O40" s="435"/>
      <c r="P40" s="435"/>
      <c r="Q40" s="435"/>
      <c r="R40" s="435"/>
      <c r="S40" s="366"/>
    </row>
    <row r="41" spans="2:21" ht="14.45" customHeight="1" x14ac:dyDescent="0.2">
      <c r="B41" s="540"/>
      <c r="C41" s="540"/>
      <c r="D41" s="540"/>
      <c r="E41" s="540"/>
      <c r="F41" s="540"/>
      <c r="G41" s="540"/>
      <c r="I41" s="540"/>
      <c r="J41" s="540"/>
      <c r="K41" s="540"/>
      <c r="L41" s="540"/>
      <c r="M41" s="540"/>
      <c r="N41" s="540"/>
      <c r="O41" s="540"/>
      <c r="P41" s="540"/>
      <c r="Q41" s="540"/>
      <c r="R41" s="540"/>
      <c r="S41" s="540"/>
    </row>
    <row r="42" spans="2:21" ht="14.45" customHeight="1" x14ac:dyDescent="0.2">
      <c r="B42" s="540"/>
      <c r="C42" s="540"/>
      <c r="D42" s="540"/>
      <c r="E42" s="540"/>
      <c r="F42" s="540"/>
      <c r="G42" s="540"/>
      <c r="I42" s="540"/>
      <c r="J42" s="540"/>
      <c r="K42" s="540"/>
      <c r="L42" s="540"/>
      <c r="M42" s="540"/>
      <c r="N42" s="540"/>
      <c r="O42" s="540"/>
      <c r="P42" s="540"/>
      <c r="Q42" s="540"/>
      <c r="R42" s="540"/>
      <c r="S42" s="540"/>
    </row>
    <row r="43" spans="2:21" ht="14.25" customHeight="1" x14ac:dyDescent="0.2">
      <c r="B43" s="540"/>
      <c r="C43" s="540"/>
      <c r="D43" s="540"/>
      <c r="E43" s="540"/>
      <c r="F43" s="540"/>
      <c r="G43" s="540"/>
      <c r="I43" s="540"/>
      <c r="J43" s="540"/>
      <c r="K43" s="540"/>
      <c r="L43" s="540"/>
      <c r="M43" s="540"/>
      <c r="N43" s="540"/>
      <c r="O43" s="540"/>
      <c r="P43" s="540"/>
      <c r="Q43" s="540"/>
      <c r="R43" s="540"/>
      <c r="S43" s="540"/>
    </row>
    <row r="44" spans="2:21" ht="14.45" customHeight="1" x14ac:dyDescent="0.2">
      <c r="B44" s="540"/>
      <c r="C44" s="540"/>
      <c r="D44" s="540"/>
      <c r="E44" s="540"/>
      <c r="F44" s="540"/>
      <c r="G44" s="540"/>
      <c r="I44" s="540"/>
      <c r="J44" s="540"/>
      <c r="K44" s="540"/>
      <c r="L44" s="540"/>
      <c r="M44" s="540"/>
      <c r="N44" s="540"/>
      <c r="O44" s="540"/>
      <c r="P44" s="540"/>
      <c r="Q44" s="540"/>
      <c r="R44" s="540"/>
      <c r="S44" s="540"/>
    </row>
    <row r="45" spans="2:21" ht="14.45" customHeight="1" x14ac:dyDescent="0.2">
      <c r="I45" s="540"/>
      <c r="J45" s="540"/>
      <c r="K45" s="540"/>
      <c r="L45" s="540"/>
      <c r="M45" s="540"/>
      <c r="N45" s="540"/>
      <c r="O45" s="540"/>
      <c r="P45" s="540"/>
      <c r="Q45" s="540"/>
      <c r="R45" s="540"/>
      <c r="S45" s="540"/>
    </row>
    <row r="46" spans="2:21" ht="14.45" customHeight="1" x14ac:dyDescent="0.2">
      <c r="I46" s="432"/>
      <c r="J46" s="432"/>
      <c r="K46" s="432"/>
      <c r="L46" s="432"/>
      <c r="M46" s="432"/>
      <c r="N46" s="432"/>
      <c r="O46" s="432"/>
      <c r="P46" s="432"/>
      <c r="Q46" s="432"/>
      <c r="R46" s="432"/>
      <c r="S46" s="432"/>
    </row>
    <row r="47" spans="2:21" ht="14.45" customHeight="1" x14ac:dyDescent="0.2">
      <c r="L47" s="537"/>
      <c r="M47" s="537"/>
      <c r="N47" s="537"/>
      <c r="O47" s="537"/>
    </row>
    <row r="48" spans="2:21" ht="14.45" customHeight="1" x14ac:dyDescent="0.2">
      <c r="I48" s="427"/>
      <c r="J48" s="426"/>
      <c r="K48" s="426"/>
      <c r="L48" s="426"/>
      <c r="M48" s="426"/>
      <c r="N48" s="426"/>
      <c r="O48" s="426"/>
      <c r="P48" s="426"/>
      <c r="Q48" s="426"/>
      <c r="R48" s="426"/>
      <c r="S48" s="426"/>
    </row>
    <row r="49" spans="9:19" ht="14.45" customHeight="1" x14ac:dyDescent="0.2">
      <c r="I49" s="426"/>
      <c r="J49" s="426"/>
      <c r="K49" s="426"/>
      <c r="L49" s="426"/>
      <c r="M49" s="426"/>
      <c r="N49" s="426"/>
      <c r="O49" s="426"/>
      <c r="P49" s="426"/>
      <c r="Q49" s="426"/>
      <c r="R49" s="426"/>
      <c r="S49" s="426"/>
    </row>
    <row r="50" spans="9:19" ht="14.45" customHeight="1" x14ac:dyDescent="0.2">
      <c r="I50" s="426"/>
      <c r="J50" s="426"/>
      <c r="K50" s="426"/>
      <c r="L50" s="426"/>
      <c r="M50" s="426"/>
      <c r="N50" s="426"/>
      <c r="O50" s="426"/>
      <c r="P50" s="426"/>
      <c r="Q50" s="426"/>
      <c r="R50" s="426"/>
      <c r="S50" s="426"/>
    </row>
    <row r="51" spans="9:19" ht="14.45" customHeight="1" x14ac:dyDescent="0.2">
      <c r="I51" s="426"/>
      <c r="J51" s="426"/>
      <c r="K51" s="426"/>
      <c r="L51" s="426"/>
      <c r="M51" s="426"/>
      <c r="N51" s="426"/>
      <c r="O51" s="426"/>
      <c r="P51" s="426"/>
      <c r="Q51" s="426"/>
      <c r="R51" s="426"/>
      <c r="S51" s="426"/>
    </row>
    <row r="52" spans="9:19" ht="14.45" customHeight="1" x14ac:dyDescent="0.2">
      <c r="I52" s="427"/>
      <c r="J52" s="426"/>
      <c r="K52" s="426"/>
      <c r="L52" s="426"/>
      <c r="M52" s="426"/>
      <c r="N52" s="426"/>
      <c r="O52" s="426"/>
      <c r="P52" s="426"/>
      <c r="Q52" s="426"/>
      <c r="R52" s="426"/>
      <c r="S52" s="426"/>
    </row>
    <row r="53" spans="9:19" ht="14.45" customHeight="1" x14ac:dyDescent="0.2">
      <c r="I53" s="433"/>
      <c r="J53" s="433"/>
      <c r="K53" s="433"/>
      <c r="L53" s="433"/>
      <c r="M53" s="433"/>
      <c r="N53" s="433"/>
      <c r="O53" s="433"/>
      <c r="P53" s="433"/>
      <c r="Q53" s="433"/>
      <c r="R53" s="433"/>
      <c r="S53" s="433"/>
    </row>
    <row r="54" spans="9:19" ht="14.45" customHeight="1" x14ac:dyDescent="0.2">
      <c r="I54" s="433"/>
      <c r="J54" s="433"/>
      <c r="K54" s="433"/>
      <c r="L54" s="433"/>
      <c r="M54" s="433"/>
      <c r="N54" s="433"/>
      <c r="O54" s="433"/>
      <c r="P54" s="433"/>
      <c r="Q54" s="433"/>
      <c r="R54" s="433"/>
      <c r="S54" s="433"/>
    </row>
    <row r="55" spans="9:19" ht="14.45" customHeight="1" x14ac:dyDescent="0.2">
      <c r="I55" s="433"/>
      <c r="J55" s="433"/>
      <c r="K55" s="433"/>
      <c r="L55" s="433"/>
      <c r="M55" s="433"/>
      <c r="N55" s="433"/>
      <c r="O55" s="433"/>
      <c r="P55" s="433"/>
      <c r="Q55" s="433"/>
      <c r="R55" s="433"/>
      <c r="S55" s="433"/>
    </row>
    <row r="56" spans="9:19" ht="14.45" customHeight="1" x14ac:dyDescent="0.2">
      <c r="I56" s="433"/>
      <c r="J56" s="433"/>
      <c r="K56" s="433"/>
      <c r="L56" s="433"/>
      <c r="M56" s="433"/>
      <c r="N56" s="433"/>
      <c r="O56" s="433"/>
      <c r="P56" s="433"/>
      <c r="Q56" s="433"/>
      <c r="R56" s="433"/>
      <c r="S56" s="433"/>
    </row>
    <row r="57" spans="9:19" ht="14.45" customHeight="1" x14ac:dyDescent="0.2">
      <c r="I57" s="433"/>
      <c r="J57" s="433"/>
      <c r="K57" s="433"/>
      <c r="L57" s="433"/>
      <c r="M57" s="433"/>
      <c r="N57" s="433"/>
      <c r="O57" s="433"/>
      <c r="P57" s="433"/>
      <c r="Q57" s="433"/>
      <c r="R57" s="433"/>
      <c r="S57" s="433"/>
    </row>
    <row r="58" spans="9:19" ht="14.45" customHeight="1" x14ac:dyDescent="0.2">
      <c r="I58" s="433"/>
      <c r="J58" s="433"/>
      <c r="K58" s="433"/>
      <c r="L58" s="433"/>
      <c r="M58" s="433"/>
      <c r="N58" s="433"/>
      <c r="O58" s="433"/>
      <c r="P58" s="433"/>
      <c r="Q58" s="433"/>
      <c r="R58" s="433"/>
      <c r="S58" s="433"/>
    </row>
    <row r="59" spans="9:19" ht="14.45" customHeight="1" x14ac:dyDescent="0.2">
      <c r="I59" s="433"/>
      <c r="J59" s="433"/>
      <c r="K59" s="433"/>
      <c r="L59" s="433"/>
      <c r="M59" s="433"/>
      <c r="N59" s="433"/>
      <c r="O59" s="433"/>
      <c r="P59" s="433"/>
      <c r="Q59" s="433"/>
      <c r="R59" s="433"/>
      <c r="S59" s="433"/>
    </row>
    <row r="60" spans="9:19" ht="14.45" customHeight="1" x14ac:dyDescent="0.2">
      <c r="I60" s="433"/>
      <c r="J60" s="433"/>
      <c r="K60" s="433"/>
      <c r="L60" s="433"/>
      <c r="M60" s="433"/>
      <c r="N60" s="433"/>
      <c r="O60" s="433"/>
      <c r="P60" s="433"/>
      <c r="Q60" s="433"/>
      <c r="R60" s="433"/>
      <c r="S60" s="433"/>
    </row>
    <row r="61" spans="9:19" ht="14.45" customHeight="1" x14ac:dyDescent="0.2">
      <c r="I61" s="433"/>
      <c r="J61" s="433"/>
      <c r="K61" s="433"/>
      <c r="L61" s="433"/>
      <c r="M61" s="433"/>
      <c r="N61" s="433"/>
      <c r="O61" s="433"/>
      <c r="P61" s="433"/>
      <c r="Q61" s="433"/>
      <c r="R61" s="433"/>
      <c r="S61" s="433"/>
    </row>
    <row r="62" spans="9:19" ht="14.45" customHeight="1" x14ac:dyDescent="0.2">
      <c r="I62" s="433"/>
      <c r="J62" s="433"/>
      <c r="K62" s="433"/>
      <c r="L62" s="433"/>
      <c r="M62" s="433"/>
      <c r="N62" s="433"/>
      <c r="O62" s="433"/>
      <c r="P62" s="433"/>
      <c r="Q62" s="433"/>
      <c r="R62" s="433"/>
      <c r="S62" s="433"/>
    </row>
    <row r="63" spans="9:19" ht="14.45" customHeight="1" x14ac:dyDescent="0.2">
      <c r="I63" s="433"/>
      <c r="J63" s="433"/>
      <c r="K63" s="433"/>
      <c r="L63" s="433"/>
      <c r="M63" s="433"/>
      <c r="N63" s="433"/>
      <c r="O63" s="433"/>
      <c r="P63" s="433"/>
      <c r="Q63" s="433"/>
      <c r="R63" s="433"/>
      <c r="S63" s="433"/>
    </row>
    <row r="64" spans="9:19" ht="14.45" customHeight="1" x14ac:dyDescent="0.2">
      <c r="I64" s="433"/>
      <c r="J64" s="433"/>
      <c r="K64" s="433"/>
      <c r="L64" s="433"/>
      <c r="M64" s="433"/>
      <c r="N64" s="433"/>
      <c r="O64" s="433"/>
      <c r="P64" s="433"/>
      <c r="Q64" s="433"/>
      <c r="R64" s="433"/>
      <c r="S64" s="433"/>
    </row>
    <row r="65" spans="9:19" ht="14.45" customHeight="1" x14ac:dyDescent="0.2">
      <c r="I65" s="433"/>
      <c r="J65" s="433"/>
      <c r="K65" s="433"/>
      <c r="L65" s="433"/>
      <c r="M65" s="433"/>
      <c r="N65" s="433"/>
      <c r="O65" s="433"/>
      <c r="P65" s="433"/>
      <c r="Q65" s="433"/>
      <c r="R65" s="433"/>
      <c r="S65" s="433"/>
    </row>
    <row r="66" spans="9:19" ht="14.45" customHeight="1" x14ac:dyDescent="0.2">
      <c r="I66" s="433"/>
      <c r="J66" s="433"/>
      <c r="K66" s="433"/>
      <c r="L66" s="433"/>
      <c r="M66" s="433"/>
      <c r="N66" s="433"/>
      <c r="O66" s="433"/>
      <c r="P66" s="433"/>
      <c r="Q66" s="433"/>
      <c r="R66" s="433"/>
      <c r="S66" s="433"/>
    </row>
    <row r="67" spans="9:19" ht="14.45" customHeight="1" x14ac:dyDescent="0.2">
      <c r="I67" s="433"/>
      <c r="J67" s="433"/>
      <c r="K67" s="433"/>
      <c r="L67" s="433"/>
      <c r="M67" s="433"/>
      <c r="N67" s="433"/>
      <c r="O67" s="433"/>
      <c r="P67" s="433"/>
      <c r="Q67" s="433"/>
      <c r="R67" s="433"/>
      <c r="S67" s="433"/>
    </row>
    <row r="68" spans="9:19" ht="14.45" customHeight="1" x14ac:dyDescent="0.25">
      <c r="I68" s="175"/>
    </row>
    <row r="69" spans="9:19" ht="14.45" customHeight="1" x14ac:dyDescent="0.2">
      <c r="I69" s="433"/>
      <c r="J69" s="433"/>
      <c r="K69" s="433"/>
      <c r="L69" s="433"/>
      <c r="M69" s="433"/>
      <c r="N69" s="433"/>
      <c r="O69" s="433"/>
      <c r="P69" s="433"/>
      <c r="Q69" s="433"/>
      <c r="R69" s="433"/>
    </row>
    <row r="70" spans="9:19" ht="14.45" customHeight="1" x14ac:dyDescent="0.2">
      <c r="I70" s="433"/>
      <c r="J70" s="433"/>
      <c r="K70" s="433"/>
      <c r="L70" s="433"/>
      <c r="M70" s="433"/>
      <c r="N70" s="433"/>
      <c r="O70" s="433"/>
      <c r="P70" s="433"/>
      <c r="Q70" s="433"/>
      <c r="R70" s="433"/>
    </row>
    <row r="71" spans="9:19" ht="14.45" customHeight="1" x14ac:dyDescent="0.2">
      <c r="I71" s="433"/>
      <c r="J71" s="433"/>
      <c r="K71" s="433"/>
      <c r="L71" s="433"/>
      <c r="M71" s="433"/>
      <c r="N71" s="433"/>
      <c r="O71" s="433"/>
      <c r="P71" s="433"/>
      <c r="Q71" s="433"/>
      <c r="R71" s="433"/>
    </row>
    <row r="72" spans="9:19" ht="14.45" customHeight="1" x14ac:dyDescent="0.2">
      <c r="I72" s="433"/>
      <c r="J72" s="433"/>
      <c r="K72" s="433"/>
      <c r="L72" s="433"/>
      <c r="M72" s="433"/>
      <c r="N72" s="433"/>
      <c r="O72" s="433"/>
      <c r="P72" s="433"/>
      <c r="Q72" s="433"/>
      <c r="R72" s="433"/>
    </row>
    <row r="73" spans="9:19" ht="14.45" customHeight="1" x14ac:dyDescent="0.2">
      <c r="I73" s="433"/>
      <c r="J73" s="433"/>
      <c r="K73" s="433"/>
      <c r="L73" s="433"/>
      <c r="M73" s="433"/>
      <c r="N73" s="433"/>
      <c r="O73" s="433"/>
      <c r="P73" s="433"/>
      <c r="Q73" s="433"/>
      <c r="R73" s="433"/>
    </row>
    <row r="74" spans="9:19" ht="14.45" customHeight="1" x14ac:dyDescent="0.2">
      <c r="I74" s="433"/>
      <c r="J74" s="433"/>
      <c r="K74" s="433"/>
      <c r="L74" s="433"/>
      <c r="M74" s="433"/>
      <c r="N74" s="433"/>
      <c r="O74" s="433"/>
      <c r="P74" s="433"/>
      <c r="Q74" s="433"/>
      <c r="R74" s="433"/>
    </row>
    <row r="75" spans="9:19" ht="14.45" customHeight="1" x14ac:dyDescent="0.2">
      <c r="I75" s="433"/>
      <c r="J75" s="433"/>
      <c r="K75" s="433"/>
      <c r="L75" s="433"/>
      <c r="M75" s="433"/>
      <c r="N75" s="433"/>
      <c r="O75" s="433"/>
      <c r="P75" s="433"/>
      <c r="Q75" s="433"/>
      <c r="R75" s="433"/>
    </row>
    <row r="76" spans="9:19" ht="14.45" customHeight="1" x14ac:dyDescent="0.2">
      <c r="I76" s="433"/>
      <c r="J76" s="433"/>
      <c r="K76" s="433"/>
      <c r="L76" s="433"/>
      <c r="M76" s="433"/>
      <c r="N76" s="433"/>
      <c r="O76" s="433"/>
      <c r="P76" s="433"/>
      <c r="Q76" s="433"/>
      <c r="R76" s="433"/>
    </row>
    <row r="77" spans="9:19" ht="14.45" customHeight="1" x14ac:dyDescent="0.2">
      <c r="I77" s="433"/>
      <c r="J77" s="433"/>
      <c r="K77" s="433"/>
      <c r="L77" s="433"/>
      <c r="M77" s="433"/>
      <c r="N77" s="433"/>
      <c r="O77" s="433"/>
      <c r="P77" s="433"/>
      <c r="Q77" s="433"/>
      <c r="R77" s="433"/>
    </row>
    <row r="78" spans="9:19" ht="14.45" customHeight="1" x14ac:dyDescent="0.2">
      <c r="I78" s="433"/>
      <c r="J78" s="433"/>
      <c r="K78" s="433"/>
      <c r="L78" s="433"/>
      <c r="M78" s="433"/>
      <c r="N78" s="433"/>
      <c r="O78" s="433"/>
      <c r="P78" s="433"/>
      <c r="Q78" s="433"/>
      <c r="R78" s="433"/>
    </row>
    <row r="79" spans="9:19" ht="14.45" customHeight="1" x14ac:dyDescent="0.2">
      <c r="I79" s="433"/>
      <c r="J79" s="433"/>
      <c r="K79" s="433"/>
      <c r="L79" s="433"/>
      <c r="M79" s="433"/>
      <c r="N79" s="433"/>
      <c r="O79" s="433"/>
      <c r="P79" s="433"/>
      <c r="Q79" s="433"/>
      <c r="R79" s="433"/>
    </row>
    <row r="80" spans="9:19" ht="14.45" customHeight="1" x14ac:dyDescent="0.2">
      <c r="I80" s="433"/>
      <c r="J80" s="433"/>
      <c r="K80" s="433"/>
      <c r="L80" s="433"/>
      <c r="M80" s="433"/>
      <c r="N80" s="433"/>
      <c r="O80" s="433"/>
      <c r="P80" s="433"/>
      <c r="Q80" s="433"/>
      <c r="R80" s="433"/>
    </row>
    <row r="81" spans="9:18" ht="14.45" customHeight="1" x14ac:dyDescent="0.2">
      <c r="I81" s="433"/>
      <c r="J81" s="433"/>
      <c r="K81" s="433"/>
      <c r="L81" s="433"/>
      <c r="M81" s="433"/>
      <c r="N81" s="433"/>
      <c r="O81" s="433"/>
      <c r="P81" s="433"/>
      <c r="Q81" s="433"/>
      <c r="R81" s="433"/>
    </row>
    <row r="82" spans="9:18" ht="14.45" customHeight="1" x14ac:dyDescent="0.2">
      <c r="I82" s="433"/>
      <c r="J82" s="433"/>
      <c r="K82" s="433"/>
      <c r="L82" s="433"/>
      <c r="M82" s="433"/>
      <c r="N82" s="433"/>
      <c r="O82" s="433"/>
      <c r="P82" s="433"/>
      <c r="Q82" s="433"/>
      <c r="R82" s="433"/>
    </row>
    <row r="83" spans="9:18" ht="14.45" customHeight="1" x14ac:dyDescent="0.2">
      <c r="I83" s="433"/>
      <c r="J83" s="433"/>
      <c r="K83" s="433"/>
      <c r="L83" s="433"/>
      <c r="M83" s="433"/>
      <c r="N83" s="433"/>
      <c r="O83" s="433"/>
      <c r="P83" s="433"/>
      <c r="Q83" s="433"/>
      <c r="R83" s="433"/>
    </row>
    <row r="84" spans="9:18" ht="14.45" customHeight="1" x14ac:dyDescent="0.2">
      <c r="I84" s="433"/>
      <c r="J84" s="433"/>
      <c r="K84" s="433"/>
      <c r="L84" s="433"/>
      <c r="M84" s="433"/>
      <c r="N84" s="433"/>
      <c r="O84" s="433"/>
      <c r="P84" s="433"/>
      <c r="Q84" s="433"/>
      <c r="R84" s="433"/>
    </row>
    <row r="85" spans="9:18" x14ac:dyDescent="0.2">
      <c r="I85" s="433"/>
      <c r="J85" s="433"/>
      <c r="K85" s="433"/>
      <c r="L85" s="433"/>
      <c r="M85" s="433"/>
      <c r="N85" s="433"/>
      <c r="O85" s="433"/>
      <c r="P85" s="433"/>
      <c r="Q85" s="433"/>
      <c r="R85" s="433"/>
    </row>
    <row r="86" spans="9:18" ht="15" x14ac:dyDescent="0.25">
      <c r="I86" s="175"/>
    </row>
    <row r="87" spans="9:18" x14ac:dyDescent="0.2">
      <c r="I87" s="433"/>
      <c r="J87" s="433"/>
      <c r="K87" s="433"/>
      <c r="L87" s="433"/>
      <c r="M87" s="433"/>
      <c r="N87" s="433"/>
      <c r="O87" s="433"/>
      <c r="P87" s="433"/>
      <c r="Q87" s="433"/>
      <c r="R87" s="433"/>
    </row>
    <row r="88" spans="9:18" ht="14.25" customHeight="1" x14ac:dyDescent="0.2">
      <c r="I88" s="433"/>
      <c r="J88" s="433"/>
      <c r="K88" s="433"/>
      <c r="L88" s="433"/>
      <c r="M88" s="433"/>
      <c r="N88" s="433"/>
      <c r="O88" s="433"/>
      <c r="P88" s="433"/>
      <c r="Q88" s="433"/>
      <c r="R88" s="433"/>
    </row>
    <row r="89" spans="9:18" ht="14.25" customHeight="1" x14ac:dyDescent="0.2">
      <c r="I89" s="433"/>
      <c r="J89" s="433"/>
      <c r="K89" s="433"/>
      <c r="L89" s="433"/>
      <c r="M89" s="433"/>
      <c r="N89" s="433"/>
      <c r="O89" s="433"/>
      <c r="P89" s="433"/>
      <c r="Q89" s="433"/>
      <c r="R89" s="433"/>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KHM4YXGhLejg5Ma9O2Fb0wM3IdqWRrxtuK7z1XPH1764XahXS6a4yvchfX7CB8SYgZgoi2wZeAIADdWHtPX7Zw==" saltValue="CSNK2ofePCY00oyVnHydyw==" spinCount="100000" sheet="1" objects="1" scenarios="1"/>
  <mergeCells count="41">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B29:G29"/>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A1" display="Eier!A1"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L29" sqref="L29:O29"/>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1" ht="9.9499999999999993" customHeight="1" x14ac:dyDescent="0.25">
      <c r="F1" s="185"/>
      <c r="G1" s="241" t="str">
        <f>Codierung!I152</f>
        <v>Eidgenössisches Departement für  Wirtschaft, Bildung und Forschung WBF</v>
      </c>
      <c r="H1" s="185"/>
      <c r="T1" s="138"/>
      <c r="U1" s="138"/>
      <c r="AG1" s="185" t="s">
        <v>289</v>
      </c>
      <c r="AH1" s="185"/>
      <c r="AT1" s="138"/>
      <c r="AU1" s="138"/>
    </row>
    <row r="2" spans="1:51" ht="9.9499999999999993" customHeight="1" x14ac:dyDescent="0.25">
      <c r="F2" s="231"/>
      <c r="G2" s="242" t="str">
        <f>Codierung!I153</f>
        <v>Bundesamt für Landwirtschaft BLW</v>
      </c>
      <c r="H2" s="231"/>
      <c r="I2" s="210"/>
      <c r="J2" s="210"/>
      <c r="K2" s="210"/>
      <c r="L2" s="210"/>
      <c r="T2" s="138"/>
      <c r="U2" s="138"/>
      <c r="AG2" s="185" t="s">
        <v>292</v>
      </c>
      <c r="AH2" s="185"/>
      <c r="AT2" s="138"/>
      <c r="AU2" s="138"/>
    </row>
    <row r="3" spans="1:51" ht="9.9499999999999993" customHeight="1" x14ac:dyDescent="0.2">
      <c r="F3" s="185"/>
      <c r="G3" s="241" t="str">
        <f>Codierung!I154</f>
        <v>Fachbereich Agrardaten und Marktanalysen</v>
      </c>
      <c r="H3" s="185"/>
      <c r="AG3" s="185" t="str">
        <f>Codierung!I154</f>
        <v>Fachbereich Agrardaten und Marktanalysen</v>
      </c>
      <c r="AH3" s="185"/>
    </row>
    <row r="4" spans="1:51" ht="9.9499999999999993" customHeight="1" x14ac:dyDescent="0.2">
      <c r="F4" s="185"/>
      <c r="G4" s="185"/>
      <c r="H4" s="185"/>
    </row>
    <row r="5" spans="1:51" x14ac:dyDescent="0.2">
      <c r="F5" s="185"/>
      <c r="G5" s="209"/>
      <c r="H5" s="185"/>
    </row>
    <row r="6" spans="1:51" s="205" customFormat="1" ht="14.25" customHeight="1" x14ac:dyDescent="0.2">
      <c r="A6" s="188"/>
      <c r="B6" s="253" t="str">
        <f>Codierung!I191</f>
        <v>Produktion: Preise und Mengen</v>
      </c>
      <c r="C6" s="253"/>
      <c r="D6" s="253"/>
      <c r="E6" s="253"/>
      <c r="F6" s="253"/>
      <c r="G6" s="253"/>
      <c r="H6" s="590">
        <f>'Milch Daten'!B21</f>
        <v>45992</v>
      </c>
      <c r="I6" s="590"/>
      <c r="J6" s="590"/>
      <c r="K6" s="188"/>
      <c r="L6" s="188"/>
      <c r="M6" s="188"/>
      <c r="N6" s="188"/>
      <c r="O6" s="188"/>
      <c r="P6" s="188"/>
      <c r="Q6" s="188"/>
      <c r="R6" s="188"/>
      <c r="S6" s="188"/>
      <c r="T6" s="188"/>
      <c r="U6" s="188"/>
      <c r="V6" s="188"/>
      <c r="W6" s="188"/>
      <c r="X6" s="188"/>
      <c r="Y6" s="188"/>
      <c r="Z6" s="188"/>
      <c r="AB6" s="559" t="str">
        <f>Codierung!I191</f>
        <v>Produktion: Preise und Mengen</v>
      </c>
      <c r="AC6" s="559"/>
      <c r="AD6" s="559"/>
      <c r="AE6" s="559"/>
      <c r="AF6" s="559"/>
      <c r="AG6" s="559"/>
      <c r="AH6" s="559"/>
      <c r="AI6" s="559"/>
      <c r="AJ6" s="559"/>
      <c r="AK6" s="559"/>
      <c r="AL6" s="559"/>
      <c r="AM6" s="559"/>
      <c r="AN6" s="559"/>
      <c r="AO6" s="559"/>
      <c r="AP6" s="559"/>
      <c r="AQ6" s="559"/>
      <c r="AR6" s="559"/>
      <c r="AS6" s="559"/>
      <c r="AT6" s="559"/>
      <c r="AU6" s="559"/>
      <c r="AV6" s="559"/>
      <c r="AW6" s="559"/>
      <c r="AX6" s="559"/>
      <c r="AY6" s="559"/>
    </row>
    <row r="7" spans="1:51" ht="5.25" customHeight="1" x14ac:dyDescent="0.2"/>
    <row r="8" spans="1:51" x14ac:dyDescent="0.2">
      <c r="B8" s="591" t="str">
        <f>Codierung!I377</f>
        <v>Rohmilch bio</v>
      </c>
      <c r="C8" s="591"/>
      <c r="D8" s="591"/>
      <c r="E8" s="591"/>
      <c r="G8" s="591" t="str">
        <f>Codierung!I378</f>
        <v>Rohmilch konventionell</v>
      </c>
      <c r="H8" s="591"/>
      <c r="I8" s="591"/>
      <c r="J8" s="591"/>
      <c r="K8" s="205"/>
      <c r="L8" s="557"/>
      <c r="M8" s="557"/>
      <c r="N8" s="557"/>
      <c r="O8" s="557"/>
      <c r="Q8" s="557"/>
      <c r="R8" s="557"/>
      <c r="S8" s="557"/>
      <c r="T8" s="557"/>
      <c r="U8" s="205"/>
      <c r="V8" s="557"/>
      <c r="W8" s="557"/>
      <c r="X8" s="557"/>
      <c r="Y8" s="557"/>
      <c r="AB8" s="557"/>
      <c r="AC8" s="557"/>
      <c r="AD8" s="557"/>
      <c r="AE8" s="557"/>
      <c r="AG8" s="557"/>
      <c r="AH8" s="557"/>
      <c r="AI8" s="557"/>
      <c r="AJ8" s="557"/>
      <c r="AK8" s="205"/>
      <c r="AL8" s="557"/>
      <c r="AM8" s="557"/>
      <c r="AN8" s="557"/>
      <c r="AO8" s="557"/>
      <c r="AQ8" s="557"/>
      <c r="AR8" s="557"/>
      <c r="AS8" s="557"/>
      <c r="AT8" s="557"/>
      <c r="AU8" s="205"/>
      <c r="AV8" s="557"/>
      <c r="AW8" s="557"/>
      <c r="AX8" s="557"/>
      <c r="AY8" s="557"/>
    </row>
    <row r="9" spans="1:51" ht="18" customHeight="1" x14ac:dyDescent="0.2">
      <c r="B9" s="254" t="str">
        <f>Codierung!I124</f>
        <v>Rp./kg</v>
      </c>
      <c r="C9" s="255"/>
      <c r="D9" s="255"/>
      <c r="E9" s="256" t="str">
        <f>Codierung!I127</f>
        <v>Tonnen</v>
      </c>
      <c r="G9" s="254" t="str">
        <f>Codierung!I124</f>
        <v>Rp./kg</v>
      </c>
      <c r="H9" s="255"/>
      <c r="I9" s="255"/>
      <c r="J9" s="256" t="str">
        <f>Codierung!I127</f>
        <v>Tonnen</v>
      </c>
      <c r="K9" s="194"/>
      <c r="L9" s="194"/>
      <c r="M9" s="194"/>
      <c r="N9" s="194"/>
      <c r="O9" s="226"/>
      <c r="Q9" s="194"/>
      <c r="R9" s="194"/>
      <c r="S9" s="194"/>
      <c r="T9" s="226"/>
      <c r="U9" s="194"/>
      <c r="V9" s="194"/>
      <c r="W9" s="194"/>
      <c r="X9" s="194"/>
      <c r="Y9" s="226"/>
      <c r="AB9" s="588"/>
      <c r="AC9" s="588"/>
      <c r="AD9" s="589"/>
      <c r="AE9" s="589"/>
      <c r="AG9" s="588"/>
      <c r="AH9" s="588"/>
      <c r="AI9" s="589"/>
      <c r="AJ9" s="589"/>
      <c r="AK9" s="194"/>
      <c r="AL9" s="588"/>
      <c r="AM9" s="588"/>
      <c r="AN9" s="589"/>
      <c r="AO9" s="589"/>
      <c r="AQ9" s="588"/>
      <c r="AR9" s="588"/>
      <c r="AS9" s="589"/>
      <c r="AT9" s="589"/>
      <c r="AU9" s="194"/>
      <c r="AV9" s="588"/>
      <c r="AW9" s="588"/>
      <c r="AX9" s="589"/>
      <c r="AY9" s="589"/>
    </row>
    <row r="10" spans="1:51" ht="12.75" customHeight="1" x14ac:dyDescent="0.2">
      <c r="B10" s="257">
        <f>'Milch Daten'!C21</f>
        <v>93.3849658646389</v>
      </c>
      <c r="C10" s="230"/>
      <c r="D10" s="230"/>
      <c r="E10" s="264">
        <f>'Milch Daten'!H21</f>
        <v>22916.660653424999</v>
      </c>
      <c r="G10" s="257">
        <f>'Milch Daten'!D21</f>
        <v>74.129737671912906</v>
      </c>
      <c r="H10" s="230"/>
      <c r="I10" s="230"/>
      <c r="J10" s="264">
        <f>'Milch Daten'!I21</f>
        <v>269710.33934657503</v>
      </c>
      <c r="K10" s="195"/>
      <c r="L10" s="230"/>
      <c r="M10" s="230"/>
      <c r="N10" s="230"/>
      <c r="O10" s="209"/>
      <c r="Q10" s="230"/>
      <c r="R10" s="230"/>
      <c r="S10" s="230"/>
      <c r="T10" s="209"/>
      <c r="V10" s="230"/>
      <c r="W10" s="230"/>
      <c r="X10" s="230"/>
      <c r="Y10" s="209"/>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1" ht="12.75" customHeight="1" x14ac:dyDescent="0.2">
      <c r="B11" s="592" t="str">
        <f>Codierung!I217</f>
        <v>Vergleich Vormonat*</v>
      </c>
      <c r="C11" s="556"/>
      <c r="D11" s="556"/>
      <c r="E11" s="593"/>
      <c r="G11" s="592" t="str">
        <f>Codierung!I217</f>
        <v>Vergleich Vormonat*</v>
      </c>
      <c r="H11" s="556"/>
      <c r="I11" s="556"/>
      <c r="J11" s="593"/>
      <c r="K11" s="196"/>
      <c r="L11" s="556"/>
      <c r="M11" s="556"/>
      <c r="N11" s="556"/>
      <c r="O11" s="556"/>
      <c r="Q11" s="556"/>
      <c r="R11" s="556"/>
      <c r="S11" s="556"/>
      <c r="T11" s="556"/>
      <c r="U11" s="194"/>
      <c r="V11" s="556"/>
      <c r="W11" s="556"/>
      <c r="X11" s="556"/>
      <c r="Y11" s="556"/>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1" x14ac:dyDescent="0.2">
      <c r="B12" s="258">
        <f>'Milch Daten'!C21/'Milch Daten'!C22-1</f>
        <v>-1.0481771805590956E-2</v>
      </c>
      <c r="C12" s="261" t="str">
        <f>IF(B12&lt;0,Codierung!$O$37,IF(B12=0,Codierung!$O$38,IF(B12&gt;0,Codierung!$O$39,IF(B12=Codierung!I216,Codierung!$O$40))))</f>
        <v>▼</v>
      </c>
      <c r="D12" s="261" t="str">
        <f>IF(E12&lt;0,Codierung!$O$37,IF(E12=0,Codierung!$O$38,IF(E12&gt;0,Codierung!$O$39,IF(E12=Codierung!I216,Codierung!$O$40))))</f>
        <v>▲</v>
      </c>
      <c r="E12" s="259">
        <f>'Milch Daten'!H21/'Milch Daten'!H22-1</f>
        <v>9.1960790495055456E-2</v>
      </c>
      <c r="G12" s="258">
        <f>'Milch Daten'!D21/'Milch Daten'!D22-1</f>
        <v>-1.3723186762175321E-2</v>
      </c>
      <c r="H12" s="261" t="str">
        <f>IF(G12&lt;0,Codierung!$O$37,IF(G12=0,Codierung!$O$38,IF(G12&gt;0,Codierung!$O$39,IF(G12=Codierung!N206,Codierung!$O$40))))</f>
        <v>▼</v>
      </c>
      <c r="I12" s="261" t="str">
        <f>IF(J12&lt;0,Codierung!$O$37,IF(J12=0,Codierung!$O$38,IF(J12&gt;0,Codierung!$O$39,IF(J12=Codierung!N206,Codierung!$O$40))))</f>
        <v>▲</v>
      </c>
      <c r="J12" s="259">
        <f>'Milch Daten'!I21/'Milch Daten'!I22-1</f>
        <v>7.4601866176548848E-2</v>
      </c>
      <c r="K12" s="196"/>
      <c r="L12" s="236"/>
      <c r="M12" s="206"/>
      <c r="N12" s="206"/>
      <c r="O12" s="237"/>
      <c r="Q12" s="236"/>
      <c r="R12" s="206"/>
      <c r="S12" s="206"/>
      <c r="T12" s="237"/>
      <c r="U12" s="194"/>
      <c r="V12" s="236"/>
      <c r="W12" s="206"/>
      <c r="X12" s="206"/>
      <c r="Y12" s="237"/>
      <c r="AB12" s="556"/>
      <c r="AC12" s="556"/>
      <c r="AD12" s="556"/>
      <c r="AE12" s="556"/>
      <c r="AG12" s="556"/>
      <c r="AH12" s="556"/>
      <c r="AI12" s="556"/>
      <c r="AJ12" s="556"/>
      <c r="AK12" s="196"/>
      <c r="AL12" s="556"/>
      <c r="AM12" s="556"/>
      <c r="AN12" s="556"/>
      <c r="AO12" s="556"/>
      <c r="AQ12" s="556"/>
      <c r="AR12" s="556"/>
      <c r="AS12" s="556"/>
      <c r="AT12" s="556"/>
      <c r="AU12" s="194"/>
      <c r="AV12" s="556"/>
      <c r="AW12" s="556"/>
      <c r="AX12" s="556"/>
      <c r="AY12" s="556"/>
    </row>
    <row r="13" spans="1:51" x14ac:dyDescent="0.2">
      <c r="B13" s="592" t="str">
        <f>Codierung!I218</f>
        <v>Vergleich Vorjahr</v>
      </c>
      <c r="C13" s="556"/>
      <c r="D13" s="556"/>
      <c r="E13" s="593"/>
      <c r="G13" s="592" t="str">
        <f>Codierung!I218</f>
        <v>Vergleich Vorjahr</v>
      </c>
      <c r="H13" s="556"/>
      <c r="I13" s="556"/>
      <c r="J13" s="593"/>
      <c r="K13" s="196"/>
      <c r="L13" s="556"/>
      <c r="M13" s="556"/>
      <c r="N13" s="556"/>
      <c r="O13" s="556"/>
      <c r="Q13" s="556"/>
      <c r="R13" s="556"/>
      <c r="S13" s="556"/>
      <c r="T13" s="556"/>
      <c r="U13" s="194"/>
      <c r="V13" s="556"/>
      <c r="W13" s="556"/>
      <c r="X13" s="556"/>
      <c r="Y13" s="556"/>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1" x14ac:dyDescent="0.2">
      <c r="B14" s="258">
        <f>'Milch Daten'!C21/'Milch Daten'!C23-1</f>
        <v>-1.772255987077942E-2</v>
      </c>
      <c r="C14" s="261" t="str">
        <f>IF(B14&lt;0,Codierung!$B$10,IF(B14=0,Codierung!$B$11,IF(B14&gt;0,Codierung!$B$12)))</f>
        <v>▼</v>
      </c>
      <c r="D14" s="261" t="str">
        <f>IF(E14&lt;0,Codierung!$B$10,IF(E14=0,Codierung!$B$11,IF(E14&gt;0,Codierung!$B$12)))</f>
        <v>▲</v>
      </c>
      <c r="E14" s="259">
        <f>'Milch Daten'!H21/'Milch Daten'!H23-1</f>
        <v>0.15070344015321258</v>
      </c>
      <c r="G14" s="258">
        <f>'Milch Daten'!D21/'Milch Daten'!D23-1</f>
        <v>-1.9574931814295038E-2</v>
      </c>
      <c r="H14" s="261" t="str">
        <f>IF(G14&lt;0,Codierung!$B$10,IF(G14=0,Codierung!$B$11,IF(G14&gt;0,Codierung!$B$12)))</f>
        <v>▼</v>
      </c>
      <c r="I14" s="261" t="str">
        <f>IF(J14&lt;0,Codierung!$B$10,IF(J14=0,Codierung!$B$11,IF(J14&gt;0,Codierung!$B$12)))</f>
        <v>▲</v>
      </c>
      <c r="J14" s="259">
        <f>'Milch Daten'!I21/'Milch Daten'!I23-1</f>
        <v>8.4168305781412434E-2</v>
      </c>
      <c r="K14" s="196"/>
      <c r="L14" s="236"/>
      <c r="M14" s="206"/>
      <c r="N14" s="206"/>
      <c r="O14" s="237"/>
      <c r="Q14" s="236"/>
      <c r="R14" s="206"/>
      <c r="S14" s="206"/>
      <c r="T14" s="237"/>
      <c r="U14" s="194"/>
      <c r="V14" s="236"/>
      <c r="W14" s="206"/>
      <c r="X14" s="206"/>
      <c r="Y14" s="237"/>
      <c r="AB14" s="556"/>
      <c r="AC14" s="556"/>
      <c r="AD14" s="556"/>
      <c r="AE14" s="556"/>
      <c r="AG14" s="556"/>
      <c r="AH14" s="556"/>
      <c r="AI14" s="556"/>
      <c r="AJ14" s="556"/>
      <c r="AK14" s="196"/>
      <c r="AL14" s="556"/>
      <c r="AM14" s="556"/>
      <c r="AN14" s="556"/>
      <c r="AO14" s="556"/>
      <c r="AQ14" s="556"/>
      <c r="AR14" s="556"/>
      <c r="AS14" s="556"/>
      <c r="AT14" s="556"/>
      <c r="AU14" s="194"/>
      <c r="AV14" s="556"/>
      <c r="AW14" s="556"/>
      <c r="AX14" s="556"/>
      <c r="AY14" s="556"/>
    </row>
    <row r="15" spans="1:51" ht="12.75" customHeight="1" x14ac:dyDescent="0.2">
      <c r="B15" s="592" t="str">
        <f>Codierung!I219</f>
        <v>Vergl. nicht-bio / Anteil bio</v>
      </c>
      <c r="C15" s="556"/>
      <c r="D15" s="556"/>
      <c r="E15" s="593"/>
      <c r="G15" s="592" t="str">
        <f>Codierung!I219</f>
        <v>Vergl. nicht-bio / Anteil bio</v>
      </c>
      <c r="H15" s="556"/>
      <c r="I15" s="556"/>
      <c r="J15" s="593"/>
      <c r="K15" s="196"/>
      <c r="L15" s="556"/>
      <c r="M15" s="556"/>
      <c r="N15" s="556"/>
      <c r="O15" s="556"/>
      <c r="Q15" s="556"/>
      <c r="R15" s="556"/>
      <c r="S15" s="556"/>
      <c r="T15" s="556"/>
      <c r="U15" s="194"/>
      <c r="V15" s="556"/>
      <c r="W15" s="556"/>
      <c r="X15" s="556"/>
      <c r="Y15" s="556"/>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1" ht="12.75" customHeight="1" x14ac:dyDescent="0.2">
      <c r="B16" s="260">
        <f>'Milch Daten'!F21</f>
        <v>0.25975038894575264</v>
      </c>
      <c r="C16" s="262"/>
      <c r="D16" s="262"/>
      <c r="E16" s="263">
        <f>'Milch Daten'!J21</f>
        <v>7.8313554980999692E-2</v>
      </c>
      <c r="G16" s="260">
        <f>('Milch Daten'!D21-'Milch Daten'!C21)/'Milch Daten'!D21</f>
        <v>-0.2597503889457527</v>
      </c>
      <c r="H16" s="262"/>
      <c r="I16" s="262"/>
      <c r="J16" s="263">
        <f>1-'Milch Daten'!J21</f>
        <v>0.92168644501900032</v>
      </c>
      <c r="K16" s="197"/>
      <c r="L16" s="207"/>
      <c r="M16" s="206"/>
      <c r="N16" s="206"/>
      <c r="O16" s="225"/>
      <c r="Q16" s="207"/>
      <c r="R16" s="206"/>
      <c r="S16" s="206"/>
      <c r="T16" s="225"/>
      <c r="U16" s="198"/>
      <c r="V16" s="207"/>
      <c r="W16" s="206"/>
      <c r="X16" s="206"/>
      <c r="Y16" s="225"/>
    </row>
    <row r="17" spans="2:26" ht="20.25" customHeight="1" x14ac:dyDescent="0.2">
      <c r="B17" s="587" t="str">
        <f>Codierung!I194</f>
        <v>Detailhandel: Preise und Mengen bio</v>
      </c>
      <c r="C17" s="587"/>
      <c r="D17" s="587"/>
      <c r="E17" s="587"/>
      <c r="F17" s="587"/>
      <c r="G17" s="587"/>
      <c r="H17" s="587"/>
      <c r="I17" s="587"/>
      <c r="J17" s="587"/>
      <c r="K17" s="253"/>
      <c r="L17" s="586">
        <f>'Milch Daten'!L21</f>
        <v>45992</v>
      </c>
      <c r="M17" s="586"/>
      <c r="N17" s="586"/>
      <c r="O17" s="253"/>
      <c r="P17" s="253"/>
      <c r="Q17" s="253"/>
      <c r="R17" s="253"/>
      <c r="S17" s="253"/>
      <c r="T17" s="253"/>
      <c r="U17" s="253"/>
      <c r="V17" s="253"/>
      <c r="W17" s="253"/>
      <c r="X17" s="253"/>
      <c r="Y17" s="253"/>
    </row>
    <row r="18" spans="2:26" ht="5.25" customHeight="1" x14ac:dyDescent="0.2"/>
    <row r="19" spans="2:26" x14ac:dyDescent="0.2">
      <c r="B19" s="591" t="str">
        <f>Codierung!I391</f>
        <v>Milch Past</v>
      </c>
      <c r="C19" s="591"/>
      <c r="D19" s="591"/>
      <c r="E19" s="591"/>
      <c r="G19" s="591" t="str">
        <f>Codierung!I392</f>
        <v>Milch UHT</v>
      </c>
      <c r="H19" s="591"/>
      <c r="I19" s="591"/>
      <c r="J19" s="591"/>
      <c r="K19" s="205"/>
      <c r="L19" s="591" t="str">
        <f>'Milch Daten'!R18</f>
        <v>Vollrahm</v>
      </c>
      <c r="M19" s="591"/>
      <c r="N19" s="591"/>
      <c r="O19" s="591"/>
      <c r="Q19" s="591" t="str">
        <f>Codierung!I52</f>
        <v xml:space="preserve">Vorzugsbutter </v>
      </c>
      <c r="R19" s="591"/>
      <c r="S19" s="591"/>
      <c r="T19" s="591"/>
      <c r="U19" s="205"/>
      <c r="V19" s="591" t="str">
        <f>'Milch Daten'!AP18</f>
        <v>Joghurt nature</v>
      </c>
      <c r="W19" s="591"/>
      <c r="X19" s="591"/>
      <c r="Y19" s="591"/>
    </row>
    <row r="20" spans="2:26" x14ac:dyDescent="0.2">
      <c r="B20" s="254" t="str">
        <f>Codierung!I118</f>
        <v>CHF/Liter</v>
      </c>
      <c r="C20" s="255"/>
      <c r="D20" s="255"/>
      <c r="E20" s="256" t="str">
        <f>Codierung!I130</f>
        <v>1000 Liter</v>
      </c>
      <c r="G20" s="254" t="str">
        <f>Codierung!I118</f>
        <v>CHF/Liter</v>
      </c>
      <c r="H20" s="255"/>
      <c r="I20" s="255"/>
      <c r="J20" s="256" t="str">
        <f>Codierung!I130</f>
        <v>1000 Liter</v>
      </c>
      <c r="K20" s="194"/>
      <c r="L20" s="254" t="str">
        <f>Codierung!I118</f>
        <v>CHF/Liter</v>
      </c>
      <c r="M20" s="255"/>
      <c r="N20" s="255"/>
      <c r="O20" s="256" t="str">
        <f>Codierung!I130</f>
        <v>1000 Liter</v>
      </c>
      <c r="Q20" s="254" t="str">
        <f>Codierung!I119</f>
        <v>CHF/kg</v>
      </c>
      <c r="R20" s="255"/>
      <c r="S20" s="255"/>
      <c r="T20" s="256" t="str">
        <f>Codierung!I127</f>
        <v>Tonnen</v>
      </c>
      <c r="U20" s="194"/>
      <c r="V20" s="254" t="str">
        <f>Codierung!I119</f>
        <v>CHF/kg</v>
      </c>
      <c r="W20" s="255"/>
      <c r="X20" s="255"/>
      <c r="Y20" s="256" t="str">
        <f>Codierung!I127</f>
        <v>Tonnen</v>
      </c>
    </row>
    <row r="21" spans="2:26" ht="14.25" x14ac:dyDescent="0.2">
      <c r="B21" s="257">
        <f>'Milch Daten'!N21</f>
        <v>1.9339159058245017</v>
      </c>
      <c r="C21" s="230"/>
      <c r="D21" s="230"/>
      <c r="E21" s="264">
        <f>'Milch Daten'!BC21</f>
        <v>3408.394132979</v>
      </c>
      <c r="F21" s="278"/>
      <c r="G21" s="257">
        <f>'Milch Daten'!P21</f>
        <v>1.8940338290327077</v>
      </c>
      <c r="H21" s="230"/>
      <c r="I21" s="230"/>
      <c r="J21" s="264">
        <f>'Milch Daten'!BE21</f>
        <v>1594.5296658699999</v>
      </c>
      <c r="K21" s="278"/>
      <c r="L21" s="257">
        <f>'Milch Daten'!R21</f>
        <v>12.308809072408904</v>
      </c>
      <c r="M21" s="230"/>
      <c r="N21" s="230"/>
      <c r="O21" s="264">
        <f>'Milch Daten'!BJ21</f>
        <v>77.311174046001</v>
      </c>
      <c r="P21" s="278"/>
      <c r="Q21" s="257">
        <f>'Milch Daten'!X21</f>
        <v>24.540352249806908</v>
      </c>
      <c r="R21" s="230"/>
      <c r="S21" s="230"/>
      <c r="T21" s="264">
        <f>'Milch Daten'!BS21</f>
        <v>113.49894170500001</v>
      </c>
      <c r="U21" s="278"/>
      <c r="V21" s="257">
        <f>'Milch Daten'!AP21</f>
        <v>3.7224504776136982</v>
      </c>
      <c r="W21" s="230"/>
      <c r="X21" s="230"/>
      <c r="Y21" s="264">
        <f>'Milch Daten'!CO21</f>
        <v>1028.898052325</v>
      </c>
      <c r="Z21" s="278"/>
    </row>
    <row r="22" spans="2:26" x14ac:dyDescent="0.2">
      <c r="B22" s="592" t="str">
        <f>Codierung!I217</f>
        <v>Vergleich Vormonat*</v>
      </c>
      <c r="C22" s="556"/>
      <c r="D22" s="556"/>
      <c r="E22" s="593"/>
      <c r="G22" s="592" t="str">
        <f>Codierung!I217</f>
        <v>Vergleich Vormonat*</v>
      </c>
      <c r="H22" s="556"/>
      <c r="I22" s="556"/>
      <c r="J22" s="593"/>
      <c r="K22" s="196"/>
      <c r="L22" s="592" t="str">
        <f>Codierung!I217</f>
        <v>Vergleich Vormonat*</v>
      </c>
      <c r="M22" s="556"/>
      <c r="N22" s="556"/>
      <c r="O22" s="593"/>
      <c r="Q22" s="592" t="str">
        <f>Codierung!I217</f>
        <v>Vergleich Vormonat*</v>
      </c>
      <c r="R22" s="556"/>
      <c r="S22" s="556"/>
      <c r="T22" s="593"/>
      <c r="U22" s="194"/>
      <c r="V22" s="592" t="str">
        <f>Codierung!I217</f>
        <v>Vergleich Vormonat*</v>
      </c>
      <c r="W22" s="556"/>
      <c r="X22" s="556"/>
      <c r="Y22" s="593"/>
    </row>
    <row r="23" spans="2:26" x14ac:dyDescent="0.2">
      <c r="B23" s="258">
        <f>'Milch Daten'!N21/'Milch Daten'!N22-1</f>
        <v>-1.0593461528294879E-2</v>
      </c>
      <c r="C23" s="261" t="str">
        <f>IF(B23&lt;0,Codierung!$B$10,IF(B23=0,Codierung!$B$11,IF(B23&gt;0,Codierung!$B$12)))</f>
        <v>▼</v>
      </c>
      <c r="D23" s="261" t="str">
        <f>IF(E23&lt;0,Codierung!$B$10,IF(E23=0,Codierung!$B$11,IF(E23&gt;0,Codierung!$B$12)))</f>
        <v>▼</v>
      </c>
      <c r="E23" s="259">
        <f>('Milch Daten'!BC21/'Milch Daten'!AX21)/('Milch Daten'!BC22/'Milch Daten'!AX22)-1</f>
        <v>-1.0730397099628641E-3</v>
      </c>
      <c r="G23" s="258">
        <f>'Milch Daten'!P21/'Milch Daten'!P22-1</f>
        <v>3.570270094535033E-3</v>
      </c>
      <c r="H23" s="261" t="str">
        <f>IF(G23&lt;0,Codierung!$B$10,IF(G23=0,Codierung!$B$11,IF(G23&gt;0,Codierung!$B$12)))</f>
        <v>▲</v>
      </c>
      <c r="I23" s="261" t="str">
        <f>IF(J23&lt;0,Codierung!$B$10,IF(J23=0,Codierung!$B$11,IF(J23&gt;0,Codierung!$B$12)))</f>
        <v>▼</v>
      </c>
      <c r="J23" s="259">
        <f>('Milch Daten'!BE21/'Milch Daten'!AX21)/('Milch Daten'!BE22/'Milch Daten'!AX22)-1</f>
        <v>-1.5787084413102948E-2</v>
      </c>
      <c r="K23" s="196"/>
      <c r="L23" s="258">
        <f>'Milch Daten'!R21/'Milch Daten'!R22-1</f>
        <v>-1.9546670386547338E-2</v>
      </c>
      <c r="M23" s="261" t="str">
        <f>IF(L23&lt;0,Codierung!$B$10,IF(L23=0,Codierung!$B$11,IF(L23&gt;0,Codierung!$B$12)))</f>
        <v>▼</v>
      </c>
      <c r="N23" s="261" t="str">
        <f>IF(O23&lt;0,Codierung!$B$10,IF(O23=0,Codierung!$B$11,IF(O23&gt;0,Codierung!$B$12)))</f>
        <v>▲</v>
      </c>
      <c r="O23" s="259">
        <f>('Milch Daten'!BJ21/'Milch Daten'!AX21)/('Milch Daten'!BJ22/'Milch Daten'!AX22)-1</f>
        <v>0.13888334603833719</v>
      </c>
      <c r="Q23" s="258">
        <f>'Milch Daten'!X21/'Milch Daten'!X22-1</f>
        <v>2.2042565844746953E-2</v>
      </c>
      <c r="R23" s="261" t="str">
        <f>IF(Q23&lt;0,Codierung!$B$10,IF(Q23=0,Codierung!$B$11,IF(Q23&gt;0,Codierung!$B$12)))</f>
        <v>▲</v>
      </c>
      <c r="S23" s="261" t="str">
        <f>IF(T23&lt;0,Codierung!$B$10,IF(T23=0,Codierung!$B$11,IF(T23&gt;0,Codierung!$B$12)))</f>
        <v>▲</v>
      </c>
      <c r="T23" s="259">
        <f>('Milch Daten'!BS21/'Milch Daten'!AX21)/('Milch Daten'!BS22/'Milch Daten'!AX22)-1</f>
        <v>1.195992287499914E-2</v>
      </c>
      <c r="U23" s="194"/>
      <c r="V23" s="258">
        <f>'Milch Daten'!AP21/'Milch Daten'!AP22-1</f>
        <v>-1.5363562253191132E-2</v>
      </c>
      <c r="W23" s="261" t="str">
        <f>IF(V23&lt;0,Codierung!$B$10,IF(V23=0,Codierung!$B$11,IF(V23&gt;0,Codierung!$B$12)))</f>
        <v>▼</v>
      </c>
      <c r="X23" s="261" t="str">
        <f>IF(Y23&lt;0,Codierung!$B$10,IF(Y23=0,Codierung!$B$11,IF(Y23&gt;0,Codierung!$B$12)))</f>
        <v>▼</v>
      </c>
      <c r="Y23" s="259">
        <f>('Milch Daten'!CO21/'Milch Daten'!AX21)/('Milch Daten'!CO22/'Milch Daten'!AX22)-1</f>
        <v>-7.9550375203964463E-2</v>
      </c>
    </row>
    <row r="24" spans="2:26" x14ac:dyDescent="0.2">
      <c r="B24" s="592" t="str">
        <f>Codierung!I218</f>
        <v>Vergleich Vorjahr</v>
      </c>
      <c r="C24" s="556"/>
      <c r="D24" s="556"/>
      <c r="E24" s="593"/>
      <c r="G24" s="592" t="str">
        <f>Codierung!I218</f>
        <v>Vergleich Vorjahr</v>
      </c>
      <c r="H24" s="556"/>
      <c r="I24" s="556"/>
      <c r="J24" s="593"/>
      <c r="K24" s="196"/>
      <c r="L24" s="592" t="str">
        <f>Codierung!I218</f>
        <v>Vergleich Vorjahr</v>
      </c>
      <c r="M24" s="556"/>
      <c r="N24" s="556"/>
      <c r="O24" s="593"/>
      <c r="Q24" s="592" t="str">
        <f>Codierung!I218</f>
        <v>Vergleich Vorjahr</v>
      </c>
      <c r="R24" s="556"/>
      <c r="S24" s="556"/>
      <c r="T24" s="593"/>
      <c r="U24" s="194"/>
      <c r="V24" s="592" t="str">
        <f>Codierung!I218</f>
        <v>Vergleich Vorjahr</v>
      </c>
      <c r="W24" s="556"/>
      <c r="X24" s="556"/>
      <c r="Y24" s="593"/>
    </row>
    <row r="25" spans="2:26" x14ac:dyDescent="0.2">
      <c r="B25" s="258">
        <f>'Milch Daten'!N21/'Milch Daten'!N23-1</f>
        <v>-1.6457382753767846E-2</v>
      </c>
      <c r="C25" s="261" t="str">
        <f>IF(B25&lt;0,Codierung!$B$10,IF(B25=0,Codierung!$B$11,IF(B25&gt;0,Codierung!$B$12)))</f>
        <v>▼</v>
      </c>
      <c r="D25" s="261" t="str">
        <f>IF(E25&lt;0,Codierung!$B$10,IF(E25=0,Codierung!$B$11,IF(E25&gt;0,Codierung!$B$12)))</f>
        <v>▲</v>
      </c>
      <c r="E25" s="259">
        <f>'Milch Daten'!BC21/'Milch Daten'!BC23-1</f>
        <v>7.1393529778413178E-2</v>
      </c>
      <c r="G25" s="258">
        <f>'Milch Daten'!P21/'Milch Daten'!P23-1</f>
        <v>-4.8079226096797267E-2</v>
      </c>
      <c r="H25" s="261" t="str">
        <f>IF(G25&lt;0,Codierung!$B$10,IF(G25=0,Codierung!$B$11,IF(G25&gt;0,Codierung!$B$12)))</f>
        <v>▼</v>
      </c>
      <c r="I25" s="261" t="str">
        <f>IF(J25&lt;0,Codierung!$B$10,IF(J25=0,Codierung!$B$11,IF(J25&gt;0,Codierung!$B$12)))</f>
        <v>▲</v>
      </c>
      <c r="J25" s="259">
        <f>'Milch Daten'!BE21/'Milch Daten'!BE23-1</f>
        <v>7.0400513495353589E-2</v>
      </c>
      <c r="K25" s="196"/>
      <c r="L25" s="258">
        <f>'Milch Daten'!R21/'Milch Daten'!R23-1</f>
        <v>2.2536203080496531E-3</v>
      </c>
      <c r="M25" s="261" t="str">
        <f>IF(L25&lt;0,Codierung!$B$10,IF(L25=0,Codierung!$B$11,IF(L25&gt;0,Codierung!$B$12)))</f>
        <v>▲</v>
      </c>
      <c r="N25" s="261" t="str">
        <f>IF(O25&lt;0,Codierung!$B$10,IF(O25=0,Codierung!$B$11,IF(O25&gt;0,Codierung!$B$12)))</f>
        <v>▲</v>
      </c>
      <c r="O25" s="259">
        <f>'Milch Daten'!BJ21/'Milch Daten'!BJ23-1</f>
        <v>7.0767630769090983E-2</v>
      </c>
      <c r="Q25" s="258">
        <f>'Milch Daten'!X21/'Milch Daten'!X23-1</f>
        <v>3.8016749203704236E-3</v>
      </c>
      <c r="R25" s="261" t="str">
        <f>IF(Q25&lt;0,Codierung!$B$10,IF(Q25=0,Codierung!$B$11,IF(Q25&gt;0,Codierung!$B$12)))</f>
        <v>▲</v>
      </c>
      <c r="S25" s="261" t="str">
        <f>IF(T25&lt;0,Codierung!$B$10,IF(T25=0,Codierung!$B$11,IF(T25&gt;0,Codierung!$B$12)))</f>
        <v>▼</v>
      </c>
      <c r="T25" s="259">
        <f>'Milch Daten'!BS21/'Milch Daten'!BS23-1</f>
        <v>-2.5810359990974807E-2</v>
      </c>
      <c r="U25" s="194"/>
      <c r="V25" s="258">
        <f>'Milch Daten'!AP21/'Milch Daten'!AP23-1</f>
        <v>-3.6717851238912913E-2</v>
      </c>
      <c r="W25" s="261" t="str">
        <f>IF(V25&lt;0,Codierung!$B$10,IF(V25=0,Codierung!$B$11,IF(V25&gt;0,Codierung!$B$12)))</f>
        <v>▼</v>
      </c>
      <c r="X25" s="261" t="str">
        <f>IF(Y25&lt;0,Codierung!$B$10,IF(Y25=0,Codierung!$B$11,IF(Y25&gt;0,Codierung!$B$12)))</f>
        <v>▲</v>
      </c>
      <c r="Y25" s="259">
        <f>'Milch Daten'!CO21/'Milch Daten'!CO23-1</f>
        <v>0.16577788477877342</v>
      </c>
    </row>
    <row r="26" spans="2:26" x14ac:dyDescent="0.2">
      <c r="B26" s="592" t="str">
        <f>Codierung!I219</f>
        <v>Vergl. nicht-bio / Anteil bio</v>
      </c>
      <c r="C26" s="556"/>
      <c r="D26" s="556"/>
      <c r="E26" s="593"/>
      <c r="G26" s="592" t="str">
        <f>Codierung!I219</f>
        <v>Vergl. nicht-bio / Anteil bio</v>
      </c>
      <c r="H26" s="556"/>
      <c r="I26" s="556"/>
      <c r="J26" s="593"/>
      <c r="K26" s="196"/>
      <c r="L26" s="592" t="str">
        <f>Codierung!I219</f>
        <v>Vergl. nicht-bio / Anteil bio</v>
      </c>
      <c r="M26" s="556"/>
      <c r="N26" s="556"/>
      <c r="O26" s="593"/>
      <c r="Q26" s="592" t="str">
        <f>Codierung!I219</f>
        <v>Vergl. nicht-bio / Anteil bio</v>
      </c>
      <c r="R26" s="556"/>
      <c r="S26" s="556"/>
      <c r="T26" s="593"/>
      <c r="U26" s="194"/>
      <c r="V26" s="592" t="str">
        <f>Codierung!I219</f>
        <v>Vergl. nicht-bio / Anteil bio</v>
      </c>
      <c r="W26" s="556"/>
      <c r="X26" s="556"/>
      <c r="Y26" s="593"/>
    </row>
    <row r="27" spans="2:26" x14ac:dyDescent="0.2">
      <c r="B27" s="260">
        <f>'Milch Daten'!N21/'Milch Daten'!O21-1</f>
        <v>6.0957838639660533E-2</v>
      </c>
      <c r="C27" s="262"/>
      <c r="D27" s="262"/>
      <c r="E27" s="263">
        <f>'Milch Daten'!BC21/('Milch Daten'!BC21+'Milch Daten'!BD21)</f>
        <v>0.42883460392626011</v>
      </c>
      <c r="G27" s="260">
        <f>'Milch Daten'!P21/'Milch Daten'!Q21-1</f>
        <v>0.29626110976776077</v>
      </c>
      <c r="H27" s="262"/>
      <c r="I27" s="262"/>
      <c r="J27" s="263">
        <f>'Milch Daten'!BE21/('Milch Daten'!BE21+'Milch Daten'!BF21)</f>
        <v>8.6372203703606376E-2</v>
      </c>
      <c r="K27" s="197"/>
      <c r="L27" s="260">
        <f>'Milch Daten'!R21/'Milch Daten'!S21-1</f>
        <v>0.50278385356431965</v>
      </c>
      <c r="M27" s="262"/>
      <c r="N27" s="262"/>
      <c r="O27" s="263">
        <f>'Milch Daten'!BJ21/('Milch Daten'!BJ21+'Milch Daten'!BK21)</f>
        <v>4.4315276943562104E-2</v>
      </c>
      <c r="Q27" s="260">
        <f>'Milch Daten'!X21/'Milch Daten'!Y21-1</f>
        <v>0.25901256405026296</v>
      </c>
      <c r="R27" s="262"/>
      <c r="S27" s="262"/>
      <c r="T27" s="263">
        <f>'Milch Daten'!BS21/('Milch Daten'!BS21+'Milch Daten'!BT21)</f>
        <v>0.21688227819403305</v>
      </c>
      <c r="U27" s="198"/>
      <c r="V27" s="260">
        <f>'Milch Daten'!AP21/'Milch Daten'!AQ21-1</f>
        <v>-5.3564668436822949E-3</v>
      </c>
      <c r="W27" s="262"/>
      <c r="X27" s="262"/>
      <c r="Y27" s="263">
        <f>'Milch Daten'!CO21/('Milch Daten'!CO21+'Milch Daten'!CP21)</f>
        <v>0.28878800554322392</v>
      </c>
    </row>
    <row r="29" spans="2:26" x14ac:dyDescent="0.2">
      <c r="B29" s="591" t="str">
        <f>Codierung!I395</f>
        <v>Hüttenkäse</v>
      </c>
      <c r="C29" s="591"/>
      <c r="D29" s="591"/>
      <c r="E29" s="591"/>
      <c r="G29" s="591" t="str">
        <f>'Milch Daten'!AC18</f>
        <v>Emmentaler</v>
      </c>
      <c r="H29" s="591"/>
      <c r="I29" s="591"/>
      <c r="J29" s="591"/>
      <c r="K29" s="205"/>
      <c r="L29" s="591" t="str">
        <f>'Milch Daten'!AE18</f>
        <v>Gruyère</v>
      </c>
      <c r="M29" s="591"/>
      <c r="N29" s="591"/>
      <c r="O29" s="591"/>
      <c r="Q29" s="591" t="str">
        <f>Codierung!I50</f>
        <v>Mozzarella</v>
      </c>
      <c r="R29" s="591"/>
      <c r="S29" s="591"/>
      <c r="T29" s="591"/>
      <c r="U29" s="205"/>
      <c r="V29" s="591" t="str">
        <f>Codierung!I54</f>
        <v>Fruchtjoghurt, Beeren</v>
      </c>
      <c r="W29" s="591"/>
      <c r="X29" s="591"/>
      <c r="Y29" s="591"/>
    </row>
    <row r="30" spans="2:26" x14ac:dyDescent="0.2">
      <c r="B30" s="254" t="str">
        <f>Codierung!I119</f>
        <v>CHF/kg</v>
      </c>
      <c r="C30" s="255"/>
      <c r="D30" s="255"/>
      <c r="E30" s="256" t="str">
        <f>Codierung!I127</f>
        <v>Tonnen</v>
      </c>
      <c r="G30" s="254" t="str">
        <f>Codierung!I119</f>
        <v>CHF/kg</v>
      </c>
      <c r="H30" s="255"/>
      <c r="I30" s="255"/>
      <c r="J30" s="256" t="str">
        <f>Codierung!I127</f>
        <v>Tonnen</v>
      </c>
      <c r="K30" s="194"/>
      <c r="L30" s="254" t="str">
        <f>Codierung!I119</f>
        <v>CHF/kg</v>
      </c>
      <c r="M30" s="255"/>
      <c r="N30" s="255"/>
      <c r="O30" s="256" t="str">
        <f>Codierung!I127</f>
        <v>Tonnen</v>
      </c>
      <c r="Q30" s="254" t="str">
        <f>Codierung!I119</f>
        <v>CHF/kg</v>
      </c>
      <c r="R30" s="255"/>
      <c r="S30" s="255"/>
      <c r="T30" s="256" t="str">
        <f>Codierung!I127</f>
        <v>Tonnen</v>
      </c>
      <c r="U30" s="194"/>
      <c r="V30" s="254" t="str">
        <f>Codierung!I119</f>
        <v>CHF/kg</v>
      </c>
      <c r="W30" s="255"/>
      <c r="X30" s="255"/>
      <c r="Y30" s="256" t="str">
        <f>Codierung!I127</f>
        <v>Tonnen</v>
      </c>
    </row>
    <row r="31" spans="2:26" ht="14.25" x14ac:dyDescent="0.2">
      <c r="B31" s="257">
        <f>'Milch Daten'!AG21</f>
        <v>9.7338546594943427</v>
      </c>
      <c r="C31" s="230"/>
      <c r="D31" s="230"/>
      <c r="E31" s="264">
        <f>'Milch Daten'!CD21</f>
        <v>73.464247910000012</v>
      </c>
      <c r="G31" s="257">
        <f>'Milch Daten'!AC21</f>
        <v>21.154696422690332</v>
      </c>
      <c r="H31" s="230"/>
      <c r="I31" s="230"/>
      <c r="J31" s="264">
        <f>'Milch Daten'!BZ21</f>
        <v>20.905124965001001</v>
      </c>
      <c r="K31" s="195"/>
      <c r="L31" s="257">
        <f>'Milch Daten'!AE21</f>
        <v>24.784419523090943</v>
      </c>
      <c r="M31" s="230"/>
      <c r="N31" s="230"/>
      <c r="O31" s="264">
        <f>'Milch Daten'!CB21</f>
        <v>91.888636425000996</v>
      </c>
      <c r="Q31" s="257">
        <f>'Milch Daten'!AI21</f>
        <v>16.751520163933325</v>
      </c>
      <c r="R31" s="230"/>
      <c r="S31" s="230"/>
      <c r="T31" s="264">
        <f>'Milch Daten'!CF21</f>
        <v>79.763743298999998</v>
      </c>
      <c r="V31" s="257">
        <f>'Milch Daten'!AR21</f>
        <v>4.8457372161384216</v>
      </c>
      <c r="W31" s="230"/>
      <c r="X31" s="230"/>
      <c r="Y31" s="264">
        <f>'Milch Daten'!CQ21</f>
        <v>161.17178731400099</v>
      </c>
      <c r="Z31" s="278"/>
    </row>
    <row r="32" spans="2:26" x14ac:dyDescent="0.2">
      <c r="B32" s="592" t="str">
        <f>Codierung!I217</f>
        <v>Vergleich Vormonat*</v>
      </c>
      <c r="C32" s="556"/>
      <c r="D32" s="556"/>
      <c r="E32" s="593"/>
      <c r="G32" s="592" t="str">
        <f>Codierung!I217</f>
        <v>Vergleich Vormonat*</v>
      </c>
      <c r="H32" s="556"/>
      <c r="I32" s="556"/>
      <c r="J32" s="593"/>
      <c r="K32" s="196"/>
      <c r="L32" s="592" t="str">
        <f>Codierung!I217</f>
        <v>Vergleich Vormonat*</v>
      </c>
      <c r="M32" s="556"/>
      <c r="N32" s="556"/>
      <c r="O32" s="593"/>
      <c r="Q32" s="592" t="str">
        <f>Codierung!I217</f>
        <v>Vergleich Vormonat*</v>
      </c>
      <c r="R32" s="556"/>
      <c r="S32" s="556"/>
      <c r="T32" s="593"/>
      <c r="U32" s="194"/>
      <c r="V32" s="592" t="str">
        <f>Codierung!I217</f>
        <v>Vergleich Vormonat*</v>
      </c>
      <c r="W32" s="556"/>
      <c r="X32" s="556"/>
      <c r="Y32" s="593"/>
    </row>
    <row r="33" spans="1:26" x14ac:dyDescent="0.2">
      <c r="B33" s="258">
        <f>'Milch Daten'!AG21/'Milch Daten'!AG22-1</f>
        <v>4.3133420260468291E-3</v>
      </c>
      <c r="C33" s="261" t="str">
        <f>IF(B33&lt;0,Codierung!$B$10,IF(B33=0,Codierung!$B$11,IF(B33&gt;0,Codierung!$B$12)))</f>
        <v>▲</v>
      </c>
      <c r="D33" s="261" t="str">
        <f>IF(E33&lt;0,Codierung!$B$10,IF(E33=0,Codierung!$B$11,IF(E33&gt;0,Codierung!$B$12)))</f>
        <v>▼</v>
      </c>
      <c r="E33" s="259">
        <f>('Milch Daten'!CD21/'Milch Daten'!AX21)/('Milch Daten'!CD22/'Milch Daten'!AX22)-1</f>
        <v>-0.10939607161030085</v>
      </c>
      <c r="G33" s="258">
        <f>'Milch Daten'!AC21/'Milch Daten'!AC22-1</f>
        <v>3.9387692199937874E-2</v>
      </c>
      <c r="H33" s="261" t="str">
        <f>IF(G33&lt;0,Codierung!$B$10,IF(G33=0,Codierung!$B$11,IF(G33&gt;0,Codierung!$B$12)))</f>
        <v>▲</v>
      </c>
      <c r="I33" s="261" t="str">
        <f>IF(J33&lt;0,Codierung!$B$10,IF(J33=0,Codierung!$B$11,IF(J33&gt;0,Codierung!$B$12)))</f>
        <v>▼</v>
      </c>
      <c r="J33" s="259">
        <f>('Milch Daten'!BZ21/'Milch Daten'!$AX$21)/('Milch Daten'!BZ22/'Milch Daten'!$AX$22)-1</f>
        <v>-0.44917675185406025</v>
      </c>
      <c r="K33" s="196"/>
      <c r="L33" s="258">
        <f>'Milch Daten'!AE21/'Milch Daten'!AE22-1</f>
        <v>-2.3223055079628629E-3</v>
      </c>
      <c r="M33" s="261" t="str">
        <f>IF(L33&lt;0,Codierung!$B$10,IF(L33=0,Codierung!$B$11,IF(L33&gt;0,Codierung!$B$12)))</f>
        <v>▼</v>
      </c>
      <c r="N33" s="261" t="str">
        <f>IF(O33&lt;0,Codierung!$B$10,IF(O33=0,Codierung!$B$11,IF(O33&gt;0,Codierung!$B$12)))</f>
        <v>▼</v>
      </c>
      <c r="O33" s="259">
        <f>('Milch Daten'!CB21/'Milch Daten'!$AX$21)/('Milch Daten'!CB22/'Milch Daten'!$AX$22)-1</f>
        <v>-0.14492484460795019</v>
      </c>
      <c r="Q33" s="258">
        <f>'Milch Daten'!AI21/'Milch Daten'!AI22-1</f>
        <v>3.8199381004366373E-2</v>
      </c>
      <c r="R33" s="261" t="str">
        <f>IF(Q33&lt;0,Codierung!$B$10,IF(Q33=0,Codierung!$B$11,IF(Q33&gt;0,Codierung!$B$12)))</f>
        <v>▲</v>
      </c>
      <c r="S33" s="261" t="str">
        <f>IF(T33&lt;0,Codierung!$B$10,IF(T33=0,Codierung!$B$11,IF(T33&gt;0,Codierung!$B$12)))</f>
        <v>▼</v>
      </c>
      <c r="T33" s="259">
        <f>('Milch Daten'!CF21/'Milch Daten'!$AX$21)/('Milch Daten'!CF22/'Milch Daten'!$AX$22)-1</f>
        <v>-0.1275041489861134</v>
      </c>
      <c r="U33" s="194"/>
      <c r="V33" s="258">
        <f>'Milch Daten'!AR21/'Milch Daten'!AR22-1</f>
        <v>-1.8939563771781409E-2</v>
      </c>
      <c r="W33" s="261" t="str">
        <f>IF(V33&lt;0,Codierung!$B$10,IF(V33=0,Codierung!$B$11,IF(V33&gt;0,Codierung!$B$12)))</f>
        <v>▼</v>
      </c>
      <c r="X33" s="261" t="str">
        <f>IF(Y33&lt;0,Codierung!$B$10,IF(Y33=0,Codierung!$B$11,IF(Y33&gt;0,Codierung!$B$12)))</f>
        <v>▼</v>
      </c>
      <c r="Y33" s="259">
        <f>('Milch Daten'!CQ21/'Milch Daten'!AX21)/('Milch Daten'!CQ22/'Milch Daten'!AX22)-1</f>
        <v>-3.6130123688572602E-2</v>
      </c>
    </row>
    <row r="34" spans="1:26" x14ac:dyDescent="0.2">
      <c r="B34" s="592" t="str">
        <f>Codierung!I218</f>
        <v>Vergleich Vorjahr</v>
      </c>
      <c r="C34" s="556"/>
      <c r="D34" s="556"/>
      <c r="E34" s="593"/>
      <c r="G34" s="592" t="str">
        <f>Codierung!I218</f>
        <v>Vergleich Vorjahr</v>
      </c>
      <c r="H34" s="556"/>
      <c r="I34" s="556"/>
      <c r="J34" s="593"/>
      <c r="K34" s="196"/>
      <c r="L34" s="592" t="str">
        <f>Codierung!I218</f>
        <v>Vergleich Vorjahr</v>
      </c>
      <c r="M34" s="556"/>
      <c r="N34" s="556"/>
      <c r="O34" s="593"/>
      <c r="Q34" s="592" t="str">
        <f>Codierung!I218</f>
        <v>Vergleich Vorjahr</v>
      </c>
      <c r="R34" s="556"/>
      <c r="S34" s="556"/>
      <c r="T34" s="593"/>
      <c r="U34" s="194"/>
      <c r="V34" s="592" t="str">
        <f>Codierung!I218</f>
        <v>Vergleich Vorjahr</v>
      </c>
      <c r="W34" s="556"/>
      <c r="X34" s="556"/>
      <c r="Y34" s="593"/>
    </row>
    <row r="35" spans="1:26" x14ac:dyDescent="0.2">
      <c r="B35" s="258">
        <f>'Milch Daten'!AG21/'Milch Daten'!AG23-1</f>
        <v>-1.5340987143439566E-3</v>
      </c>
      <c r="C35" s="261" t="str">
        <f>IF(B35&lt;0,Codierung!$B$10,IF(B35=0,Codierung!$B$11,IF(B35&gt;0,Codierung!$B$12)))</f>
        <v>▼</v>
      </c>
      <c r="D35" s="261" t="str">
        <f>IF(E35&lt;0,Codierung!$B$10,IF(E35=0,Codierung!$B$11,IF(E35&gt;0,Codierung!$B$12)))</f>
        <v>▲</v>
      </c>
      <c r="E35" s="259">
        <f>'Milch Daten'!CD21/'Milch Daten'!CD23-1</f>
        <v>0.28647138123113547</v>
      </c>
      <c r="G35" s="258">
        <f>'Milch Daten'!AC21/'Milch Daten'!AC23-1</f>
        <v>-4.6838604933729377E-2</v>
      </c>
      <c r="H35" s="261" t="str">
        <f>IF(G35&lt;0,Codierung!$B$10,IF(G35=0,Codierung!$B$11,IF(G35&gt;0,Codierung!$B$12)))</f>
        <v>▼</v>
      </c>
      <c r="I35" s="261" t="str">
        <f>IF(J35&lt;0,Codierung!$B$10,IF(J35=0,Codierung!$B$11,IF(J35&gt;0,Codierung!$B$12)))</f>
        <v>▼</v>
      </c>
      <c r="J35" s="259">
        <f>'Milch Daten'!BZ21/'Milch Daten'!BZ23-1</f>
        <v>-0.24687214423571135</v>
      </c>
      <c r="K35" s="196"/>
      <c r="L35" s="258">
        <f>'Milch Daten'!AE21/'Milch Daten'!AE23-1</f>
        <v>-6.933932900598494E-2</v>
      </c>
      <c r="M35" s="261" t="str">
        <f>IF(L35&lt;0,Codierung!$B$10,IF(L35=0,Codierung!$B$11,IF(L35&gt;0,Codierung!$B$12)))</f>
        <v>▼</v>
      </c>
      <c r="N35" s="261" t="str">
        <f>IF(O35&lt;0,Codierung!$B$10,IF(O35=0,Codierung!$B$11,IF(O35&gt;0,Codierung!$B$12)))</f>
        <v>▲</v>
      </c>
      <c r="O35" s="259">
        <f>'Milch Daten'!CB21/'Milch Daten'!CB23-1</f>
        <v>5.9814285632806774E-2</v>
      </c>
      <c r="Q35" s="258">
        <f>'Milch Daten'!AI21/'Milch Daten'!AI23-1</f>
        <v>2.5330018027568624E-2</v>
      </c>
      <c r="R35" s="261" t="str">
        <f>IF(Q35&lt;0,Codierung!$B$10,IF(Q35=0,Codierung!$B$11,IF(Q35&gt;0,Codierung!$B$12)))</f>
        <v>▲</v>
      </c>
      <c r="S35" s="261" t="str">
        <f>IF(T35&lt;0,Codierung!$B$10,IF(T35=0,Codierung!$B$11,IF(T35&gt;0,Codierung!$B$12)))</f>
        <v>▲</v>
      </c>
      <c r="T35" s="259">
        <f>'Milch Daten'!CF21/'Milch Daten'!CF23-1</f>
        <v>3.5110412037676841E-2</v>
      </c>
      <c r="U35" s="194"/>
      <c r="V35" s="258">
        <f>'Milch Daten'!AR21/'Milch Daten'!AR23-1</f>
        <v>-8.858643425639956E-2</v>
      </c>
      <c r="W35" s="261" t="str">
        <f>IF(V35&lt;0,Codierung!$B$10,IF(V35=0,Codierung!$B$11,IF(V35&gt;0,Codierung!$B$12)))</f>
        <v>▼</v>
      </c>
      <c r="X35" s="261" t="str">
        <f>IF(Y35&lt;0,Codierung!$B$10,IF(Y35=0,Codierung!$B$11,IF(Y35&gt;0,Codierung!$B$12)))</f>
        <v>▲</v>
      </c>
      <c r="Y35" s="259">
        <f>'Milch Daten'!CQ21/'Milch Daten'!CQ23-1</f>
        <v>4.5630584616489722E-2</v>
      </c>
    </row>
    <row r="36" spans="1:26" x14ac:dyDescent="0.2">
      <c r="B36" s="592" t="str">
        <f>Codierung!I219</f>
        <v>Vergl. nicht-bio / Anteil bio</v>
      </c>
      <c r="C36" s="556"/>
      <c r="D36" s="556"/>
      <c r="E36" s="593"/>
      <c r="G36" s="592" t="str">
        <f>Codierung!I219</f>
        <v>Vergl. nicht-bio / Anteil bio</v>
      </c>
      <c r="H36" s="556"/>
      <c r="I36" s="556"/>
      <c r="J36" s="593"/>
      <c r="K36" s="196"/>
      <c r="L36" s="592" t="str">
        <f>Codierung!I219</f>
        <v>Vergl. nicht-bio / Anteil bio</v>
      </c>
      <c r="M36" s="556"/>
      <c r="N36" s="556"/>
      <c r="O36" s="593"/>
      <c r="Q36" s="592" t="str">
        <f>Codierung!I219</f>
        <v>Vergl. nicht-bio / Anteil bio</v>
      </c>
      <c r="R36" s="556"/>
      <c r="S36" s="556"/>
      <c r="T36" s="593"/>
      <c r="U36" s="194"/>
      <c r="V36" s="592" t="str">
        <f>Codierung!I219</f>
        <v>Vergl. nicht-bio / Anteil bio</v>
      </c>
      <c r="W36" s="556"/>
      <c r="X36" s="556"/>
      <c r="Y36" s="593"/>
    </row>
    <row r="37" spans="1:26" x14ac:dyDescent="0.2">
      <c r="B37" s="260">
        <f>'Milch Daten'!AG21/'Milch Daten'!AH21-1</f>
        <v>0.30017200440382541</v>
      </c>
      <c r="C37" s="262"/>
      <c r="D37" s="262"/>
      <c r="E37" s="263">
        <f>'Milch Daten'!CD21/('Milch Daten'!CD21+'Milch Daten'!CE21)</f>
        <v>9.1417481838589387E-2</v>
      </c>
      <c r="G37" s="260">
        <f>'Milch Daten'!AC21/'Milch Daten'!AD21-1</f>
        <v>0.29496268143640281</v>
      </c>
      <c r="H37" s="262"/>
      <c r="I37" s="262"/>
      <c r="J37" s="263">
        <f>'Milch Daten'!BZ21/('Milch Daten'!BZ21+'Milch Daten'!CA21)</f>
        <v>7.3131444627646286E-2</v>
      </c>
      <c r="K37" s="197"/>
      <c r="L37" s="260">
        <f>'Milch Daten'!AE21/'Milch Daten'!AF21-1</f>
        <v>0.28917229447937909</v>
      </c>
      <c r="M37" s="262"/>
      <c r="N37" s="262"/>
      <c r="O37" s="263">
        <f>'Milch Daten'!CB21/('Milch Daten'!CB21+'Milch Daten'!CC21)</f>
        <v>8.5046069561919665E-2</v>
      </c>
      <c r="Q37" s="260">
        <f>'Milch Daten'!AI21/'Milch Daten'!AJ21-1</f>
        <v>0.58966116484498232</v>
      </c>
      <c r="R37" s="262"/>
      <c r="S37" s="262"/>
      <c r="T37" s="263">
        <f>'Milch Daten'!CF21/('Milch Daten'!CF21+'Milch Daten'!CG21)</f>
        <v>6.8970414520899859E-2</v>
      </c>
      <c r="U37" s="198"/>
      <c r="V37" s="260">
        <f>'Milch Daten'!AR21/'Milch Daten'!AS21-1</f>
        <v>5.4288569271021547E-2</v>
      </c>
      <c r="W37" s="262"/>
      <c r="X37" s="262"/>
      <c r="Y37" s="263">
        <f>'Milch Daten'!CQ21/('Milch Daten'!CQ21+'Milch Daten'!CR21)</f>
        <v>0.122002585996072</v>
      </c>
    </row>
    <row r="38" spans="1:26" x14ac:dyDescent="0.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x14ac:dyDescent="0.2">
      <c r="B39" s="194" t="str">
        <f>Codierung!I481</f>
        <v>Quellen: Produktion: BLW, Fachbereich Agrardaten und Marktanalysen; Detailhandel: NielsenIQ Switzerland, Total Market Consumer/Retail Panel</v>
      </c>
    </row>
    <row r="40" spans="1:26" x14ac:dyDescent="0.2">
      <c r="B40" s="194" t="str">
        <f>Codierung!I494</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85" zoomScaleNormal="85" workbookViewId="0">
      <pane xSplit="2" ySplit="22" topLeftCell="CK23" activePane="bottomRight" state="frozen"/>
      <selection activeCell="R14" sqref="R14"/>
      <selection pane="topRight" activeCell="R14" sqref="R14"/>
      <selection pane="bottomLeft" activeCell="R14" sqref="R14"/>
      <selection pane="bottomRight" activeCell="CK14" sqref="CK14:ER14"/>
    </sheetView>
  </sheetViews>
  <sheetFormatPr baseColWidth="10" defaultColWidth="11" defaultRowHeight="14.25" x14ac:dyDescent="0.2"/>
  <cols>
    <col min="1" max="1" width="14.125" style="141" customWidth="1"/>
    <col min="2" max="3" width="10.625" style="141" customWidth="1"/>
    <col min="4" max="9" width="8.625" style="141" customWidth="1"/>
    <col min="10" max="10" width="4.125" style="141" customWidth="1"/>
    <col min="11" max="12" width="8.625" style="141" customWidth="1"/>
    <col min="13" max="13" width="4.125" style="141" customWidth="1"/>
    <col min="14" max="15" width="8.625" style="141" customWidth="1"/>
    <col min="16" max="16" width="4.125" style="141" customWidth="1"/>
    <col min="17" max="21" width="8.625" style="141" customWidth="1"/>
    <col min="22" max="22" width="12.625" style="141" customWidth="1"/>
    <col min="23" max="28" width="8.625" style="141" customWidth="1"/>
    <col min="29" max="29" width="4.125" style="141" customWidth="1"/>
    <col min="30" max="31" width="8.625" style="141" customWidth="1"/>
    <col min="32" max="32" width="4.125" style="141" customWidth="1"/>
    <col min="33" max="48" width="8.625" style="141" customWidth="1"/>
    <col min="49" max="49" width="4.125" style="141" customWidth="1"/>
    <col min="50" max="59" width="8.625" style="141" customWidth="1"/>
    <col min="60" max="60" width="4.125" style="141" customWidth="1"/>
    <col min="61" max="68" width="8.625" style="141" customWidth="1"/>
    <col min="69" max="69" width="4.125" style="141" customWidth="1"/>
    <col min="70" max="88" width="8.625" style="141" customWidth="1"/>
    <col min="89" max="89" width="12.625" style="141" customWidth="1"/>
    <col min="90" max="91" width="8.625" style="141" customWidth="1"/>
    <col min="92" max="92" width="4.125" style="141" customWidth="1"/>
    <col min="93" max="100" width="8.625" style="141" customWidth="1"/>
    <col min="101" max="101" width="4.125" style="141" customWidth="1"/>
    <col min="102" max="105" width="8.625" style="141" customWidth="1"/>
    <col min="106" max="106" width="4.125" style="141" customWidth="1"/>
    <col min="107" max="124" width="8.625" style="141" customWidth="1"/>
    <col min="125" max="125" width="4.125" style="141" customWidth="1"/>
    <col min="126" max="137" width="8.625" style="141" customWidth="1"/>
    <col min="138" max="138" width="4.125" style="141" customWidth="1"/>
    <col min="139" max="148" width="8.625" style="141" customWidth="1"/>
    <col min="149" max="149" width="4.125" style="141" customWidth="1"/>
    <col min="150" max="169" width="8.625" style="141" customWidth="1"/>
    <col min="170" max="16384" width="11" style="141"/>
  </cols>
  <sheetData>
    <row r="1" spans="1:169" s="183" customFormat="1" ht="9.9499999999999993" customHeight="1" x14ac:dyDescent="0.2">
      <c r="A1" s="190"/>
      <c r="B1" s="190"/>
      <c r="C1" s="190"/>
      <c r="D1" s="241" t="str">
        <f>Codierung!I152</f>
        <v>Eidgenössisches Departement für  Wirtschaft, Bildung und Forschung WBF</v>
      </c>
      <c r="E1" s="190"/>
      <c r="J1" s="192"/>
      <c r="K1" s="192"/>
    </row>
    <row r="2" spans="1:169" s="183" customFormat="1" ht="9.9499999999999993" customHeight="1" x14ac:dyDescent="0.2">
      <c r="A2" s="190"/>
      <c r="B2" s="190"/>
      <c r="C2" s="190"/>
      <c r="D2" s="242" t="str">
        <f>Codierung!I153</f>
        <v>Bundesamt für Landwirtschaft BLW</v>
      </c>
      <c r="E2" s="190"/>
      <c r="J2" s="187"/>
      <c r="K2" s="187"/>
    </row>
    <row r="3" spans="1:169" s="183" customFormat="1" ht="9.9499999999999993" customHeight="1" x14ac:dyDescent="0.2">
      <c r="A3" s="190"/>
      <c r="B3" s="190"/>
      <c r="C3" s="190"/>
      <c r="D3" s="241" t="str">
        <f>Codierung!I154</f>
        <v>Fachbereich Agrardaten und Marktanalysen</v>
      </c>
      <c r="E3" s="190"/>
      <c r="J3" s="192"/>
      <c r="K3" s="192"/>
    </row>
    <row r="4" spans="1:169" s="183" customFormat="1" ht="9.9499999999999993" customHeight="1" x14ac:dyDescent="0.2">
      <c r="A4" s="190"/>
      <c r="B4" s="190"/>
      <c r="C4" s="190"/>
      <c r="D4" s="190"/>
      <c r="E4" s="190"/>
      <c r="J4" s="190"/>
      <c r="K4" s="190"/>
    </row>
    <row r="5" spans="1:169" s="183" customFormat="1" ht="18" customHeight="1" x14ac:dyDescent="0.2"/>
    <row r="6" spans="1:169" s="183" customFormat="1" ht="18" customHeight="1" x14ac:dyDescent="0.2">
      <c r="ET6" s="314"/>
      <c r="EU6" s="314"/>
    </row>
    <row r="7" spans="1:169" ht="12.75" customHeight="1" x14ac:dyDescent="0.2">
      <c r="A7" s="567" t="str">
        <f>Codierung!$I$160</f>
        <v>Zurück zum Inhaltsverzeichnis</v>
      </c>
      <c r="B7" s="567"/>
      <c r="C7" s="508"/>
      <c r="CL7" s="402"/>
      <c r="EJ7" s="183"/>
      <c r="EK7" s="183"/>
      <c r="ET7" s="401"/>
      <c r="EU7" s="401"/>
    </row>
    <row r="8" spans="1:169" s="183" customFormat="1" ht="12.75" customHeight="1" x14ac:dyDescent="0.2">
      <c r="A8" s="569" t="str">
        <f>Codierung!I40</f>
        <v>Fleisch</v>
      </c>
      <c r="B8" s="569"/>
      <c r="C8" s="510"/>
      <c r="D8" s="179"/>
      <c r="E8" s="179"/>
      <c r="F8" s="179"/>
      <c r="G8" s="179"/>
      <c r="H8" s="179"/>
      <c r="I8" s="179"/>
      <c r="J8" s="179"/>
      <c r="K8" s="179"/>
      <c r="L8" s="179"/>
      <c r="M8" s="179"/>
      <c r="N8" s="179"/>
      <c r="O8" s="179"/>
      <c r="P8" s="179"/>
      <c r="Q8" s="179"/>
      <c r="R8" s="179"/>
      <c r="S8" s="179"/>
      <c r="T8" s="179"/>
      <c r="U8" s="179"/>
      <c r="V8" s="179"/>
      <c r="CJ8" s="179"/>
      <c r="CL8" s="314"/>
      <c r="CM8" s="314"/>
      <c r="ET8" s="314"/>
      <c r="EU8" s="314"/>
    </row>
    <row r="9" spans="1:169" s="183" customFormat="1" ht="12.75" customHeight="1" x14ac:dyDescent="0.2">
      <c r="A9" s="568" t="str">
        <f>Codierung!I183</f>
        <v>Preise Produzenten</v>
      </c>
      <c r="B9" s="568"/>
      <c r="C9" s="509"/>
      <c r="D9" s="179"/>
      <c r="E9" s="179"/>
      <c r="F9" s="179"/>
      <c r="G9" s="179"/>
      <c r="H9" s="179"/>
      <c r="I9" s="179"/>
      <c r="J9" s="179"/>
      <c r="K9" s="179"/>
      <c r="L9" s="179"/>
      <c r="M9" s="179"/>
      <c r="N9" s="179"/>
      <c r="O9" s="179"/>
      <c r="P9" s="179"/>
      <c r="Q9" s="179"/>
      <c r="R9" s="179"/>
      <c r="S9" s="179"/>
      <c r="T9" s="179"/>
      <c r="U9" s="179"/>
      <c r="V9" s="179"/>
      <c r="CJ9" s="179"/>
      <c r="CL9" s="314"/>
      <c r="ET9" s="314"/>
      <c r="EX9" s="314"/>
      <c r="EY9" s="314"/>
    </row>
    <row r="10" spans="1:169" s="183" customFormat="1" ht="12.75" customHeight="1" x14ac:dyDescent="0.2">
      <c r="A10" s="568" t="str">
        <f>Codierung!I186</f>
        <v>Preise Detailhandel</v>
      </c>
      <c r="B10" s="568"/>
      <c r="C10" s="509"/>
      <c r="D10" s="179"/>
      <c r="E10" s="179"/>
      <c r="F10" s="179"/>
      <c r="G10" s="179"/>
      <c r="H10" s="179"/>
      <c r="I10" s="179"/>
      <c r="J10" s="179"/>
      <c r="K10" s="179"/>
      <c r="L10" s="179"/>
      <c r="M10" s="179"/>
      <c r="N10" s="179"/>
      <c r="O10" s="179"/>
      <c r="P10" s="179"/>
      <c r="Q10" s="179"/>
      <c r="R10" s="179"/>
      <c r="S10" s="179"/>
      <c r="T10" s="179"/>
      <c r="U10" s="179"/>
      <c r="V10" s="179"/>
      <c r="CJ10" s="179"/>
      <c r="CL10" s="314"/>
      <c r="CM10" s="521"/>
      <c r="CO10" s="506"/>
      <c r="CP10" s="506"/>
      <c r="ET10" s="314"/>
      <c r="EU10" s="517"/>
      <c r="EV10" s="518"/>
    </row>
    <row r="11" spans="1:169" s="183" customFormat="1" ht="12.75" customHeight="1" x14ac:dyDescent="0.2">
      <c r="A11" s="568" t="str">
        <f>Codierung!I187</f>
        <v>Absatzmengen Detailhandel</v>
      </c>
      <c r="B11" s="568"/>
      <c r="C11" s="509"/>
      <c r="D11" s="191"/>
      <c r="E11" s="191"/>
      <c r="F11" s="191"/>
      <c r="G11" s="191"/>
      <c r="H11" s="191"/>
      <c r="I11" s="191"/>
      <c r="J11" s="191"/>
      <c r="K11" s="191"/>
      <c r="L11" s="191"/>
      <c r="M11" s="191"/>
      <c r="N11" s="191"/>
      <c r="O11" s="191"/>
      <c r="P11" s="191"/>
      <c r="Q11" s="191"/>
      <c r="R11" s="191"/>
      <c r="S11" s="191"/>
      <c r="T11" s="191"/>
      <c r="U11" s="191"/>
      <c r="V11" s="191"/>
      <c r="CJ11" s="191"/>
      <c r="CL11" s="314"/>
      <c r="CM11" s="515"/>
      <c r="EI11" s="141"/>
      <c r="ET11" s="314"/>
      <c r="EU11" s="517"/>
      <c r="EV11" s="314"/>
    </row>
    <row r="12" spans="1:169" s="183" customFormat="1" ht="12.75" customHeight="1" x14ac:dyDescent="0.2">
      <c r="A12" s="568" t="str">
        <f>Codierung!I203</f>
        <v>Fleisch Übersicht</v>
      </c>
      <c r="B12" s="568"/>
      <c r="C12" s="509"/>
      <c r="D12" s="191"/>
      <c r="E12" s="512" t="str">
        <f>Codierung!I550</f>
        <v>Diese Daten werden bis auf weiteres nicht aktualisiert, da die internen Prozesse konzeptionell überarbeitet werden.</v>
      </c>
      <c r="F12" s="512"/>
      <c r="G12" s="512"/>
      <c r="H12" s="512"/>
      <c r="I12" s="512"/>
      <c r="J12" s="512"/>
      <c r="K12" s="512"/>
      <c r="L12" s="512"/>
      <c r="M12" s="512"/>
      <c r="N12" s="512"/>
      <c r="O12" s="512"/>
      <c r="P12" s="191"/>
      <c r="Q12" s="191"/>
      <c r="R12" s="191"/>
      <c r="S12" s="191"/>
      <c r="T12" s="191"/>
      <c r="U12" s="191"/>
      <c r="V12" s="191"/>
      <c r="CJ12" s="191"/>
    </row>
    <row r="13" spans="1:169" s="183" customFormat="1" ht="12.75" customHeight="1" x14ac:dyDescent="0.2">
      <c r="A13" s="191"/>
      <c r="B13" s="191"/>
      <c r="C13" s="191"/>
      <c r="D13" s="179"/>
      <c r="E13" s="179"/>
      <c r="F13" s="179"/>
      <c r="G13" s="179"/>
      <c r="H13" s="179"/>
      <c r="I13" s="179"/>
      <c r="J13" s="179"/>
      <c r="K13" s="179"/>
      <c r="L13" s="179"/>
      <c r="M13" s="179"/>
      <c r="N13" s="179"/>
      <c r="O13" s="179"/>
      <c r="P13" s="179"/>
      <c r="Q13" s="179"/>
      <c r="R13" s="179"/>
      <c r="S13" s="179"/>
      <c r="T13" s="179"/>
      <c r="U13" s="179"/>
      <c r="V13" s="179"/>
      <c r="CJ13" s="179"/>
    </row>
    <row r="14" spans="1:169" s="180" customFormat="1" ht="18" customHeight="1" x14ac:dyDescent="0.25">
      <c r="A14" s="599" t="str">
        <f>Codierung!I40</f>
        <v>Fleisch</v>
      </c>
      <c r="B14" s="599"/>
      <c r="C14" s="511"/>
      <c r="D14" s="599" t="str">
        <f>Codierung!$I$425</f>
        <v>Preise Produzenten franko Schlachthof</v>
      </c>
      <c r="E14" s="599"/>
      <c r="F14" s="599"/>
      <c r="G14" s="599"/>
      <c r="H14" s="599"/>
      <c r="I14" s="599"/>
      <c r="J14" s="599"/>
      <c r="K14" s="599"/>
      <c r="L14" s="599"/>
      <c r="M14" s="599"/>
      <c r="N14" s="599"/>
      <c r="O14" s="599"/>
      <c r="P14" s="599"/>
      <c r="Q14" s="599"/>
      <c r="R14" s="599"/>
      <c r="S14" s="271"/>
      <c r="T14" s="271"/>
      <c r="U14" s="271"/>
      <c r="V14" s="594" t="str">
        <f>Codierung!$I$428</f>
        <v>Preise Detailhandel Frischfleisch</v>
      </c>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c r="AT14" s="594"/>
      <c r="AU14" s="594"/>
      <c r="AV14" s="594"/>
      <c r="AW14" s="594"/>
      <c r="AX14" s="594"/>
      <c r="AY14" s="594"/>
      <c r="AZ14" s="594"/>
      <c r="BA14" s="594"/>
      <c r="BB14" s="594"/>
      <c r="BC14" s="594"/>
      <c r="BD14" s="594"/>
      <c r="BE14" s="594"/>
      <c r="BF14" s="594"/>
      <c r="BG14" s="594"/>
      <c r="BH14" s="594"/>
      <c r="BI14" s="594"/>
      <c r="BJ14" s="594"/>
      <c r="BK14" s="594"/>
      <c r="BL14" s="594"/>
      <c r="BM14" s="594"/>
      <c r="BN14" s="594"/>
      <c r="BO14" s="594"/>
      <c r="BP14" s="594"/>
      <c r="BQ14" s="594"/>
      <c r="BR14" s="594"/>
      <c r="BS14" s="594"/>
      <c r="BT14" s="594"/>
      <c r="BU14" s="594"/>
      <c r="BV14" s="594"/>
      <c r="BW14" s="594"/>
      <c r="BX14" s="594"/>
      <c r="BY14" s="594"/>
      <c r="BZ14" s="594"/>
      <c r="CA14" s="594"/>
      <c r="CB14" s="594"/>
      <c r="CC14" s="594"/>
      <c r="CD14" s="594"/>
      <c r="CE14" s="594"/>
      <c r="CF14" s="594"/>
      <c r="CG14" s="594"/>
      <c r="CH14" s="594"/>
      <c r="CI14" s="594"/>
      <c r="CJ14" s="271"/>
      <c r="CK14" s="599" t="str">
        <f>Codierung!$I$188</f>
        <v>Absatzmengen Detailhandel Frischfleisch</v>
      </c>
      <c r="CL14" s="599"/>
      <c r="CM14" s="599"/>
      <c r="CN14" s="599"/>
      <c r="CO14" s="599"/>
      <c r="CP14" s="599"/>
      <c r="CQ14" s="599"/>
      <c r="CR14" s="599"/>
      <c r="CS14" s="599"/>
      <c r="CT14" s="599"/>
      <c r="CU14" s="599"/>
      <c r="CV14" s="599"/>
      <c r="CW14" s="599"/>
      <c r="CX14" s="599"/>
      <c r="CY14" s="599"/>
      <c r="CZ14" s="599"/>
      <c r="DA14" s="599"/>
      <c r="DB14" s="599"/>
      <c r="DC14" s="599"/>
      <c r="DD14" s="599"/>
      <c r="DE14" s="599"/>
      <c r="DF14" s="599"/>
      <c r="DG14" s="599"/>
      <c r="DH14" s="599"/>
      <c r="DI14" s="599"/>
      <c r="DJ14" s="599"/>
      <c r="DK14" s="599"/>
      <c r="DL14" s="599"/>
      <c r="DM14" s="599"/>
      <c r="DN14" s="599"/>
      <c r="DO14" s="599"/>
      <c r="DP14" s="599"/>
      <c r="DQ14" s="599"/>
      <c r="DR14" s="599"/>
      <c r="DS14" s="599"/>
      <c r="DT14" s="599"/>
      <c r="DU14" s="599"/>
      <c r="DV14" s="599"/>
      <c r="DW14" s="599"/>
      <c r="DX14" s="599"/>
      <c r="DY14" s="599"/>
      <c r="DZ14" s="599"/>
      <c r="EA14" s="599"/>
      <c r="EB14" s="599"/>
      <c r="EC14" s="599"/>
      <c r="ED14" s="599"/>
      <c r="EE14" s="599"/>
      <c r="EF14" s="599"/>
      <c r="EG14" s="599"/>
      <c r="EH14" s="599"/>
      <c r="EI14" s="599"/>
      <c r="EJ14" s="599"/>
      <c r="EK14" s="599"/>
      <c r="EL14" s="599"/>
      <c r="EM14" s="599"/>
      <c r="EN14" s="599"/>
      <c r="EO14" s="599"/>
      <c r="EP14" s="599"/>
      <c r="EQ14" s="599"/>
      <c r="ER14" s="599"/>
      <c r="ES14" s="141"/>
      <c r="ET14" s="599" t="str">
        <f>Codierung!$I$189</f>
        <v>Absatzmengen Detailhandel Charcuterie</v>
      </c>
      <c r="EU14" s="599"/>
      <c r="EV14" s="599"/>
      <c r="EW14" s="599"/>
      <c r="EX14" s="599"/>
      <c r="EY14" s="599"/>
      <c r="EZ14" s="599"/>
      <c r="FA14" s="599"/>
      <c r="FB14" s="599"/>
      <c r="FC14" s="599"/>
      <c r="FD14" s="599"/>
      <c r="FE14" s="599"/>
      <c r="FF14" s="599"/>
      <c r="FG14" s="599"/>
      <c r="FH14" s="599"/>
      <c r="FI14" s="599"/>
      <c r="FJ14" s="599"/>
      <c r="FK14" s="599"/>
      <c r="FL14" s="599"/>
      <c r="FM14" s="599"/>
    </row>
    <row r="15" spans="1:169" s="240" customFormat="1" ht="15.95" customHeight="1" x14ac:dyDescent="0.2">
      <c r="A15" s="221"/>
      <c r="B15" s="221"/>
      <c r="C15" s="221"/>
      <c r="D15" s="222" t="str">
        <f>Codierung!I484</f>
        <v>Quellen: Proviande; Labelorganisationen; BLW, Fachbereich Agrardaten und Marktanalysen</v>
      </c>
      <c r="E15" s="221"/>
      <c r="F15" s="221"/>
      <c r="G15" s="221"/>
      <c r="H15" s="221"/>
      <c r="I15" s="221"/>
      <c r="J15" s="222"/>
      <c r="K15" s="222"/>
      <c r="L15" s="221"/>
      <c r="M15" s="221"/>
      <c r="N15" s="221"/>
      <c r="O15" s="221"/>
      <c r="P15" s="221"/>
      <c r="Q15" s="221"/>
      <c r="R15" s="221"/>
      <c r="S15" s="221"/>
      <c r="T15" s="221"/>
      <c r="U15" s="221"/>
      <c r="V15" s="222" t="str">
        <f>Codierung!$I$146</f>
        <v>Quelle: NielsenIQ Switzerland, Total Market Consumer/Retail Panel</v>
      </c>
      <c r="W15" s="222"/>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222"/>
      <c r="BI15" s="141"/>
      <c r="BJ15" s="141"/>
      <c r="BK15" s="141"/>
      <c r="BL15" s="141"/>
      <c r="BM15" s="141"/>
      <c r="BN15" s="141"/>
      <c r="BO15" s="141"/>
      <c r="BP15" s="141"/>
      <c r="BQ15" s="141"/>
      <c r="BR15" s="222"/>
      <c r="BS15" s="141"/>
      <c r="BT15" s="141"/>
      <c r="BU15" s="141"/>
      <c r="BV15" s="141"/>
      <c r="BW15" s="141"/>
      <c r="BX15" s="141"/>
      <c r="BY15" s="141"/>
      <c r="BZ15" s="141"/>
      <c r="CA15" s="141"/>
      <c r="CB15" s="141"/>
      <c r="CC15" s="141"/>
      <c r="CD15" s="141"/>
      <c r="CE15" s="141"/>
      <c r="CF15" s="141"/>
      <c r="CG15" s="141"/>
      <c r="CH15" s="141"/>
      <c r="CI15" s="141"/>
      <c r="CJ15" s="221"/>
      <c r="CK15" s="222" t="str">
        <f>Codierung!$I$146</f>
        <v>Quelle: NielsenIQ Switzerland, Total Market Consumer/Retail Panel</v>
      </c>
      <c r="CL15" s="222"/>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222"/>
      <c r="EG15" s="141"/>
      <c r="EH15" s="141"/>
      <c r="EI15" s="141"/>
      <c r="EJ15" s="141"/>
      <c r="EK15" s="141"/>
      <c r="EL15" s="141"/>
      <c r="EM15" s="141"/>
      <c r="EN15" s="141"/>
      <c r="EO15" s="141"/>
      <c r="EP15" s="141"/>
      <c r="EQ15" s="141"/>
      <c r="ER15" s="141"/>
      <c r="ES15" s="141"/>
      <c r="ET15" s="222"/>
      <c r="EU15" s="141"/>
      <c r="EV15" s="222"/>
      <c r="EW15" s="141"/>
      <c r="EX15" s="141"/>
      <c r="EY15" s="141"/>
      <c r="EZ15" s="141"/>
      <c r="FA15" s="141"/>
      <c r="FB15" s="141"/>
      <c r="FC15" s="141"/>
      <c r="FD15" s="141"/>
      <c r="FE15" s="141"/>
      <c r="FF15" s="141"/>
      <c r="FG15" s="141"/>
      <c r="FH15" s="141"/>
      <c r="FI15" s="141"/>
      <c r="FJ15" s="141"/>
      <c r="FK15" s="141"/>
      <c r="FL15" s="141"/>
      <c r="FM15" s="141"/>
    </row>
    <row r="16" spans="1:169" s="294" customFormat="1" ht="15.95" customHeight="1" x14ac:dyDescent="0.25">
      <c r="A16" s="271"/>
      <c r="B16" s="271"/>
      <c r="C16" s="271"/>
      <c r="D16" s="297" t="str">
        <f>Codierung!I404</f>
        <v>Rind</v>
      </c>
      <c r="E16" s="297"/>
      <c r="F16" s="297"/>
      <c r="G16" s="297"/>
      <c r="H16" s="297"/>
      <c r="I16" s="297"/>
      <c r="J16" s="271"/>
      <c r="K16" s="297" t="str">
        <f>Codierung!I402</f>
        <v>Kalb</v>
      </c>
      <c r="L16" s="297"/>
      <c r="M16" s="271"/>
      <c r="N16" s="297" t="str">
        <f>Codierung!I405</f>
        <v>Schwein</v>
      </c>
      <c r="O16" s="297"/>
      <c r="P16" s="271"/>
      <c r="Q16" s="297" t="str">
        <f>Codierung!I406</f>
        <v>Lamm</v>
      </c>
      <c r="R16" s="297"/>
      <c r="S16" s="271"/>
      <c r="T16" s="271"/>
      <c r="U16" s="271"/>
      <c r="V16" s="271"/>
      <c r="W16" s="414" t="str">
        <f>Codierung!$I$402</f>
        <v>Kalb</v>
      </c>
      <c r="X16" s="365"/>
      <c r="Y16" s="365"/>
      <c r="Z16" s="365"/>
      <c r="AA16" s="365"/>
      <c r="AB16" s="365"/>
      <c r="AC16" s="417"/>
      <c r="AD16" s="414" t="str">
        <f>Codierung!$I$406</f>
        <v>Lamm</v>
      </c>
      <c r="AE16" s="365"/>
      <c r="AF16" s="417"/>
      <c r="AG16" s="414" t="str">
        <f>Codierung!$I$404</f>
        <v>Rind</v>
      </c>
      <c r="AH16" s="365"/>
      <c r="AI16" s="365"/>
      <c r="AJ16" s="365"/>
      <c r="AK16" s="365"/>
      <c r="AL16" s="365"/>
      <c r="AM16" s="365"/>
      <c r="AN16" s="365"/>
      <c r="AO16" s="365"/>
      <c r="AP16" s="365"/>
      <c r="AQ16" s="365"/>
      <c r="AR16" s="365"/>
      <c r="AS16" s="365"/>
      <c r="AT16" s="365"/>
      <c r="AU16" s="365"/>
      <c r="AV16" s="365"/>
      <c r="AW16" s="417"/>
      <c r="AX16" s="414" t="str">
        <f>Codierung!$I$405</f>
        <v>Schwein</v>
      </c>
      <c r="AY16" s="365"/>
      <c r="AZ16" s="365"/>
      <c r="BA16" s="365"/>
      <c r="BB16" s="365"/>
      <c r="BC16" s="365"/>
      <c r="BD16" s="365"/>
      <c r="BE16" s="365"/>
      <c r="BF16" s="365"/>
      <c r="BG16" s="365"/>
      <c r="BH16" s="417"/>
      <c r="BI16" s="414" t="str">
        <f>Codierung!$I$403</f>
        <v>Poulet</v>
      </c>
      <c r="BJ16" s="365"/>
      <c r="BK16" s="365"/>
      <c r="BL16" s="365"/>
      <c r="BM16" s="365"/>
      <c r="BN16" s="365"/>
      <c r="BO16" s="365"/>
      <c r="BP16" s="365"/>
      <c r="BQ16" s="141"/>
      <c r="BR16" s="595" t="str">
        <f>Codierung!$I$429</f>
        <v>Charcuterie</v>
      </c>
      <c r="BS16" s="595"/>
      <c r="BT16" s="365"/>
      <c r="BU16" s="365"/>
      <c r="BV16" s="365"/>
      <c r="BW16" s="365"/>
      <c r="BX16" s="365"/>
      <c r="BY16" s="365"/>
      <c r="BZ16" s="365"/>
      <c r="CA16" s="365"/>
      <c r="CB16" s="365"/>
      <c r="CC16" s="365"/>
      <c r="CD16" s="365"/>
      <c r="CE16" s="365"/>
      <c r="CF16" s="365"/>
      <c r="CG16" s="365"/>
      <c r="CH16" s="365"/>
      <c r="CI16" s="365"/>
      <c r="CJ16" s="271"/>
      <c r="CL16" s="595" t="str">
        <f>Codierung!I231</f>
        <v>Gesamtmarkt</v>
      </c>
      <c r="CM16" s="595"/>
      <c r="CN16" s="417"/>
      <c r="CO16" s="419" t="str">
        <f>Codierung!$I$402</f>
        <v>Kalb</v>
      </c>
      <c r="CP16" s="414"/>
      <c r="CQ16" s="414"/>
      <c r="CR16" s="414"/>
      <c r="CS16" s="365"/>
      <c r="CT16" s="365"/>
      <c r="CU16" s="365"/>
      <c r="CV16" s="365"/>
      <c r="CW16" s="417"/>
      <c r="CX16" s="414" t="str">
        <f>Codierung!$I$406</f>
        <v>Lamm</v>
      </c>
      <c r="CY16" s="414"/>
      <c r="CZ16" s="414"/>
      <c r="DA16" s="414"/>
      <c r="DB16" s="417"/>
      <c r="DC16" s="414" t="str">
        <f>Codierung!$I$404</f>
        <v>Rind</v>
      </c>
      <c r="DD16" s="414"/>
      <c r="DE16" s="414"/>
      <c r="DF16" s="414"/>
      <c r="DG16" s="365"/>
      <c r="DH16" s="365"/>
      <c r="DI16" s="365"/>
      <c r="DJ16" s="365"/>
      <c r="DK16" s="365"/>
      <c r="DL16" s="365"/>
      <c r="DM16" s="365"/>
      <c r="DN16" s="365"/>
      <c r="DO16" s="365"/>
      <c r="DP16" s="365"/>
      <c r="DQ16" s="365"/>
      <c r="DR16" s="365"/>
      <c r="DS16" s="365"/>
      <c r="DT16" s="365"/>
      <c r="DU16" s="417"/>
      <c r="DV16" s="414" t="str">
        <f>Codierung!$I$405</f>
        <v>Schwein</v>
      </c>
      <c r="DW16" s="414"/>
      <c r="DX16" s="414"/>
      <c r="DY16" s="414"/>
      <c r="DZ16" s="365"/>
      <c r="EA16" s="365"/>
      <c r="EB16" s="365"/>
      <c r="EC16" s="365"/>
      <c r="ED16" s="365"/>
      <c r="EE16" s="365"/>
      <c r="EF16" s="365"/>
      <c r="EG16" s="365"/>
      <c r="EH16" s="417"/>
      <c r="EI16" s="414" t="str">
        <f>Codierung!$I$403</f>
        <v>Poulet</v>
      </c>
      <c r="EJ16" s="414"/>
      <c r="EK16" s="414"/>
      <c r="EL16" s="414"/>
      <c r="EM16" s="365"/>
      <c r="EN16" s="365"/>
      <c r="EO16" s="365"/>
      <c r="EP16" s="365"/>
      <c r="EQ16" s="365"/>
      <c r="ER16" s="365"/>
      <c r="ES16" s="141"/>
      <c r="ET16" s="595" t="str">
        <f>Codierung!$I$426</f>
        <v>Charcuterie</v>
      </c>
      <c r="EU16" s="595"/>
      <c r="EV16" s="365"/>
      <c r="EW16" s="365"/>
      <c r="EX16" s="365"/>
      <c r="EY16" s="365"/>
      <c r="EZ16" s="365"/>
      <c r="FA16" s="365"/>
      <c r="FB16" s="365"/>
      <c r="FC16" s="365"/>
      <c r="FD16" s="365"/>
      <c r="FE16" s="365"/>
      <c r="FF16" s="365"/>
      <c r="FG16" s="365"/>
      <c r="FH16" s="365"/>
      <c r="FI16" s="365"/>
      <c r="FJ16" s="365"/>
      <c r="FK16" s="365"/>
      <c r="FL16" s="365"/>
      <c r="FM16" s="365"/>
    </row>
    <row r="17" spans="1:169" s="239" customFormat="1" ht="29.25" customHeight="1" x14ac:dyDescent="0.2">
      <c r="A17" s="238"/>
      <c r="B17" s="238"/>
      <c r="C17" s="238"/>
      <c r="D17" s="600" t="str">
        <f>Codierung!I418</f>
        <v>Bankmuni T3</v>
      </c>
      <c r="E17" s="600"/>
      <c r="F17" s="571" t="str">
        <f>Codierung!I419</f>
        <v>Bio Weidebeef T3</v>
      </c>
      <c r="G17" s="571"/>
      <c r="H17" s="598" t="str">
        <f>Codierung!I420</f>
        <v>Natura-Beef-Bio T3</v>
      </c>
      <c r="I17" s="598"/>
      <c r="J17" s="238"/>
      <c r="K17" s="571" t="str">
        <f>Codierung!I421</f>
        <v>Bankkälber T3</v>
      </c>
      <c r="L17" s="571"/>
      <c r="M17" s="238"/>
      <c r="N17" s="600" t="str">
        <f>Codierung!I422</f>
        <v>Schlachtschweine</v>
      </c>
      <c r="O17" s="600"/>
      <c r="P17" s="268"/>
      <c r="Q17" s="571" t="str">
        <f>Codierung!I423</f>
        <v>Lämmer T3</v>
      </c>
      <c r="R17" s="571"/>
      <c r="S17" s="268"/>
      <c r="T17" s="268"/>
      <c r="U17" s="268"/>
      <c r="V17" s="268"/>
      <c r="W17" s="598" t="str">
        <f>Codierung!$I$431</f>
        <v>Braten</v>
      </c>
      <c r="X17" s="598"/>
      <c r="Y17" s="572" t="str">
        <f>Codierung!$I$435</f>
        <v>Filet</v>
      </c>
      <c r="Z17" s="572"/>
      <c r="AA17" s="598" t="str">
        <f>Codierung!$I$449</f>
        <v>Steak</v>
      </c>
      <c r="AB17" s="598"/>
      <c r="AC17" s="416"/>
      <c r="AD17" s="572" t="str">
        <f>Codierung!$I$440</f>
        <v>Koteletts</v>
      </c>
      <c r="AE17" s="572"/>
      <c r="AF17" s="416"/>
      <c r="AG17" s="598" t="str">
        <f>Codierung!$I$431</f>
        <v>Braten</v>
      </c>
      <c r="AH17" s="598"/>
      <c r="AI17" s="572" t="str">
        <f>Codierung!$I$434</f>
        <v>Entrecôte</v>
      </c>
      <c r="AJ17" s="572"/>
      <c r="AK17" s="598" t="str">
        <f>Codierung!$I$435</f>
        <v>Filet</v>
      </c>
      <c r="AL17" s="598"/>
      <c r="AM17" s="572" t="str">
        <f>Codierung!$I$438</f>
        <v>Geschnetzeltes</v>
      </c>
      <c r="AN17" s="572"/>
      <c r="AO17" s="598" t="str">
        <f>Codierung!$I$439</f>
        <v>Hack</v>
      </c>
      <c r="AP17" s="598"/>
      <c r="AQ17" s="572" t="str">
        <f>Codierung!$I$441</f>
        <v>Ragout</v>
      </c>
      <c r="AR17" s="572"/>
      <c r="AS17" s="598" t="str">
        <f>Codierung!$I$447</f>
        <v>Siedfleisch</v>
      </c>
      <c r="AT17" s="598"/>
      <c r="AU17" s="572" t="str">
        <f>Codierung!$I$449</f>
        <v>Steak</v>
      </c>
      <c r="AV17" s="572"/>
      <c r="AW17" s="416"/>
      <c r="AX17" s="598" t="str">
        <f>Codierung!$I$431</f>
        <v>Braten</v>
      </c>
      <c r="AY17" s="598"/>
      <c r="AZ17" s="572" t="str">
        <f>Codierung!$I$435</f>
        <v>Filet</v>
      </c>
      <c r="BA17" s="572"/>
      <c r="BB17" s="598" t="str">
        <f>Codierung!$I$438</f>
        <v>Geschnetzeltes</v>
      </c>
      <c r="BC17" s="598"/>
      <c r="BD17" s="572" t="str">
        <f>Codierung!$I$440</f>
        <v>Koteletts</v>
      </c>
      <c r="BE17" s="572"/>
      <c r="BF17" s="598" t="str">
        <f>Codierung!I449</f>
        <v>Steak</v>
      </c>
      <c r="BG17" s="598"/>
      <c r="BH17" s="416"/>
      <c r="BI17" s="572" t="str">
        <f>Codierung!$I$432</f>
        <v>Brust</v>
      </c>
      <c r="BJ17" s="572"/>
      <c r="BK17" s="598" t="str">
        <f>Codierung!I449</f>
        <v>Steak</v>
      </c>
      <c r="BL17" s="598"/>
      <c r="BM17" s="572" t="str">
        <f>Codierung!$I$437</f>
        <v>Ganz/Halb</v>
      </c>
      <c r="BN17" s="572"/>
      <c r="BO17" s="598" t="str">
        <f>Codierung!$I$445</f>
        <v>Schenkel</v>
      </c>
      <c r="BP17" s="598"/>
      <c r="BQ17" s="268"/>
      <c r="BR17" s="572" t="str">
        <f>Codierung!$I$430</f>
        <v>Aufschnitt</v>
      </c>
      <c r="BS17" s="572"/>
      <c r="BT17" s="598" t="str">
        <f>Codierung!$I$433</f>
        <v>Cervelat</v>
      </c>
      <c r="BU17" s="598"/>
      <c r="BV17" s="597" t="str">
        <f>Codierung!$I$442</f>
        <v>Rohschinken</v>
      </c>
      <c r="BW17" s="597"/>
      <c r="BX17" s="598" t="str">
        <f>Codierung!$I$443</f>
        <v>Salami / Rohwürste</v>
      </c>
      <c r="BY17" s="598"/>
      <c r="BZ17" s="572" t="str">
        <f>Codierung!$I$444</f>
        <v>Saucisson/Schüblig</v>
      </c>
      <c r="CA17" s="572"/>
      <c r="CB17" s="598" t="str">
        <f>Codierung!$I$446</f>
        <v>Schinken</v>
      </c>
      <c r="CC17" s="598"/>
      <c r="CD17" s="572" t="str">
        <f>Codierung!$I$448</f>
        <v>Speck</v>
      </c>
      <c r="CE17" s="572"/>
      <c r="CF17" s="598" t="str">
        <f>Codierung!$I$451</f>
        <v>Trockenfleisch</v>
      </c>
      <c r="CG17" s="598"/>
      <c r="CH17" s="572" t="str">
        <f>Codierung!$I$452</f>
        <v>Wienerli</v>
      </c>
      <c r="CI17" s="572"/>
      <c r="CJ17" s="238"/>
      <c r="CK17" s="412"/>
      <c r="CL17" s="275"/>
      <c r="CM17" s="275"/>
      <c r="CN17" s="416"/>
      <c r="CO17" s="572" t="str">
        <f>Codierung!I231</f>
        <v>Gesamtmarkt</v>
      </c>
      <c r="CP17" s="572"/>
      <c r="CQ17" s="596" t="str">
        <f>Codierung!$I$431</f>
        <v>Braten</v>
      </c>
      <c r="CR17" s="596"/>
      <c r="CS17" s="572" t="str">
        <f>Codierung!$I$435</f>
        <v>Filet</v>
      </c>
      <c r="CT17" s="572"/>
      <c r="CU17" s="598" t="str">
        <f>Codierung!$I$449</f>
        <v>Steak</v>
      </c>
      <c r="CV17" s="598"/>
      <c r="CW17" s="416"/>
      <c r="CX17" s="572" t="str">
        <f>Codierung!I231</f>
        <v>Gesamtmarkt</v>
      </c>
      <c r="CY17" s="572"/>
      <c r="CZ17" s="596" t="str">
        <f>Codierung!$I$440</f>
        <v>Koteletts</v>
      </c>
      <c r="DA17" s="596"/>
      <c r="DB17" s="416"/>
      <c r="DC17" s="572" t="str">
        <f>Codierung!I231</f>
        <v>Gesamtmarkt</v>
      </c>
      <c r="DD17" s="572"/>
      <c r="DE17" s="596" t="str">
        <f>Codierung!$I$431</f>
        <v>Braten</v>
      </c>
      <c r="DF17" s="596"/>
      <c r="DG17" s="572" t="str">
        <f>Codierung!$I$434</f>
        <v>Entrecôte</v>
      </c>
      <c r="DH17" s="572"/>
      <c r="DI17" s="598" t="str">
        <f>Codierung!$I$435</f>
        <v>Filet</v>
      </c>
      <c r="DJ17" s="598"/>
      <c r="DK17" s="572" t="str">
        <f>Codierung!$I$438</f>
        <v>Geschnetzeltes</v>
      </c>
      <c r="DL17" s="572"/>
      <c r="DM17" s="598" t="str">
        <f>Codierung!$I$439</f>
        <v>Hack</v>
      </c>
      <c r="DN17" s="598"/>
      <c r="DO17" s="572" t="str">
        <f>Codierung!$I$441</f>
        <v>Ragout</v>
      </c>
      <c r="DP17" s="572"/>
      <c r="DQ17" s="598" t="str">
        <f>Codierung!$I$447</f>
        <v>Siedfleisch</v>
      </c>
      <c r="DR17" s="598"/>
      <c r="DS17" s="572" t="str">
        <f>Codierung!$I$449</f>
        <v>Steak</v>
      </c>
      <c r="DT17" s="572"/>
      <c r="DU17" s="416"/>
      <c r="DV17" s="598" t="str">
        <f>Codierung!I231</f>
        <v>Gesamtmarkt</v>
      </c>
      <c r="DW17" s="598"/>
      <c r="DX17" s="597" t="str">
        <f>Codierung!$I$431</f>
        <v>Braten</v>
      </c>
      <c r="DY17" s="597"/>
      <c r="DZ17" s="598" t="str">
        <f>Codierung!$I$435</f>
        <v>Filet</v>
      </c>
      <c r="EA17" s="598"/>
      <c r="EB17" s="572" t="str">
        <f>Codierung!$I$438</f>
        <v>Geschnetzeltes</v>
      </c>
      <c r="EC17" s="572"/>
      <c r="ED17" s="598" t="str">
        <f>Codierung!$I$440</f>
        <v>Koteletts</v>
      </c>
      <c r="EE17" s="598"/>
      <c r="EF17" s="572" t="str">
        <f>Codierung!$I$449</f>
        <v>Steak</v>
      </c>
      <c r="EG17" s="572"/>
      <c r="EH17" s="416"/>
      <c r="EI17" s="598" t="str">
        <f>Codierung!I231</f>
        <v>Gesamtmarkt</v>
      </c>
      <c r="EJ17" s="598"/>
      <c r="EK17" s="597" t="str">
        <f>Codierung!$I$432</f>
        <v>Brust</v>
      </c>
      <c r="EL17" s="597"/>
      <c r="EM17" s="598" t="str">
        <f>Codierung!I449</f>
        <v>Steak</v>
      </c>
      <c r="EN17" s="598"/>
      <c r="EO17" s="572" t="str">
        <f>Codierung!$I$437</f>
        <v>Ganz/Halb</v>
      </c>
      <c r="EP17" s="572"/>
      <c r="EQ17" s="598" t="str">
        <f>Codierung!$I$445</f>
        <v>Schenkel</v>
      </c>
      <c r="ER17" s="598"/>
      <c r="ES17" s="268"/>
      <c r="ET17" s="572" t="str">
        <f>Codierung!I231</f>
        <v>Gesamtmarkt</v>
      </c>
      <c r="EU17" s="572"/>
      <c r="EV17" s="598" t="str">
        <f>Codierung!$I$430</f>
        <v>Aufschnitt</v>
      </c>
      <c r="EW17" s="598"/>
      <c r="EX17" s="572" t="str">
        <f>Codierung!$I$433</f>
        <v>Cervelat</v>
      </c>
      <c r="EY17" s="572"/>
      <c r="EZ17" s="598" t="str">
        <f>Codierung!$I$442</f>
        <v>Rohschinken</v>
      </c>
      <c r="FA17" s="598"/>
      <c r="FB17" s="572" t="str">
        <f>Codierung!$I$443</f>
        <v>Salami / Rohwürste</v>
      </c>
      <c r="FC17" s="572"/>
      <c r="FD17" s="598" t="str">
        <f>Codierung!$I$444</f>
        <v>Saucisson/Schüblig</v>
      </c>
      <c r="FE17" s="598"/>
      <c r="FF17" s="572" t="str">
        <f>Codierung!$I$446</f>
        <v>Schinken</v>
      </c>
      <c r="FG17" s="572"/>
      <c r="FH17" s="598" t="str">
        <f>Codierung!$I$448</f>
        <v>Speck</v>
      </c>
      <c r="FI17" s="598"/>
      <c r="FJ17" s="572" t="str">
        <f>Codierung!$I$451</f>
        <v>Trockenfleisch</v>
      </c>
      <c r="FK17" s="572"/>
      <c r="FL17" s="598" t="str">
        <f>Codierung!$I$452</f>
        <v>Wienerli</v>
      </c>
      <c r="FM17" s="598"/>
    </row>
    <row r="18" spans="1:169" s="244" customFormat="1" ht="12.75" customHeight="1" x14ac:dyDescent="0.2">
      <c r="A18" s="220"/>
      <c r="B18" s="220"/>
      <c r="C18" s="220"/>
      <c r="D18" s="275" t="str">
        <f>Codierung!$I$14</f>
        <v>bio</v>
      </c>
      <c r="E18" s="275" t="str">
        <f>Codierung!$I$16</f>
        <v>nicht-bio</v>
      </c>
      <c r="F18" s="220" t="str">
        <f>Codierung!$I$14</f>
        <v>bio</v>
      </c>
      <c r="H18" s="275" t="str">
        <f>Codierung!$I$14</f>
        <v>bio</v>
      </c>
      <c r="I18" s="275"/>
      <c r="J18" s="220"/>
      <c r="K18" s="220" t="str">
        <f>Codierung!$I$14</f>
        <v>bio</v>
      </c>
      <c r="L18" s="220" t="str">
        <f>Codierung!$I$16</f>
        <v>nicht-bio</v>
      </c>
      <c r="M18" s="220"/>
      <c r="N18" s="275" t="str">
        <f>Codierung!$I$14</f>
        <v>bio</v>
      </c>
      <c r="O18" s="275" t="str">
        <f>Codierung!$I$16</f>
        <v>nicht-bio</v>
      </c>
      <c r="P18" s="220"/>
      <c r="Q18" s="220" t="str">
        <f>Codierung!$I$14</f>
        <v>bio</v>
      </c>
      <c r="R18" s="220" t="str">
        <f>Codierung!$I$16</f>
        <v>nicht-bio</v>
      </c>
      <c r="S18" s="220"/>
      <c r="T18" s="220"/>
      <c r="U18" s="220"/>
      <c r="V18" s="220"/>
      <c r="W18" s="275" t="str">
        <f>Codierung!$I$14</f>
        <v>bio</v>
      </c>
      <c r="X18" s="275" t="str">
        <f>Codierung!$I$16</f>
        <v>nicht-bio</v>
      </c>
      <c r="Y18" s="220" t="str">
        <f>Codierung!$I$14</f>
        <v>bio</v>
      </c>
      <c r="Z18" s="220" t="str">
        <f>Codierung!$I$16</f>
        <v>nicht-bio</v>
      </c>
      <c r="AA18" s="275" t="str">
        <f>Codierung!$I$14</f>
        <v>bio</v>
      </c>
      <c r="AB18" s="275" t="str">
        <f>Codierung!$I$16</f>
        <v>nicht-bio</v>
      </c>
      <c r="AC18" s="416"/>
      <c r="AD18" s="220" t="str">
        <f>Codierung!$I$14</f>
        <v>bio</v>
      </c>
      <c r="AE18" s="220" t="str">
        <f>Codierung!$I$16</f>
        <v>nicht-bio</v>
      </c>
      <c r="AF18" s="416"/>
      <c r="AG18" s="275" t="str">
        <f>Codierung!$I$14</f>
        <v>bio</v>
      </c>
      <c r="AH18" s="275" t="str">
        <f>Codierung!$I$16</f>
        <v>nicht-bio</v>
      </c>
      <c r="AI18" s="220" t="str">
        <f>Codierung!$I$14</f>
        <v>bio</v>
      </c>
      <c r="AJ18" s="220" t="str">
        <f>Codierung!$I$16</f>
        <v>nicht-bio</v>
      </c>
      <c r="AK18" s="275" t="str">
        <f>Codierung!$I$14</f>
        <v>bio</v>
      </c>
      <c r="AL18" s="275" t="str">
        <f>Codierung!$I$16</f>
        <v>nicht-bio</v>
      </c>
      <c r="AM18" s="220" t="str">
        <f>Codierung!$I$14</f>
        <v>bio</v>
      </c>
      <c r="AN18" s="220" t="str">
        <f>Codierung!$I$16</f>
        <v>nicht-bio</v>
      </c>
      <c r="AO18" s="275" t="str">
        <f>Codierung!$I$14</f>
        <v>bio</v>
      </c>
      <c r="AP18" s="275" t="str">
        <f>Codierung!$I$16</f>
        <v>nicht-bio</v>
      </c>
      <c r="AQ18" s="220" t="str">
        <f>Codierung!$I$14</f>
        <v>bio</v>
      </c>
      <c r="AR18" s="220" t="str">
        <f>Codierung!$I$16</f>
        <v>nicht-bio</v>
      </c>
      <c r="AS18" s="275" t="str">
        <f>Codierung!$I$14</f>
        <v>bio</v>
      </c>
      <c r="AT18" s="275" t="str">
        <f>Codierung!$I$16</f>
        <v>nicht-bio</v>
      </c>
      <c r="AU18" s="220" t="str">
        <f>Codierung!$I$14</f>
        <v>bio</v>
      </c>
      <c r="AV18" s="220" t="str">
        <f>Codierung!$I$16</f>
        <v>nicht-bio</v>
      </c>
      <c r="AW18" s="416"/>
      <c r="AX18" s="275" t="str">
        <f>Codierung!$I$14</f>
        <v>bio</v>
      </c>
      <c r="AY18" s="275" t="str">
        <f>Codierung!$I$16</f>
        <v>nicht-bio</v>
      </c>
      <c r="AZ18" s="220" t="str">
        <f>Codierung!$I$14</f>
        <v>bio</v>
      </c>
      <c r="BA18" s="220" t="str">
        <f>Codierung!$I$16</f>
        <v>nicht-bio</v>
      </c>
      <c r="BB18" s="275" t="str">
        <f>Codierung!$I$14</f>
        <v>bio</v>
      </c>
      <c r="BC18" s="275" t="str">
        <f>Codierung!$I$16</f>
        <v>nicht-bio</v>
      </c>
      <c r="BD18" s="220" t="str">
        <f>Codierung!$I$14</f>
        <v>bio</v>
      </c>
      <c r="BE18" s="220" t="str">
        <f>Codierung!$I$16</f>
        <v>nicht-bio</v>
      </c>
      <c r="BF18" s="275" t="str">
        <f>Codierung!$I$14</f>
        <v>bio</v>
      </c>
      <c r="BG18" s="275" t="str">
        <f>Codierung!$I$16</f>
        <v>nicht-bio</v>
      </c>
      <c r="BH18" s="416"/>
      <c r="BI18" s="220" t="str">
        <f>Codierung!$I$14</f>
        <v>bio</v>
      </c>
      <c r="BJ18" s="220" t="str">
        <f>Codierung!$I$16</f>
        <v>nicht-bio</v>
      </c>
      <c r="BK18" s="275" t="str">
        <f>Codierung!$I$14</f>
        <v>bio</v>
      </c>
      <c r="BL18" s="275" t="str">
        <f>Codierung!$I$16</f>
        <v>nicht-bio</v>
      </c>
      <c r="BM18" s="220" t="str">
        <f>Codierung!$I$14</f>
        <v>bio</v>
      </c>
      <c r="BN18" s="220" t="str">
        <f>Codierung!$I$16</f>
        <v>nicht-bio</v>
      </c>
      <c r="BO18" s="275" t="str">
        <f>Codierung!$I$14</f>
        <v>bio</v>
      </c>
      <c r="BP18" s="275" t="str">
        <f>Codierung!$I$16</f>
        <v>nicht-bio</v>
      </c>
      <c r="BQ18" s="220"/>
      <c r="BR18" s="220" t="str">
        <f>Codierung!$I$14</f>
        <v>bio</v>
      </c>
      <c r="BS18" s="220" t="str">
        <f>Codierung!$I$16</f>
        <v>nicht-bio</v>
      </c>
      <c r="BT18" s="275" t="str">
        <f>Codierung!$I$14</f>
        <v>bio</v>
      </c>
      <c r="BU18" s="275" t="str">
        <f>Codierung!$I$16</f>
        <v>nicht-bio</v>
      </c>
      <c r="BV18" s="220" t="str">
        <f>Codierung!$I$14</f>
        <v>bio</v>
      </c>
      <c r="BW18" s="220" t="str">
        <f>Codierung!$I$16</f>
        <v>nicht-bio</v>
      </c>
      <c r="BX18" s="275" t="str">
        <f>Codierung!$I$14</f>
        <v>bio</v>
      </c>
      <c r="BY18" s="275" t="str">
        <f>Codierung!$I$16</f>
        <v>nicht-bio</v>
      </c>
      <c r="BZ18" s="220" t="str">
        <f>Codierung!$I$14</f>
        <v>bio</v>
      </c>
      <c r="CA18" s="220" t="str">
        <f>Codierung!$I$16</f>
        <v>nicht-bio</v>
      </c>
      <c r="CB18" s="275" t="str">
        <f>Codierung!$I$14</f>
        <v>bio</v>
      </c>
      <c r="CC18" s="275" t="str">
        <f>Codierung!$I$16</f>
        <v>nicht-bio</v>
      </c>
      <c r="CD18" s="220" t="str">
        <f>Codierung!$I$14</f>
        <v>bio</v>
      </c>
      <c r="CE18" s="220" t="str">
        <f>Codierung!$I$16</f>
        <v>nicht-bio</v>
      </c>
      <c r="CF18" s="275" t="str">
        <f>Codierung!$I$14</f>
        <v>bio</v>
      </c>
      <c r="CG18" s="275" t="str">
        <f>Codierung!$I$16</f>
        <v>nicht-bio</v>
      </c>
      <c r="CH18" s="220" t="str">
        <f>Codierung!$I$14</f>
        <v>bio</v>
      </c>
      <c r="CI18" s="220" t="str">
        <f>Codierung!$I$16</f>
        <v>nicht-bio</v>
      </c>
      <c r="CJ18" s="220"/>
      <c r="CL18" s="275" t="str">
        <f>Codierung!$I$14</f>
        <v>bio</v>
      </c>
      <c r="CM18" s="275" t="str">
        <f>Codierung!$I$16</f>
        <v>nicht-bio</v>
      </c>
      <c r="CN18" s="416"/>
      <c r="CO18" s="220" t="str">
        <f>Codierung!$I$14</f>
        <v>bio</v>
      </c>
      <c r="CP18" s="220" t="str">
        <f>Codierung!$I$16</f>
        <v>nicht-bio</v>
      </c>
      <c r="CQ18" s="275" t="str">
        <f>Codierung!$I$14</f>
        <v>bio</v>
      </c>
      <c r="CR18" s="275" t="str">
        <f>Codierung!$I$16</f>
        <v>nicht-bio</v>
      </c>
      <c r="CS18" s="220" t="str">
        <f>Codierung!$I$14</f>
        <v>bio</v>
      </c>
      <c r="CT18" s="220" t="str">
        <f>Codierung!$I$16</f>
        <v>nicht-bio</v>
      </c>
      <c r="CU18" s="275" t="str">
        <f>Codierung!$I$14</f>
        <v>bio</v>
      </c>
      <c r="CV18" s="275" t="str">
        <f>Codierung!$I$16</f>
        <v>nicht-bio</v>
      </c>
      <c r="CW18" s="416"/>
      <c r="CX18" s="220" t="str">
        <f>Codierung!$I$14</f>
        <v>bio</v>
      </c>
      <c r="CY18" s="220" t="str">
        <f>Codierung!$I$16</f>
        <v>nicht-bio</v>
      </c>
      <c r="CZ18" s="275" t="str">
        <f>Codierung!$I$14</f>
        <v>bio</v>
      </c>
      <c r="DA18" s="275" t="str">
        <f>Codierung!$I$16</f>
        <v>nicht-bio</v>
      </c>
      <c r="DB18" s="416"/>
      <c r="DC18" s="220" t="str">
        <f>Codierung!$I$14</f>
        <v>bio</v>
      </c>
      <c r="DD18" s="220" t="str">
        <f>Codierung!$I$16</f>
        <v>nicht-bio</v>
      </c>
      <c r="DE18" s="275" t="str">
        <f>Codierung!$I$14</f>
        <v>bio</v>
      </c>
      <c r="DF18" s="275" t="str">
        <f>Codierung!$I$16</f>
        <v>nicht-bio</v>
      </c>
      <c r="DG18" s="220" t="str">
        <f>Codierung!$I$14</f>
        <v>bio</v>
      </c>
      <c r="DH18" s="220" t="str">
        <f>Codierung!$I$16</f>
        <v>nicht-bio</v>
      </c>
      <c r="DI18" s="275" t="str">
        <f>Codierung!$I$14</f>
        <v>bio</v>
      </c>
      <c r="DJ18" s="275" t="str">
        <f>Codierung!$I$16</f>
        <v>nicht-bio</v>
      </c>
      <c r="DK18" s="220" t="str">
        <f>Codierung!$I$14</f>
        <v>bio</v>
      </c>
      <c r="DL18" s="220" t="str">
        <f>Codierung!$I$16</f>
        <v>nicht-bio</v>
      </c>
      <c r="DM18" s="275" t="str">
        <f>Codierung!$I$14</f>
        <v>bio</v>
      </c>
      <c r="DN18" s="275" t="str">
        <f>Codierung!$I$16</f>
        <v>nicht-bio</v>
      </c>
      <c r="DO18" s="220" t="str">
        <f>Codierung!$I$14</f>
        <v>bio</v>
      </c>
      <c r="DP18" s="220" t="str">
        <f>Codierung!$I$16</f>
        <v>nicht-bio</v>
      </c>
      <c r="DQ18" s="275" t="str">
        <f>Codierung!$I$14</f>
        <v>bio</v>
      </c>
      <c r="DR18" s="275" t="str">
        <f>Codierung!$I$16</f>
        <v>nicht-bio</v>
      </c>
      <c r="DS18" s="220" t="str">
        <f>Codierung!$I$14</f>
        <v>bio</v>
      </c>
      <c r="DT18" s="220" t="str">
        <f>Codierung!$I$16</f>
        <v>nicht-bio</v>
      </c>
      <c r="DU18" s="416"/>
      <c r="DV18" s="275" t="str">
        <f>Codierung!$I$14</f>
        <v>bio</v>
      </c>
      <c r="DW18" s="275" t="str">
        <f>Codierung!$I$16</f>
        <v>nicht-bio</v>
      </c>
      <c r="DX18" s="220" t="str">
        <f>Codierung!$I$14</f>
        <v>bio</v>
      </c>
      <c r="DY18" s="220" t="str">
        <f>Codierung!$I$16</f>
        <v>nicht-bio</v>
      </c>
      <c r="DZ18" s="275" t="str">
        <f>Codierung!$I$14</f>
        <v>bio</v>
      </c>
      <c r="EA18" s="275" t="str">
        <f>Codierung!$I$16</f>
        <v>nicht-bio</v>
      </c>
      <c r="EB18" s="220" t="str">
        <f>Codierung!$I$14</f>
        <v>bio</v>
      </c>
      <c r="EC18" s="220" t="str">
        <f>Codierung!$I$16</f>
        <v>nicht-bio</v>
      </c>
      <c r="ED18" s="275" t="str">
        <f>Codierung!$I$14</f>
        <v>bio</v>
      </c>
      <c r="EE18" s="275" t="str">
        <f>Codierung!$I$16</f>
        <v>nicht-bio</v>
      </c>
      <c r="EF18" s="220" t="str">
        <f>Codierung!$I$14</f>
        <v>bio</v>
      </c>
      <c r="EG18" s="220" t="str">
        <f>Codierung!$I$16</f>
        <v>nicht-bio</v>
      </c>
      <c r="EH18" s="416"/>
      <c r="EI18" s="275" t="str">
        <f>Codierung!$I$14</f>
        <v>bio</v>
      </c>
      <c r="EJ18" s="275" t="str">
        <f>Codierung!$I$16</f>
        <v>nicht-bio</v>
      </c>
      <c r="EK18" s="220" t="str">
        <f>Codierung!$I$14</f>
        <v>bio</v>
      </c>
      <c r="EL18" s="220" t="str">
        <f>Codierung!$I$16</f>
        <v>nicht-bio</v>
      </c>
      <c r="EM18" s="275" t="str">
        <f>Codierung!$I$14</f>
        <v>bio</v>
      </c>
      <c r="EN18" s="275" t="str">
        <f>Codierung!$I$16</f>
        <v>nicht-bio</v>
      </c>
      <c r="EO18" s="220" t="str">
        <f>Codierung!$I$14</f>
        <v>bio</v>
      </c>
      <c r="EP18" s="220" t="str">
        <f>Codierung!$I$16</f>
        <v>nicht-bio</v>
      </c>
      <c r="EQ18" s="275" t="str">
        <f>Codierung!$I$14</f>
        <v>bio</v>
      </c>
      <c r="ER18" s="275" t="str">
        <f>Codierung!$I$16</f>
        <v>nicht-bio</v>
      </c>
      <c r="ES18" s="220"/>
      <c r="ET18" s="220" t="str">
        <f>Codierung!$I$14</f>
        <v>bio</v>
      </c>
      <c r="EU18" s="220" t="str">
        <f>Codierung!$I$16</f>
        <v>nicht-bio</v>
      </c>
      <c r="EV18" s="275" t="str">
        <f>Codierung!$I$14</f>
        <v>bio</v>
      </c>
      <c r="EW18" s="275" t="str">
        <f>Codierung!$I$16</f>
        <v>nicht-bio</v>
      </c>
      <c r="EX18" s="220" t="str">
        <f>Codierung!$I$14</f>
        <v>bio</v>
      </c>
      <c r="EY18" s="220" t="str">
        <f>Codierung!$I$16</f>
        <v>nicht-bio</v>
      </c>
      <c r="EZ18" s="275" t="str">
        <f>Codierung!$I$14</f>
        <v>bio</v>
      </c>
      <c r="FA18" s="275" t="str">
        <f>Codierung!$I$16</f>
        <v>nicht-bio</v>
      </c>
      <c r="FB18" s="220" t="str">
        <f>Codierung!$I$14</f>
        <v>bio</v>
      </c>
      <c r="FC18" s="220" t="str">
        <f>Codierung!$I$16</f>
        <v>nicht-bio</v>
      </c>
      <c r="FD18" s="275" t="str">
        <f>Codierung!$I$14</f>
        <v>bio</v>
      </c>
      <c r="FE18" s="275" t="str">
        <f>Codierung!$I$16</f>
        <v>nicht-bio</v>
      </c>
      <c r="FF18" s="220" t="str">
        <f>Codierung!$I$14</f>
        <v>bio</v>
      </c>
      <c r="FG18" s="220" t="str">
        <f>Codierung!$I$16</f>
        <v>nicht-bio</v>
      </c>
      <c r="FH18" s="275" t="str">
        <f>Codierung!$I$14</f>
        <v>bio</v>
      </c>
      <c r="FI18" s="275" t="str">
        <f>Codierung!$I$16</f>
        <v>nicht-bio</v>
      </c>
      <c r="FJ18" s="220" t="str">
        <f>Codierung!$I$14</f>
        <v>bio</v>
      </c>
      <c r="FK18" s="220" t="str">
        <f>Codierung!$I$16</f>
        <v>nicht-bio</v>
      </c>
      <c r="FL18" s="275" t="str">
        <f>Codierung!$I$14</f>
        <v>bio</v>
      </c>
      <c r="FM18" s="275" t="str">
        <f>Codierung!$I$16</f>
        <v>nicht-bio</v>
      </c>
    </row>
    <row r="19" spans="1:169" s="228" customFormat="1" ht="12.75" customHeight="1" x14ac:dyDescent="0.2">
      <c r="A19" s="218"/>
      <c r="B19" s="218"/>
      <c r="C19" s="218"/>
      <c r="D19" s="276" t="str">
        <f>Codierung!$I$119</f>
        <v>CHF/kg</v>
      </c>
      <c r="E19" s="276" t="str">
        <f>Codierung!$I$119</f>
        <v>CHF/kg</v>
      </c>
      <c r="F19" s="232" t="str">
        <f>Codierung!$I$119</f>
        <v>CHF/kg</v>
      </c>
      <c r="G19" s="244"/>
      <c r="H19" s="276" t="str">
        <f>Codierung!$I$119</f>
        <v>CHF/kg</v>
      </c>
      <c r="I19" s="276"/>
      <c r="J19" s="219"/>
      <c r="K19" s="232" t="str">
        <f>Codierung!$I$119</f>
        <v>CHF/kg</v>
      </c>
      <c r="L19" s="232" t="str">
        <f>Codierung!$I$119</f>
        <v>CHF/kg</v>
      </c>
      <c r="M19" s="219"/>
      <c r="N19" s="276" t="str">
        <f>Codierung!$I$119</f>
        <v>CHF/kg</v>
      </c>
      <c r="O19" s="276" t="str">
        <f>Codierung!$I$119</f>
        <v>CHF/kg</v>
      </c>
      <c r="P19" s="219"/>
      <c r="Q19" s="232" t="str">
        <f>Codierung!$I$119</f>
        <v>CHF/kg</v>
      </c>
      <c r="R19" s="232" t="str">
        <f>Codierung!$I$119</f>
        <v>CHF/kg</v>
      </c>
      <c r="S19" s="219"/>
      <c r="T19" s="219"/>
      <c r="U19" s="219"/>
      <c r="V19" s="422" t="str">
        <f>Codierung!I142</f>
        <v>Anzahl Wochen</v>
      </c>
      <c r="W19" s="276" t="str">
        <f>Codierung!$I$119</f>
        <v>CHF/kg</v>
      </c>
      <c r="X19" s="276" t="str">
        <f>Codierung!$I$119</f>
        <v>CHF/kg</v>
      </c>
      <c r="Y19" s="232" t="str">
        <f>Codierung!$I$119</f>
        <v>CHF/kg</v>
      </c>
      <c r="Z19" s="232" t="str">
        <f>Codierung!$I$119</f>
        <v>CHF/kg</v>
      </c>
      <c r="AA19" s="276" t="str">
        <f>Codierung!$I$119</f>
        <v>CHF/kg</v>
      </c>
      <c r="AB19" s="276" t="str">
        <f>Codierung!$I$119</f>
        <v>CHF/kg</v>
      </c>
      <c r="AC19" s="418"/>
      <c r="AD19" s="232" t="str">
        <f>Codierung!$I$119</f>
        <v>CHF/kg</v>
      </c>
      <c r="AE19" s="232" t="str">
        <f>Codierung!$I$119</f>
        <v>CHF/kg</v>
      </c>
      <c r="AF19" s="418"/>
      <c r="AG19" s="276" t="str">
        <f>Codierung!$I$119</f>
        <v>CHF/kg</v>
      </c>
      <c r="AH19" s="276" t="str">
        <f>Codierung!$I$119</f>
        <v>CHF/kg</v>
      </c>
      <c r="AI19" s="232" t="str">
        <f>Codierung!$I$119</f>
        <v>CHF/kg</v>
      </c>
      <c r="AJ19" s="232" t="str">
        <f>Codierung!$I$119</f>
        <v>CHF/kg</v>
      </c>
      <c r="AK19" s="276" t="str">
        <f>Codierung!$I$119</f>
        <v>CHF/kg</v>
      </c>
      <c r="AL19" s="276" t="str">
        <f>Codierung!$I$119</f>
        <v>CHF/kg</v>
      </c>
      <c r="AM19" s="232" t="str">
        <f>Codierung!$I$119</f>
        <v>CHF/kg</v>
      </c>
      <c r="AN19" s="232" t="str">
        <f>Codierung!$I$119</f>
        <v>CHF/kg</v>
      </c>
      <c r="AO19" s="276" t="str">
        <f>Codierung!$I$119</f>
        <v>CHF/kg</v>
      </c>
      <c r="AP19" s="276" t="str">
        <f>Codierung!$I$119</f>
        <v>CHF/kg</v>
      </c>
      <c r="AQ19" s="232" t="str">
        <f>Codierung!$I$119</f>
        <v>CHF/kg</v>
      </c>
      <c r="AR19" s="232" t="str">
        <f>Codierung!$I$119</f>
        <v>CHF/kg</v>
      </c>
      <c r="AS19" s="276" t="str">
        <f>Codierung!$I$119</f>
        <v>CHF/kg</v>
      </c>
      <c r="AT19" s="276" t="str">
        <f>Codierung!$I$119</f>
        <v>CHF/kg</v>
      </c>
      <c r="AU19" s="232" t="str">
        <f>Codierung!$I$119</f>
        <v>CHF/kg</v>
      </c>
      <c r="AV19" s="232" t="str">
        <f>Codierung!$I$119</f>
        <v>CHF/kg</v>
      </c>
      <c r="AW19" s="418"/>
      <c r="AX19" s="276" t="str">
        <f>Codierung!$I$119</f>
        <v>CHF/kg</v>
      </c>
      <c r="AY19" s="276" t="str">
        <f>Codierung!$I$119</f>
        <v>CHF/kg</v>
      </c>
      <c r="AZ19" s="232" t="str">
        <f>Codierung!$I$119</f>
        <v>CHF/kg</v>
      </c>
      <c r="BA19" s="232" t="str">
        <f>Codierung!$I$119</f>
        <v>CHF/kg</v>
      </c>
      <c r="BB19" s="276" t="str">
        <f>Codierung!$I$119</f>
        <v>CHF/kg</v>
      </c>
      <c r="BC19" s="276" t="str">
        <f>Codierung!$I$119</f>
        <v>CHF/kg</v>
      </c>
      <c r="BD19" s="232" t="str">
        <f>Codierung!$I$119</f>
        <v>CHF/kg</v>
      </c>
      <c r="BE19" s="232" t="str">
        <f>Codierung!$I$119</f>
        <v>CHF/kg</v>
      </c>
      <c r="BF19" s="276" t="str">
        <f>Codierung!$I$119</f>
        <v>CHF/kg</v>
      </c>
      <c r="BG19" s="276" t="str">
        <f>Codierung!$I$119</f>
        <v>CHF/kg</v>
      </c>
      <c r="BH19" s="418"/>
      <c r="BI19" s="232" t="str">
        <f>Codierung!$I$119</f>
        <v>CHF/kg</v>
      </c>
      <c r="BJ19" s="232" t="str">
        <f>Codierung!$I$119</f>
        <v>CHF/kg</v>
      </c>
      <c r="BK19" s="276" t="str">
        <f>Codierung!$I$119</f>
        <v>CHF/kg</v>
      </c>
      <c r="BL19" s="276" t="str">
        <f>Codierung!$I$119</f>
        <v>CHF/kg</v>
      </c>
      <c r="BM19" s="232" t="str">
        <f>Codierung!$I$119</f>
        <v>CHF/kg</v>
      </c>
      <c r="BN19" s="232" t="str">
        <f>Codierung!$I$119</f>
        <v>CHF/kg</v>
      </c>
      <c r="BO19" s="276" t="str">
        <f>Codierung!$I$119</f>
        <v>CHF/kg</v>
      </c>
      <c r="BP19" s="276" t="str">
        <f>Codierung!$I$119</f>
        <v>CHF/kg</v>
      </c>
      <c r="BQ19" s="219"/>
      <c r="BR19" s="232" t="str">
        <f>Codierung!$I$119</f>
        <v>CHF/kg</v>
      </c>
      <c r="BS19" s="232" t="str">
        <f>Codierung!$I$119</f>
        <v>CHF/kg</v>
      </c>
      <c r="BT19" s="276" t="str">
        <f>Codierung!$I$119</f>
        <v>CHF/kg</v>
      </c>
      <c r="BU19" s="276" t="str">
        <f>Codierung!$I$119</f>
        <v>CHF/kg</v>
      </c>
      <c r="BV19" s="232" t="str">
        <f>Codierung!$I$119</f>
        <v>CHF/kg</v>
      </c>
      <c r="BW19" s="232" t="str">
        <f>Codierung!$I$119</f>
        <v>CHF/kg</v>
      </c>
      <c r="BX19" s="276" t="str">
        <f>Codierung!$I$119</f>
        <v>CHF/kg</v>
      </c>
      <c r="BY19" s="276" t="str">
        <f>Codierung!$I$119</f>
        <v>CHF/kg</v>
      </c>
      <c r="BZ19" s="232" t="str">
        <f>Codierung!$I$119</f>
        <v>CHF/kg</v>
      </c>
      <c r="CA19" s="232" t="str">
        <f>Codierung!$I$119</f>
        <v>CHF/kg</v>
      </c>
      <c r="CB19" s="276" t="str">
        <f>Codierung!$I$119</f>
        <v>CHF/kg</v>
      </c>
      <c r="CC19" s="276" t="str">
        <f>Codierung!$I$119</f>
        <v>CHF/kg</v>
      </c>
      <c r="CD19" s="232" t="str">
        <f>Codierung!$I$119</f>
        <v>CHF/kg</v>
      </c>
      <c r="CE19" s="232" t="str">
        <f>Codierung!$I$119</f>
        <v>CHF/kg</v>
      </c>
      <c r="CF19" s="276" t="str">
        <f>Codierung!$I$119</f>
        <v>CHF/kg</v>
      </c>
      <c r="CG19" s="276" t="str">
        <f>Codierung!$I$119</f>
        <v>CHF/kg</v>
      </c>
      <c r="CH19" s="232" t="str">
        <f>Codierung!$I$119</f>
        <v>CHF/kg</v>
      </c>
      <c r="CI19" s="232" t="str">
        <f>Codierung!$I$119</f>
        <v>CHF/kg</v>
      </c>
      <c r="CJ19" s="219"/>
      <c r="CK19" s="422" t="str">
        <f>Codierung!I142</f>
        <v>Anzahl Wochen</v>
      </c>
      <c r="CL19" s="276" t="str">
        <f>Codierung!$I$126</f>
        <v>t</v>
      </c>
      <c r="CM19" s="276" t="str">
        <f>Codierung!$I$126</f>
        <v>t</v>
      </c>
      <c r="CN19" s="418"/>
      <c r="CO19" s="232" t="str">
        <f>Codierung!$I$126</f>
        <v>t</v>
      </c>
      <c r="CP19" s="232" t="str">
        <f>Codierung!$I$126</f>
        <v>t</v>
      </c>
      <c r="CQ19" s="276" t="str">
        <f>Codierung!$I$126</f>
        <v>t</v>
      </c>
      <c r="CR19" s="276" t="str">
        <f>Codierung!$I$126</f>
        <v>t</v>
      </c>
      <c r="CS19" s="232" t="str">
        <f>Codierung!$I$126</f>
        <v>t</v>
      </c>
      <c r="CT19" s="232" t="str">
        <f>Codierung!$I$126</f>
        <v>t</v>
      </c>
      <c r="CU19" s="276" t="str">
        <f>Codierung!$I$126</f>
        <v>t</v>
      </c>
      <c r="CV19" s="276" t="str">
        <f>Codierung!$I$126</f>
        <v>t</v>
      </c>
      <c r="CW19" s="418"/>
      <c r="CX19" s="232" t="str">
        <f>Codierung!$I$126</f>
        <v>t</v>
      </c>
      <c r="CY19" s="232" t="str">
        <f>Codierung!$I$126</f>
        <v>t</v>
      </c>
      <c r="CZ19" s="276" t="str">
        <f>Codierung!$I$126</f>
        <v>t</v>
      </c>
      <c r="DA19" s="276" t="str">
        <f>Codierung!$I$126</f>
        <v>t</v>
      </c>
      <c r="DB19" s="416"/>
      <c r="DC19" s="232" t="str">
        <f>Codierung!$I$126</f>
        <v>t</v>
      </c>
      <c r="DD19" s="232" t="str">
        <f>Codierung!$I$126</f>
        <v>t</v>
      </c>
      <c r="DE19" s="276" t="str">
        <f>Codierung!$I$126</f>
        <v>t</v>
      </c>
      <c r="DF19" s="276" t="str">
        <f>Codierung!$I$126</f>
        <v>t</v>
      </c>
      <c r="DG19" s="232" t="str">
        <f>Codierung!$I$126</f>
        <v>t</v>
      </c>
      <c r="DH19" s="232" t="str">
        <f>Codierung!$I$126</f>
        <v>t</v>
      </c>
      <c r="DI19" s="276" t="str">
        <f>Codierung!$I$126</f>
        <v>t</v>
      </c>
      <c r="DJ19" s="276" t="str">
        <f>Codierung!$I$126</f>
        <v>t</v>
      </c>
      <c r="DK19" s="232" t="str">
        <f>Codierung!$I$126</f>
        <v>t</v>
      </c>
      <c r="DL19" s="232" t="str">
        <f>Codierung!$I$126</f>
        <v>t</v>
      </c>
      <c r="DM19" s="276" t="str">
        <f>Codierung!$I$126</f>
        <v>t</v>
      </c>
      <c r="DN19" s="276" t="str">
        <f>Codierung!$I$126</f>
        <v>t</v>
      </c>
      <c r="DO19" s="232" t="str">
        <f>Codierung!$I$126</f>
        <v>t</v>
      </c>
      <c r="DP19" s="232" t="str">
        <f>Codierung!$I$126</f>
        <v>t</v>
      </c>
      <c r="DQ19" s="276" t="str">
        <f>Codierung!$I$126</f>
        <v>t</v>
      </c>
      <c r="DR19" s="276" t="str">
        <f>Codierung!$I$126</f>
        <v>t</v>
      </c>
      <c r="DS19" s="232" t="str">
        <f>Codierung!$I$126</f>
        <v>t</v>
      </c>
      <c r="DT19" s="232" t="str">
        <f>Codierung!$I$126</f>
        <v>t</v>
      </c>
      <c r="DU19" s="418"/>
      <c r="DV19" s="276" t="str">
        <f>Codierung!$I$126</f>
        <v>t</v>
      </c>
      <c r="DW19" s="276" t="str">
        <f>Codierung!$I$126</f>
        <v>t</v>
      </c>
      <c r="DX19" s="232" t="str">
        <f>Codierung!$I$126</f>
        <v>t</v>
      </c>
      <c r="DY19" s="232" t="str">
        <f>Codierung!$I$126</f>
        <v>t</v>
      </c>
      <c r="DZ19" s="276" t="str">
        <f>Codierung!$I$126</f>
        <v>t</v>
      </c>
      <c r="EA19" s="276" t="str">
        <f>Codierung!$I$126</f>
        <v>t</v>
      </c>
      <c r="EB19" s="232" t="str">
        <f>Codierung!$I$126</f>
        <v>t</v>
      </c>
      <c r="EC19" s="232" t="str">
        <f>Codierung!$I$126</f>
        <v>t</v>
      </c>
      <c r="ED19" s="276" t="str">
        <f>Codierung!$I$126</f>
        <v>t</v>
      </c>
      <c r="EE19" s="276" t="str">
        <f>Codierung!$I$126</f>
        <v>t</v>
      </c>
      <c r="EF19" s="232" t="str">
        <f>Codierung!$I$126</f>
        <v>t</v>
      </c>
      <c r="EG19" s="232" t="str">
        <f>Codierung!$I$126</f>
        <v>t</v>
      </c>
      <c r="EH19" s="418"/>
      <c r="EI19" s="276" t="str">
        <f>Codierung!$I$126</f>
        <v>t</v>
      </c>
      <c r="EJ19" s="276" t="str">
        <f>Codierung!$I$126</f>
        <v>t</v>
      </c>
      <c r="EK19" s="232" t="str">
        <f>Codierung!$I$126</f>
        <v>t</v>
      </c>
      <c r="EL19" s="232" t="str">
        <f>Codierung!$I$126</f>
        <v>t</v>
      </c>
      <c r="EM19" s="276" t="str">
        <f>Codierung!$I$126</f>
        <v>t</v>
      </c>
      <c r="EN19" s="276" t="str">
        <f>Codierung!$I$126</f>
        <v>t</v>
      </c>
      <c r="EO19" s="232" t="str">
        <f>Codierung!$I$126</f>
        <v>t</v>
      </c>
      <c r="EP19" s="232" t="str">
        <f>Codierung!$I$126</f>
        <v>t</v>
      </c>
      <c r="EQ19" s="276" t="str">
        <f>Codierung!$I$126</f>
        <v>t</v>
      </c>
      <c r="ER19" s="276" t="str">
        <f>Codierung!$I$126</f>
        <v>t</v>
      </c>
      <c r="ES19" s="219"/>
      <c r="ET19" s="232" t="str">
        <f>Codierung!$I$126</f>
        <v>t</v>
      </c>
      <c r="EU19" s="232" t="str">
        <f>Codierung!$I$126</f>
        <v>t</v>
      </c>
      <c r="EV19" s="276" t="str">
        <f>Codierung!$I$126</f>
        <v>t</v>
      </c>
      <c r="EW19" s="276" t="str">
        <f>Codierung!$I$126</f>
        <v>t</v>
      </c>
      <c r="EX19" s="232" t="str">
        <f>Codierung!$I$126</f>
        <v>t</v>
      </c>
      <c r="EY19" s="232" t="str">
        <f>Codierung!$I$126</f>
        <v>t</v>
      </c>
      <c r="EZ19" s="276" t="str">
        <f>Codierung!$I$126</f>
        <v>t</v>
      </c>
      <c r="FA19" s="276" t="str">
        <f>Codierung!$I$126</f>
        <v>t</v>
      </c>
      <c r="FB19" s="232" t="str">
        <f>Codierung!$I$126</f>
        <v>t</v>
      </c>
      <c r="FC19" s="232" t="str">
        <f>Codierung!$I$126</f>
        <v>t</v>
      </c>
      <c r="FD19" s="276" t="str">
        <f>Codierung!$I$126</f>
        <v>t</v>
      </c>
      <c r="FE19" s="276" t="str">
        <f>Codierung!$I$126</f>
        <v>t</v>
      </c>
      <c r="FF19" s="232" t="str">
        <f>Codierung!$I$126</f>
        <v>t</v>
      </c>
      <c r="FG19" s="232" t="str">
        <f>Codierung!$I$126</f>
        <v>t</v>
      </c>
      <c r="FH19" s="276" t="str">
        <f>Codierung!$I$126</f>
        <v>t</v>
      </c>
      <c r="FI19" s="276" t="str">
        <f>Codierung!$I$126</f>
        <v>t</v>
      </c>
      <c r="FJ19" s="232" t="str">
        <f>Codierung!$I$126</f>
        <v>t</v>
      </c>
      <c r="FK19" s="232" t="str">
        <f>Codierung!$I$126</f>
        <v>t</v>
      </c>
      <c r="FL19" s="276" t="str">
        <f>Codierung!$I$126</f>
        <v>t</v>
      </c>
      <c r="FM19" s="276" t="str">
        <f>Codierung!$I$126</f>
        <v>t</v>
      </c>
    </row>
    <row r="20" spans="1:169" s="228" customFormat="1" ht="12.75" customHeight="1" x14ac:dyDescent="0.2">
      <c r="A20" s="343" t="str">
        <f>Codierung!I227</f>
        <v>Aktuell</v>
      </c>
      <c r="B20" s="189">
        <f>U20</f>
        <v>45992</v>
      </c>
      <c r="C20" s="516">
        <f>C25</f>
        <v>45658</v>
      </c>
      <c r="D20" s="396" t="str">
        <f t="shared" ref="D20:R21" si="0">D25</f>
        <v>-</v>
      </c>
      <c r="E20" s="396" t="str">
        <f t="shared" si="0"/>
        <v>-</v>
      </c>
      <c r="F20" s="380" t="str">
        <f t="shared" si="0"/>
        <v>-</v>
      </c>
      <c r="G20" s="380"/>
      <c r="H20" s="396" t="str">
        <f t="shared" si="0"/>
        <v>-</v>
      </c>
      <c r="I20" s="396">
        <f t="shared" si="0"/>
        <v>0</v>
      </c>
      <c r="J20" s="380"/>
      <c r="K20" s="380" t="str">
        <f t="shared" si="0"/>
        <v>-</v>
      </c>
      <c r="L20" s="380" t="str">
        <f t="shared" si="0"/>
        <v>-</v>
      </c>
      <c r="M20" s="380"/>
      <c r="N20" s="396" t="str">
        <f t="shared" si="0"/>
        <v>-</v>
      </c>
      <c r="O20" s="396" t="str">
        <f t="shared" si="0"/>
        <v>-</v>
      </c>
      <c r="P20" s="380"/>
      <c r="Q20" s="380" t="str">
        <f t="shared" si="0"/>
        <v>-</v>
      </c>
      <c r="R20" s="380" t="str">
        <f t="shared" si="0"/>
        <v>-</v>
      </c>
      <c r="S20" s="380"/>
      <c r="T20" s="343" t="str">
        <f>Codierung!I227</f>
        <v>Aktuell</v>
      </c>
      <c r="U20" s="189">
        <f>U24</f>
        <v>45992</v>
      </c>
      <c r="V20" s="343">
        <f>V$24</f>
        <v>5</v>
      </c>
      <c r="W20" s="443">
        <f t="shared" ref="W20:CH20" si="1">W$24</f>
        <v>34.74391030441371</v>
      </c>
      <c r="X20" s="443">
        <f t="shared" si="1"/>
        <v>38.826674025793977</v>
      </c>
      <c r="Y20" s="444" t="str">
        <f t="shared" si="1"/>
        <v>(-)</v>
      </c>
      <c r="Z20" s="444">
        <f t="shared" si="1"/>
        <v>76.175603757842964</v>
      </c>
      <c r="AA20" s="443">
        <f t="shared" si="1"/>
        <v>63.080168242339255</v>
      </c>
      <c r="AB20" s="443">
        <f t="shared" si="1"/>
        <v>25.79443298048848</v>
      </c>
      <c r="AC20" s="445"/>
      <c r="AD20" s="444">
        <f t="shared" si="1"/>
        <v>68.107709095200889</v>
      </c>
      <c r="AE20" s="444">
        <f t="shared" si="1"/>
        <v>45.196332792103263</v>
      </c>
      <c r="AF20" s="445"/>
      <c r="AG20" s="443">
        <f t="shared" si="1"/>
        <v>45.36098426143036</v>
      </c>
      <c r="AH20" s="443">
        <f t="shared" si="1"/>
        <v>40.055821234941938</v>
      </c>
      <c r="AI20" s="444">
        <f t="shared" si="1"/>
        <v>60.951610393972821</v>
      </c>
      <c r="AJ20" s="444">
        <f t="shared" si="1"/>
        <v>44.355077911402859</v>
      </c>
      <c r="AK20" s="443">
        <f t="shared" si="1"/>
        <v>56.033657921942819</v>
      </c>
      <c r="AL20" s="443">
        <f t="shared" si="1"/>
        <v>59.646174309023877</v>
      </c>
      <c r="AM20" s="444">
        <f t="shared" si="1"/>
        <v>40.796770042110971</v>
      </c>
      <c r="AN20" s="444">
        <f t="shared" si="1"/>
        <v>29.927888234537949</v>
      </c>
      <c r="AO20" s="443">
        <f t="shared" si="1"/>
        <v>22.480379663965657</v>
      </c>
      <c r="AP20" s="443">
        <f t="shared" si="1"/>
        <v>17.043789479997471</v>
      </c>
      <c r="AQ20" s="444">
        <f t="shared" si="1"/>
        <v>36.163996681329074</v>
      </c>
      <c r="AR20" s="444">
        <f t="shared" si="1"/>
        <v>26.39012179351402</v>
      </c>
      <c r="AS20" s="443">
        <f t="shared" si="1"/>
        <v>36.159851597332811</v>
      </c>
      <c r="AT20" s="443">
        <f t="shared" si="1"/>
        <v>21.367274629704486</v>
      </c>
      <c r="AU20" s="444">
        <f t="shared" si="1"/>
        <v>72.923142120452297</v>
      </c>
      <c r="AV20" s="444">
        <f t="shared" si="1"/>
        <v>44.421789328176686</v>
      </c>
      <c r="AW20" s="445"/>
      <c r="AX20" s="443">
        <f t="shared" si="1"/>
        <v>22.557281178514959</v>
      </c>
      <c r="AY20" s="443">
        <f t="shared" si="1"/>
        <v>17.69664776784596</v>
      </c>
      <c r="AZ20" s="444">
        <f t="shared" si="1"/>
        <v>47.952335384889757</v>
      </c>
      <c r="BA20" s="444">
        <f t="shared" si="1"/>
        <v>29.275629739931908</v>
      </c>
      <c r="BB20" s="443">
        <f t="shared" si="1"/>
        <v>23.39871075815174</v>
      </c>
      <c r="BC20" s="443">
        <f t="shared" si="1"/>
        <v>16.457835593485015</v>
      </c>
      <c r="BD20" s="444">
        <f t="shared" si="1"/>
        <v>15.159897551709749</v>
      </c>
      <c r="BE20" s="444">
        <f t="shared" si="1"/>
        <v>14.596533475774665</v>
      </c>
      <c r="BF20" s="443">
        <f t="shared" si="1"/>
        <v>30.640779204288329</v>
      </c>
      <c r="BG20" s="443">
        <f t="shared" si="1"/>
        <v>20.008608112912135</v>
      </c>
      <c r="BH20" s="445"/>
      <c r="BI20" s="444">
        <f t="shared" si="1"/>
        <v>50.494922877379373</v>
      </c>
      <c r="BJ20" s="444">
        <f t="shared" si="1"/>
        <v>20.961934342584168</v>
      </c>
      <c r="BK20" s="443">
        <f t="shared" si="1"/>
        <v>35.239535787329793</v>
      </c>
      <c r="BL20" s="443">
        <f t="shared" si="1"/>
        <v>20.050477056662924</v>
      </c>
      <c r="BM20" s="444">
        <f t="shared" si="1"/>
        <v>18.374771937481572</v>
      </c>
      <c r="BN20" s="444">
        <f t="shared" si="1"/>
        <v>10.997342561821764</v>
      </c>
      <c r="BO20" s="443">
        <f t="shared" si="1"/>
        <v>20.898324522056331</v>
      </c>
      <c r="BP20" s="443">
        <f t="shared" si="1"/>
        <v>8.8712337901658138</v>
      </c>
      <c r="BQ20" s="445"/>
      <c r="BR20" s="444">
        <f t="shared" si="1"/>
        <v>30.743780386640076</v>
      </c>
      <c r="BS20" s="444">
        <f t="shared" si="1"/>
        <v>18.284417297635489</v>
      </c>
      <c r="BT20" s="443">
        <f t="shared" si="1"/>
        <v>17.956123833939817</v>
      </c>
      <c r="BU20" s="443">
        <f t="shared" si="1"/>
        <v>10.330733315955181</v>
      </c>
      <c r="BV20" s="444">
        <f t="shared" si="1"/>
        <v>70.958848165852189</v>
      </c>
      <c r="BW20" s="444">
        <f t="shared" si="1"/>
        <v>44.275379772288161</v>
      </c>
      <c r="BX20" s="443">
        <f t="shared" si="1"/>
        <v>50.229893968150293</v>
      </c>
      <c r="BY20" s="443">
        <f t="shared" si="1"/>
        <v>33.73964127397312</v>
      </c>
      <c r="BZ20" s="444">
        <f t="shared" si="1"/>
        <v>19.134225470927049</v>
      </c>
      <c r="CA20" s="444">
        <f t="shared" si="1"/>
        <v>20.399749000322657</v>
      </c>
      <c r="CB20" s="443">
        <f t="shared" si="1"/>
        <v>45.841376836548669</v>
      </c>
      <c r="CC20" s="443">
        <f t="shared" si="1"/>
        <v>24.359384008854803</v>
      </c>
      <c r="CD20" s="444">
        <f t="shared" si="1"/>
        <v>34.52887983262022</v>
      </c>
      <c r="CE20" s="444">
        <f t="shared" si="1"/>
        <v>23.079522130314096</v>
      </c>
      <c r="CF20" s="443">
        <f t="shared" si="1"/>
        <v>77.375677313048044</v>
      </c>
      <c r="CG20" s="443">
        <f t="shared" si="1"/>
        <v>57.205955209116517</v>
      </c>
      <c r="CH20" s="444">
        <f t="shared" si="1"/>
        <v>21.875147004199409</v>
      </c>
      <c r="CI20" s="444">
        <f t="shared" ref="CI20:ET20" si="2">CI$24</f>
        <v>10.580673298339976</v>
      </c>
      <c r="CJ20" s="370" t="str">
        <f t="shared" si="2"/>
        <v>5</v>
      </c>
      <c r="CK20" s="528">
        <f t="shared" si="2"/>
        <v>5</v>
      </c>
      <c r="CL20" s="397">
        <f t="shared" si="2"/>
        <v>705.77252661800003</v>
      </c>
      <c r="CM20" s="397">
        <f t="shared" si="2"/>
        <v>13544.217812364999</v>
      </c>
      <c r="CN20" s="445"/>
      <c r="CO20" s="407">
        <f t="shared" si="2"/>
        <v>11.302279333001001</v>
      </c>
      <c r="CP20" s="407">
        <f t="shared" si="2"/>
        <v>354.63791729800101</v>
      </c>
      <c r="CQ20" s="406">
        <f t="shared" si="2"/>
        <v>2.5344042350009999</v>
      </c>
      <c r="CR20" s="406">
        <f t="shared" si="2"/>
        <v>54.296894745001005</v>
      </c>
      <c r="CS20" s="407">
        <f t="shared" si="2"/>
        <v>0</v>
      </c>
      <c r="CT20" s="407">
        <f t="shared" si="2"/>
        <v>25.689600441000998</v>
      </c>
      <c r="CU20" s="406">
        <f t="shared" si="2"/>
        <v>0.74382585000000001</v>
      </c>
      <c r="CV20" s="406">
        <f t="shared" si="2"/>
        <v>14.701152000001001</v>
      </c>
      <c r="CW20" s="445"/>
      <c r="CX20" s="407">
        <f t="shared" si="2"/>
        <v>12.021463647000999</v>
      </c>
      <c r="CY20" s="407">
        <f t="shared" si="2"/>
        <v>258.55461004099999</v>
      </c>
      <c r="CZ20" s="406">
        <f t="shared" si="2"/>
        <v>0.72836535100100008</v>
      </c>
      <c r="DA20" s="406">
        <f t="shared" si="2"/>
        <v>41.348806753001</v>
      </c>
      <c r="DB20" s="445"/>
      <c r="DC20" s="407">
        <f t="shared" si="2"/>
        <v>359.59508353000001</v>
      </c>
      <c r="DD20" s="407">
        <f t="shared" si="2"/>
        <v>3164.6546547819999</v>
      </c>
      <c r="DE20" s="406">
        <f t="shared" si="2"/>
        <v>11.480507725001001</v>
      </c>
      <c r="DF20" s="406">
        <f t="shared" si="2"/>
        <v>178.66547886900099</v>
      </c>
      <c r="DG20" s="407">
        <f t="shared" si="2"/>
        <v>14.594299746999999</v>
      </c>
      <c r="DH20" s="407">
        <f t="shared" si="2"/>
        <v>217.075742249</v>
      </c>
      <c r="DI20" s="406">
        <f t="shared" si="2"/>
        <v>13.180872983</v>
      </c>
      <c r="DJ20" s="406">
        <f t="shared" si="2"/>
        <v>294.43061391499998</v>
      </c>
      <c r="DK20" s="407">
        <f t="shared" si="2"/>
        <v>24.352797065000001</v>
      </c>
      <c r="DL20" s="407">
        <f t="shared" si="2"/>
        <v>113.765879624001</v>
      </c>
      <c r="DM20" s="406">
        <f t="shared" si="2"/>
        <v>211.55500485600101</v>
      </c>
      <c r="DN20" s="406">
        <f t="shared" si="2"/>
        <v>1258.867391053001</v>
      </c>
      <c r="DO20" s="407">
        <f t="shared" si="2"/>
        <v>19.951690463999999</v>
      </c>
      <c r="DP20" s="407">
        <f t="shared" si="2"/>
        <v>138.161745714001</v>
      </c>
      <c r="DQ20" s="406">
        <f t="shared" si="2"/>
        <v>3.3131480000000004</v>
      </c>
      <c r="DR20" s="406">
        <f t="shared" si="2"/>
        <v>103.3874859</v>
      </c>
      <c r="DS20" s="407">
        <f t="shared" si="2"/>
        <v>8.5060078930010015</v>
      </c>
      <c r="DT20" s="407">
        <f t="shared" si="2"/>
        <v>102.873695289</v>
      </c>
      <c r="DU20" s="415">
        <f t="shared" si="2"/>
        <v>0</v>
      </c>
      <c r="DV20" s="406">
        <f t="shared" si="2"/>
        <v>70.757404194001012</v>
      </c>
      <c r="DW20" s="406">
        <f t="shared" si="2"/>
        <v>2254.6042993800002</v>
      </c>
      <c r="DX20" s="407">
        <f t="shared" si="2"/>
        <v>3.8948872520010003</v>
      </c>
      <c r="DY20" s="407">
        <f t="shared" si="2"/>
        <v>391.546735007</v>
      </c>
      <c r="DZ20" s="406">
        <f t="shared" si="2"/>
        <v>13.876685892000999</v>
      </c>
      <c r="EA20" s="406">
        <f t="shared" si="2"/>
        <v>338.66784836800099</v>
      </c>
      <c r="EB20" s="407">
        <f t="shared" si="2"/>
        <v>2.196258388001</v>
      </c>
      <c r="EC20" s="407">
        <f t="shared" si="2"/>
        <v>84.238280616000992</v>
      </c>
      <c r="ED20" s="406">
        <f t="shared" si="2"/>
        <v>7.6037124020009994</v>
      </c>
      <c r="EE20" s="406">
        <f t="shared" si="2"/>
        <v>263.044184763001</v>
      </c>
      <c r="EF20" s="407">
        <f t="shared" si="2"/>
        <v>7.2224373560000004</v>
      </c>
      <c r="EG20" s="407">
        <f t="shared" si="2"/>
        <v>159.17588686000099</v>
      </c>
      <c r="EH20" s="445"/>
      <c r="EI20" s="406">
        <f t="shared" si="2"/>
        <v>172.31317314300102</v>
      </c>
      <c r="EJ20" s="406">
        <f t="shared" si="2"/>
        <v>5853.6869391590008</v>
      </c>
      <c r="EK20" s="407">
        <f t="shared" si="2"/>
        <v>39.754275735001997</v>
      </c>
      <c r="EL20" s="407">
        <f t="shared" si="2"/>
        <v>1830.9489206940011</v>
      </c>
      <c r="EM20" s="406">
        <f t="shared" si="2"/>
        <v>2.3420300000000003</v>
      </c>
      <c r="EN20" s="406">
        <f t="shared" si="2"/>
        <v>59.097258085001002</v>
      </c>
      <c r="EO20" s="407">
        <f t="shared" si="2"/>
        <v>88.043871207999999</v>
      </c>
      <c r="EP20" s="407">
        <f t="shared" si="2"/>
        <v>1312.012850028</v>
      </c>
      <c r="EQ20" s="406">
        <f t="shared" si="2"/>
        <v>25.067462200001</v>
      </c>
      <c r="ER20" s="406">
        <f t="shared" si="2"/>
        <v>1038.8423899660011</v>
      </c>
      <c r="ES20" s="445"/>
      <c r="ET20" s="407">
        <f t="shared" si="2"/>
        <v>283.65703532400101</v>
      </c>
      <c r="EU20" s="407">
        <f t="shared" ref="EU20:FM20" si="3">EU$24</f>
        <v>8623.7007204359998</v>
      </c>
      <c r="EV20" s="406">
        <f t="shared" si="3"/>
        <v>7.5344755530019993</v>
      </c>
      <c r="EW20" s="406">
        <f t="shared" si="3"/>
        <v>577.26708756799997</v>
      </c>
      <c r="EX20" s="407">
        <f t="shared" si="3"/>
        <v>8.0563924280010006</v>
      </c>
      <c r="EY20" s="407">
        <f t="shared" si="3"/>
        <v>519.74599645199999</v>
      </c>
      <c r="EZ20" s="406">
        <f t="shared" si="3"/>
        <v>6.5431697900000003</v>
      </c>
      <c r="FA20" s="406">
        <f t="shared" si="3"/>
        <v>311.13065839600102</v>
      </c>
      <c r="FB20" s="407">
        <f t="shared" si="3"/>
        <v>13.015929108004</v>
      </c>
      <c r="FC20" s="407">
        <f t="shared" si="3"/>
        <v>709.86415023000097</v>
      </c>
      <c r="FD20" s="406">
        <f t="shared" si="3"/>
        <v>6.5864429150000001</v>
      </c>
      <c r="FE20" s="406">
        <f t="shared" si="3"/>
        <v>190.70667630800102</v>
      </c>
      <c r="FF20" s="407">
        <f t="shared" si="3"/>
        <v>29.653160987001996</v>
      </c>
      <c r="FG20" s="407">
        <f t="shared" si="3"/>
        <v>934.21718008500102</v>
      </c>
      <c r="FH20" s="406">
        <f t="shared" si="3"/>
        <v>62.384988207002003</v>
      </c>
      <c r="FI20" s="406">
        <f t="shared" si="3"/>
        <v>893.36114249400191</v>
      </c>
      <c r="FJ20" s="407">
        <f t="shared" si="3"/>
        <v>28.379473789002997</v>
      </c>
      <c r="FK20" s="407">
        <f t="shared" si="3"/>
        <v>323.675926207001</v>
      </c>
      <c r="FL20" s="406">
        <f t="shared" si="3"/>
        <v>29.779037052</v>
      </c>
      <c r="FM20" s="406">
        <f t="shared" si="3"/>
        <v>655.64059013799999</v>
      </c>
    </row>
    <row r="21" spans="1:169" s="228" customFormat="1" ht="12.75" customHeight="1" x14ac:dyDescent="0.2">
      <c r="A21" s="343" t="str">
        <f>Codierung!I228</f>
        <v>Vormonat</v>
      </c>
      <c r="B21" s="189">
        <f>U21</f>
        <v>45962</v>
      </c>
      <c r="C21" s="516">
        <f>C26</f>
        <v>45627</v>
      </c>
      <c r="D21" s="396" t="str">
        <f t="shared" si="0"/>
        <v>-</v>
      </c>
      <c r="E21" s="396" t="str">
        <f t="shared" si="0"/>
        <v>-</v>
      </c>
      <c r="F21" s="380" t="str">
        <f t="shared" si="0"/>
        <v>-</v>
      </c>
      <c r="G21" s="380"/>
      <c r="H21" s="396" t="str">
        <f t="shared" si="0"/>
        <v>-</v>
      </c>
      <c r="I21" s="396">
        <f t="shared" si="0"/>
        <v>0</v>
      </c>
      <c r="J21" s="380"/>
      <c r="K21" s="380" t="str">
        <f t="shared" si="0"/>
        <v>-</v>
      </c>
      <c r="L21" s="380" t="str">
        <f t="shared" si="0"/>
        <v>-</v>
      </c>
      <c r="M21" s="380"/>
      <c r="N21" s="396" t="str">
        <f t="shared" si="0"/>
        <v>-</v>
      </c>
      <c r="O21" s="396" t="str">
        <f t="shared" si="0"/>
        <v>-</v>
      </c>
      <c r="P21" s="380"/>
      <c r="Q21" s="380" t="str">
        <f t="shared" si="0"/>
        <v>-</v>
      </c>
      <c r="R21" s="380" t="str">
        <f t="shared" si="0"/>
        <v>-</v>
      </c>
      <c r="S21" s="380"/>
      <c r="T21" s="343" t="str">
        <f>Codierung!I228</f>
        <v>Vormonat</v>
      </c>
      <c r="U21" s="189">
        <f>U25</f>
        <v>45962</v>
      </c>
      <c r="V21" s="343">
        <f>V$25</f>
        <v>4</v>
      </c>
      <c r="W21" s="443">
        <f t="shared" ref="W21:CH21" si="4">W$25</f>
        <v>22.769580458116433</v>
      </c>
      <c r="X21" s="443">
        <f t="shared" si="4"/>
        <v>34.418564491193067</v>
      </c>
      <c r="Y21" s="444">
        <f t="shared" si="4"/>
        <v>53.970000018957293</v>
      </c>
      <c r="Z21" s="444">
        <f t="shared" si="4"/>
        <v>92.932861410390004</v>
      </c>
      <c r="AA21" s="443">
        <f t="shared" si="4"/>
        <v>91.243777373868056</v>
      </c>
      <c r="AB21" s="443">
        <f t="shared" si="4"/>
        <v>60.019755515080114</v>
      </c>
      <c r="AC21" s="445"/>
      <c r="AD21" s="444">
        <f t="shared" si="4"/>
        <v>68.048250799865286</v>
      </c>
      <c r="AE21" s="444">
        <f t="shared" si="4"/>
        <v>45.330877486577961</v>
      </c>
      <c r="AF21" s="445"/>
      <c r="AG21" s="443">
        <f t="shared" si="4"/>
        <v>37.70752443323083</v>
      </c>
      <c r="AH21" s="443">
        <f t="shared" si="4"/>
        <v>37.573631214969339</v>
      </c>
      <c r="AI21" s="444">
        <f t="shared" si="4"/>
        <v>56.87327336763385</v>
      </c>
      <c r="AJ21" s="444">
        <f t="shared" si="4"/>
        <v>44.396753354338372</v>
      </c>
      <c r="AK21" s="443">
        <f t="shared" si="4"/>
        <v>51.655529709159254</v>
      </c>
      <c r="AL21" s="443">
        <f t="shared" si="4"/>
        <v>56.960521225033034</v>
      </c>
      <c r="AM21" s="444">
        <f t="shared" si="4"/>
        <v>43.124297537974698</v>
      </c>
      <c r="AN21" s="444">
        <f t="shared" si="4"/>
        <v>29.026612809868436</v>
      </c>
      <c r="AO21" s="443">
        <f t="shared" si="4"/>
        <v>22.424172336390001</v>
      </c>
      <c r="AP21" s="443">
        <f t="shared" si="4"/>
        <v>17.146109998861</v>
      </c>
      <c r="AQ21" s="444">
        <f t="shared" si="4"/>
        <v>36.246881286352789</v>
      </c>
      <c r="AR21" s="444">
        <f t="shared" si="4"/>
        <v>26.943024002179637</v>
      </c>
      <c r="AS21" s="443">
        <f t="shared" si="4"/>
        <v>32.833335709612363</v>
      </c>
      <c r="AT21" s="443">
        <f t="shared" si="4"/>
        <v>21.30214885386431</v>
      </c>
      <c r="AU21" s="444">
        <f t="shared" si="4"/>
        <v>51.664865678567587</v>
      </c>
      <c r="AV21" s="444">
        <f t="shared" si="4"/>
        <v>49.601638053093687</v>
      </c>
      <c r="AW21" s="445"/>
      <c r="AX21" s="443">
        <f t="shared" si="4"/>
        <v>20.946017134340416</v>
      </c>
      <c r="AY21" s="443">
        <f t="shared" si="4"/>
        <v>16.902717198147016</v>
      </c>
      <c r="AZ21" s="444">
        <f t="shared" si="4"/>
        <v>47.610104128441606</v>
      </c>
      <c r="BA21" s="444">
        <f t="shared" si="4"/>
        <v>28.358183727367955</v>
      </c>
      <c r="BB21" s="443">
        <f t="shared" si="4"/>
        <v>23.266422513118677</v>
      </c>
      <c r="BC21" s="443">
        <f t="shared" si="4"/>
        <v>18.196951526147441</v>
      </c>
      <c r="BD21" s="444">
        <f t="shared" si="4"/>
        <v>29.556911578659673</v>
      </c>
      <c r="BE21" s="444">
        <f t="shared" si="4"/>
        <v>14.166246912191703</v>
      </c>
      <c r="BF21" s="443">
        <f t="shared" si="4"/>
        <v>27.716247154361653</v>
      </c>
      <c r="BG21" s="443">
        <f t="shared" si="4"/>
        <v>20.045041142066289</v>
      </c>
      <c r="BH21" s="445"/>
      <c r="BI21" s="444">
        <f t="shared" si="4"/>
        <v>49.461181545253893</v>
      </c>
      <c r="BJ21" s="444">
        <f t="shared" si="4"/>
        <v>21.285354330841368</v>
      </c>
      <c r="BK21" s="443">
        <f t="shared" si="4"/>
        <v>35.428258659874409</v>
      </c>
      <c r="BL21" s="443">
        <f t="shared" si="4"/>
        <v>17.869698336621223</v>
      </c>
      <c r="BM21" s="444">
        <f t="shared" si="4"/>
        <v>18.479123377072874</v>
      </c>
      <c r="BN21" s="444">
        <f t="shared" si="4"/>
        <v>10.459151780397761</v>
      </c>
      <c r="BO21" s="443">
        <f t="shared" si="4"/>
        <v>13.174518016407436</v>
      </c>
      <c r="BP21" s="443">
        <f t="shared" si="4"/>
        <v>9.1440748353555339</v>
      </c>
      <c r="BQ21" s="445"/>
      <c r="BR21" s="444">
        <f t="shared" si="4"/>
        <v>31.728974493113963</v>
      </c>
      <c r="BS21" s="444">
        <f t="shared" si="4"/>
        <v>17.900632074093245</v>
      </c>
      <c r="BT21" s="443">
        <f t="shared" si="4"/>
        <v>20.347031443518507</v>
      </c>
      <c r="BU21" s="443">
        <f t="shared" si="4"/>
        <v>10.09323729552024</v>
      </c>
      <c r="BV21" s="444">
        <f t="shared" si="4"/>
        <v>64.599188951794602</v>
      </c>
      <c r="BW21" s="444">
        <f t="shared" si="4"/>
        <v>44.89559655537083</v>
      </c>
      <c r="BX21" s="443">
        <f t="shared" si="4"/>
        <v>44.424752068364796</v>
      </c>
      <c r="BY21" s="443">
        <f t="shared" si="4"/>
        <v>33.912659534664819</v>
      </c>
      <c r="BZ21" s="444">
        <f t="shared" si="4"/>
        <v>18.139328143344546</v>
      </c>
      <c r="CA21" s="444">
        <f t="shared" si="4"/>
        <v>22.506871123045631</v>
      </c>
      <c r="CB21" s="443">
        <f t="shared" si="4"/>
        <v>46.231395442399339</v>
      </c>
      <c r="CC21" s="443">
        <f t="shared" si="4"/>
        <v>25.264463358544131</v>
      </c>
      <c r="CD21" s="444">
        <f t="shared" si="4"/>
        <v>35.075705202552918</v>
      </c>
      <c r="CE21" s="444">
        <f t="shared" si="4"/>
        <v>22.659000654004455</v>
      </c>
      <c r="CF21" s="443">
        <f t="shared" si="4"/>
        <v>85.730268587496255</v>
      </c>
      <c r="CG21" s="443">
        <f t="shared" si="4"/>
        <v>59.368086975718349</v>
      </c>
      <c r="CH21" s="444">
        <f t="shared" si="4"/>
        <v>21.939110870769635</v>
      </c>
      <c r="CI21" s="444">
        <f t="shared" ref="CI21:ET21" si="5">CI$25</f>
        <v>10.303788414725318</v>
      </c>
      <c r="CJ21" s="370" t="str">
        <f t="shared" si="5"/>
        <v>4</v>
      </c>
      <c r="CK21" s="528">
        <f t="shared" si="5"/>
        <v>4</v>
      </c>
      <c r="CL21" s="397">
        <f t="shared" si="5"/>
        <v>602.05601170100101</v>
      </c>
      <c r="CM21" s="397">
        <f t="shared" si="5"/>
        <v>10566.921268923999</v>
      </c>
      <c r="CN21" s="445"/>
      <c r="CO21" s="407">
        <f t="shared" si="5"/>
        <v>27.036596038999999</v>
      </c>
      <c r="CP21" s="407">
        <f t="shared" si="5"/>
        <v>210.04556526000098</v>
      </c>
      <c r="CQ21" s="406">
        <f t="shared" si="5"/>
        <v>2.101258574</v>
      </c>
      <c r="CR21" s="406">
        <f t="shared" si="5"/>
        <v>34.800940303000999</v>
      </c>
      <c r="CS21" s="407">
        <f t="shared" si="5"/>
        <v>0.47264123200000002</v>
      </c>
      <c r="CT21" s="407">
        <f t="shared" si="5"/>
        <v>3.984549000001</v>
      </c>
      <c r="CU21" s="406">
        <f t="shared" si="5"/>
        <v>0.30754700000000001</v>
      </c>
      <c r="CV21" s="406">
        <f t="shared" si="5"/>
        <v>5.7977723930009999</v>
      </c>
      <c r="CW21" s="445"/>
      <c r="CX21" s="407">
        <f t="shared" si="5"/>
        <v>9.284472397</v>
      </c>
      <c r="CY21" s="407">
        <f t="shared" si="5"/>
        <v>163.51469507000101</v>
      </c>
      <c r="CZ21" s="406">
        <f t="shared" si="5"/>
        <v>2.205859909</v>
      </c>
      <c r="DA21" s="406">
        <f t="shared" si="5"/>
        <v>28.665188837999999</v>
      </c>
      <c r="DB21" s="445"/>
      <c r="DC21" s="407">
        <f t="shared" si="5"/>
        <v>295.215811827001</v>
      </c>
      <c r="DD21" s="407">
        <f t="shared" si="5"/>
        <v>2266.278567326</v>
      </c>
      <c r="DE21" s="406">
        <f t="shared" si="5"/>
        <v>14.209336188</v>
      </c>
      <c r="DF21" s="406">
        <f t="shared" si="5"/>
        <v>116.26981539099999</v>
      </c>
      <c r="DG21" s="407">
        <f t="shared" si="5"/>
        <v>14.568244082</v>
      </c>
      <c r="DH21" s="407">
        <f t="shared" si="5"/>
        <v>114.590141832001</v>
      </c>
      <c r="DI21" s="406">
        <f t="shared" si="5"/>
        <v>9.7037046530009992</v>
      </c>
      <c r="DJ21" s="406">
        <f t="shared" si="5"/>
        <v>94.704163139000002</v>
      </c>
      <c r="DK21" s="407">
        <f t="shared" si="5"/>
        <v>14.275436271</v>
      </c>
      <c r="DL21" s="407">
        <f t="shared" si="5"/>
        <v>96.757247119000994</v>
      </c>
      <c r="DM21" s="406">
        <f t="shared" si="5"/>
        <v>170.65298304000001</v>
      </c>
      <c r="DN21" s="406">
        <f t="shared" si="5"/>
        <v>1107.830819005</v>
      </c>
      <c r="DO21" s="407">
        <f t="shared" si="5"/>
        <v>10.435019268</v>
      </c>
      <c r="DP21" s="407">
        <f t="shared" si="5"/>
        <v>103.98388054</v>
      </c>
      <c r="DQ21" s="406">
        <f t="shared" si="5"/>
        <v>3.1561950000000003</v>
      </c>
      <c r="DR21" s="406">
        <f t="shared" si="5"/>
        <v>104.91900530000099</v>
      </c>
      <c r="DS21" s="407">
        <f t="shared" si="5"/>
        <v>22.516351266999997</v>
      </c>
      <c r="DT21" s="407">
        <f t="shared" si="5"/>
        <v>60.629809121000001</v>
      </c>
      <c r="DU21" s="415">
        <f t="shared" si="5"/>
        <v>0</v>
      </c>
      <c r="DV21" s="406">
        <f t="shared" si="5"/>
        <v>52.837641912999999</v>
      </c>
      <c r="DW21" s="406">
        <f t="shared" si="5"/>
        <v>1711.4782365149999</v>
      </c>
      <c r="DX21" s="407">
        <f t="shared" si="5"/>
        <v>5.4080927430010002</v>
      </c>
      <c r="DY21" s="407">
        <f t="shared" si="5"/>
        <v>303.528781589</v>
      </c>
      <c r="DZ21" s="406">
        <f t="shared" si="5"/>
        <v>4.393495056001</v>
      </c>
      <c r="EA21" s="406">
        <f t="shared" si="5"/>
        <v>135.00201813000001</v>
      </c>
      <c r="EB21" s="407">
        <f t="shared" si="5"/>
        <v>1.296452000001</v>
      </c>
      <c r="EC21" s="407">
        <f t="shared" si="5"/>
        <v>62.837475099000002</v>
      </c>
      <c r="ED21" s="406">
        <f t="shared" si="5"/>
        <v>4.6485804159999997</v>
      </c>
      <c r="EE21" s="406">
        <f t="shared" si="5"/>
        <v>254.79489808000002</v>
      </c>
      <c r="EF21" s="407">
        <f t="shared" si="5"/>
        <v>9.0404189930009995</v>
      </c>
      <c r="EG21" s="407">
        <f t="shared" si="5"/>
        <v>132.12810792499999</v>
      </c>
      <c r="EH21" s="445"/>
      <c r="EI21" s="406">
        <f t="shared" si="5"/>
        <v>180.63612526599999</v>
      </c>
      <c r="EJ21" s="406">
        <f t="shared" si="5"/>
        <v>4918.1821493570005</v>
      </c>
      <c r="EK21" s="407">
        <f t="shared" si="5"/>
        <v>34.499575210000998</v>
      </c>
      <c r="EL21" s="407">
        <f t="shared" si="5"/>
        <v>1399.5903683270012</v>
      </c>
      <c r="EM21" s="406">
        <f t="shared" si="5"/>
        <v>1.7639690000000001</v>
      </c>
      <c r="EN21" s="406">
        <f t="shared" si="5"/>
        <v>65.084110234001002</v>
      </c>
      <c r="EO21" s="407">
        <f t="shared" si="5"/>
        <v>60.898540556</v>
      </c>
      <c r="EP21" s="407">
        <f t="shared" si="5"/>
        <v>1084.2703594130001</v>
      </c>
      <c r="EQ21" s="406">
        <f t="shared" si="5"/>
        <v>70.435670500001009</v>
      </c>
      <c r="ER21" s="406">
        <f t="shared" si="5"/>
        <v>824.57213308500195</v>
      </c>
      <c r="ES21" s="445"/>
      <c r="ET21" s="407">
        <f t="shared" si="5"/>
        <v>204.31709300699998</v>
      </c>
      <c r="EU21" s="407">
        <f t="shared" ref="EU21:FM21" si="6">EU$25</f>
        <v>6710.0192626949993</v>
      </c>
      <c r="EV21" s="406">
        <f t="shared" si="6"/>
        <v>5.9751067920000009</v>
      </c>
      <c r="EW21" s="406">
        <f t="shared" si="6"/>
        <v>501.37307044900103</v>
      </c>
      <c r="EX21" s="407">
        <f t="shared" si="6"/>
        <v>7.8234000310009995</v>
      </c>
      <c r="EY21" s="407">
        <f t="shared" si="6"/>
        <v>480.79559361800096</v>
      </c>
      <c r="EZ21" s="406">
        <f t="shared" si="6"/>
        <v>4.8507724170010009</v>
      </c>
      <c r="FA21" s="406">
        <f t="shared" si="6"/>
        <v>219.79822384700003</v>
      </c>
      <c r="FB21" s="407">
        <f t="shared" si="6"/>
        <v>13.818859940001003</v>
      </c>
      <c r="FC21" s="407">
        <f t="shared" si="6"/>
        <v>518.92941135700096</v>
      </c>
      <c r="FD21" s="406">
        <f t="shared" si="6"/>
        <v>4.0977279270000002</v>
      </c>
      <c r="FE21" s="406">
        <f t="shared" si="6"/>
        <v>178.67116355300101</v>
      </c>
      <c r="FF21" s="407">
        <f t="shared" si="6"/>
        <v>24.031858464001001</v>
      </c>
      <c r="FG21" s="407">
        <f t="shared" si="6"/>
        <v>739.06253683300008</v>
      </c>
      <c r="FH21" s="406">
        <f t="shared" si="6"/>
        <v>45.350815865000008</v>
      </c>
      <c r="FI21" s="406">
        <f t="shared" si="6"/>
        <v>686.77514804700104</v>
      </c>
      <c r="FJ21" s="407">
        <f t="shared" si="6"/>
        <v>19.111929557001002</v>
      </c>
      <c r="FK21" s="407">
        <f t="shared" si="6"/>
        <v>233.68782434100203</v>
      </c>
      <c r="FL21" s="406">
        <f t="shared" si="6"/>
        <v>24.355535754000002</v>
      </c>
      <c r="FM21" s="406">
        <f t="shared" si="6"/>
        <v>559.85252560000094</v>
      </c>
    </row>
    <row r="22" spans="1:169" ht="12.75" customHeight="1" x14ac:dyDescent="0.2">
      <c r="A22" s="343" t="str">
        <f>Codierung!I229</f>
        <v>Vorjahr</v>
      </c>
      <c r="B22" s="189">
        <f>U22</f>
        <v>45627</v>
      </c>
      <c r="C22" s="516">
        <f>C37</f>
        <v>45292</v>
      </c>
      <c r="D22" s="396" t="str">
        <f t="shared" ref="D22:R22" si="7">D37</f>
        <v>-</v>
      </c>
      <c r="E22" s="396" t="str">
        <f t="shared" si="7"/>
        <v>-</v>
      </c>
      <c r="F22" s="380" t="str">
        <f t="shared" si="7"/>
        <v>-</v>
      </c>
      <c r="G22" s="380"/>
      <c r="H22" s="396" t="str">
        <f t="shared" si="7"/>
        <v>-</v>
      </c>
      <c r="I22" s="396">
        <f t="shared" si="7"/>
        <v>0</v>
      </c>
      <c r="J22" s="380"/>
      <c r="K22" s="380" t="str">
        <f t="shared" si="7"/>
        <v>-</v>
      </c>
      <c r="L22" s="380" t="str">
        <f t="shared" si="7"/>
        <v>-</v>
      </c>
      <c r="M22" s="380"/>
      <c r="N22" s="396" t="str">
        <f t="shared" si="7"/>
        <v>-</v>
      </c>
      <c r="O22" s="396" t="str">
        <f t="shared" si="7"/>
        <v>-</v>
      </c>
      <c r="P22" s="380"/>
      <c r="Q22" s="380" t="str">
        <f t="shared" si="7"/>
        <v>-</v>
      </c>
      <c r="R22" s="380" t="str">
        <f t="shared" si="7"/>
        <v>-</v>
      </c>
      <c r="S22" s="380"/>
      <c r="T22" s="343" t="str">
        <f>Codierung!I229</f>
        <v>Vorjahr</v>
      </c>
      <c r="U22" s="189">
        <f>U36</f>
        <v>45627</v>
      </c>
      <c r="V22" s="343">
        <f>V$36</f>
        <v>5</v>
      </c>
      <c r="W22" s="443">
        <f t="shared" ref="W22:CH22" si="8">W$36</f>
        <v>26.332694082388745</v>
      </c>
      <c r="X22" s="443">
        <f t="shared" si="8"/>
        <v>39.675684262070291</v>
      </c>
      <c r="Y22" s="444">
        <f t="shared" si="8"/>
        <v>49.844000009427468</v>
      </c>
      <c r="Z22" s="444">
        <f t="shared" si="8"/>
        <v>82.063678933570657</v>
      </c>
      <c r="AA22" s="443">
        <f t="shared" si="8"/>
        <v>88.431668051416409</v>
      </c>
      <c r="AB22" s="443">
        <f t="shared" si="8"/>
        <v>32.786018937384021</v>
      </c>
      <c r="AC22" s="445"/>
      <c r="AD22" s="444">
        <f t="shared" si="8"/>
        <v>64.00253377013091</v>
      </c>
      <c r="AE22" s="444">
        <f t="shared" si="8"/>
        <v>49.357461945428561</v>
      </c>
      <c r="AF22" s="445"/>
      <c r="AG22" s="443">
        <f t="shared" si="8"/>
        <v>39.117226750324967</v>
      </c>
      <c r="AH22" s="443">
        <f t="shared" si="8"/>
        <v>37.228575223679783</v>
      </c>
      <c r="AI22" s="444">
        <f t="shared" si="8"/>
        <v>72.270659808904284</v>
      </c>
      <c r="AJ22" s="444">
        <f t="shared" si="8"/>
        <v>50.473362161128733</v>
      </c>
      <c r="AK22" s="443">
        <f t="shared" si="8"/>
        <v>68.805891526913953</v>
      </c>
      <c r="AL22" s="443">
        <f t="shared" si="8"/>
        <v>61.155743921528298</v>
      </c>
      <c r="AM22" s="444">
        <f t="shared" si="8"/>
        <v>43.931836906659548</v>
      </c>
      <c r="AN22" s="444">
        <f t="shared" si="8"/>
        <v>32.208229600910087</v>
      </c>
      <c r="AO22" s="443">
        <f t="shared" si="8"/>
        <v>21.235158957710254</v>
      </c>
      <c r="AP22" s="443">
        <f t="shared" si="8"/>
        <v>16.544863735527485</v>
      </c>
      <c r="AQ22" s="444">
        <f t="shared" si="8"/>
        <v>34.197015738357223</v>
      </c>
      <c r="AR22" s="444">
        <f t="shared" si="8"/>
        <v>25.427521183941963</v>
      </c>
      <c r="AS22" s="443">
        <f t="shared" si="8"/>
        <v>34.061399167362943</v>
      </c>
      <c r="AT22" s="443">
        <f t="shared" si="8"/>
        <v>20.806848528682668</v>
      </c>
      <c r="AU22" s="444">
        <f t="shared" si="8"/>
        <v>79.231261789220369</v>
      </c>
      <c r="AV22" s="444">
        <f t="shared" si="8"/>
        <v>47.653243979186598</v>
      </c>
      <c r="AW22" s="445"/>
      <c r="AX22" s="443">
        <f t="shared" si="8"/>
        <v>24.605153050633806</v>
      </c>
      <c r="AY22" s="443">
        <f t="shared" si="8"/>
        <v>17.903956663588129</v>
      </c>
      <c r="AZ22" s="444">
        <f t="shared" si="8"/>
        <v>45.996402362217296</v>
      </c>
      <c r="BA22" s="444">
        <f t="shared" si="8"/>
        <v>29.169436759420137</v>
      </c>
      <c r="BB22" s="443">
        <f t="shared" si="8"/>
        <v>19.348606863931053</v>
      </c>
      <c r="BC22" s="443">
        <f t="shared" si="8"/>
        <v>16.586680718186077</v>
      </c>
      <c r="BD22" s="444">
        <f t="shared" si="8"/>
        <v>25.345901870672087</v>
      </c>
      <c r="BE22" s="444">
        <f t="shared" si="8"/>
        <v>14.582188002368236</v>
      </c>
      <c r="BF22" s="443">
        <f t="shared" si="8"/>
        <v>23.854817410430073</v>
      </c>
      <c r="BG22" s="443">
        <f t="shared" si="8"/>
        <v>18.232563567975774</v>
      </c>
      <c r="BH22" s="445"/>
      <c r="BI22" s="444">
        <f t="shared" si="8"/>
        <v>50.962683973104724</v>
      </c>
      <c r="BJ22" s="444">
        <f t="shared" si="8"/>
        <v>20.557247538399558</v>
      </c>
      <c r="BK22" s="443">
        <f t="shared" si="8"/>
        <v>34.590377076695894</v>
      </c>
      <c r="BL22" s="443">
        <f t="shared" si="8"/>
        <v>16.321663954452813</v>
      </c>
      <c r="BM22" s="444">
        <f t="shared" si="8"/>
        <v>17.559600867903566</v>
      </c>
      <c r="BN22" s="444">
        <f t="shared" si="8"/>
        <v>11.409998907354741</v>
      </c>
      <c r="BO22" s="443">
        <f t="shared" si="8"/>
        <v>14.895045427423277</v>
      </c>
      <c r="BP22" s="443">
        <f t="shared" si="8"/>
        <v>8.9266355883933191</v>
      </c>
      <c r="BQ22" s="445"/>
      <c r="BR22" s="444">
        <f t="shared" si="8"/>
        <v>27.341011587630199</v>
      </c>
      <c r="BS22" s="444">
        <f t="shared" si="8"/>
        <v>19.264336533818902</v>
      </c>
      <c r="BT22" s="443">
        <f t="shared" si="8"/>
        <v>20.099318979283311</v>
      </c>
      <c r="BU22" s="443">
        <f t="shared" si="8"/>
        <v>10.179845500728442</v>
      </c>
      <c r="BV22" s="444">
        <f t="shared" si="8"/>
        <v>63.759171344922585</v>
      </c>
      <c r="BW22" s="444">
        <f t="shared" si="8"/>
        <v>47.524515953171814</v>
      </c>
      <c r="BX22" s="443">
        <f t="shared" si="8"/>
        <v>47.059361485971912</v>
      </c>
      <c r="BY22" s="443">
        <f t="shared" si="8"/>
        <v>34.699069213483561</v>
      </c>
      <c r="BZ22" s="444">
        <f t="shared" si="8"/>
        <v>25.449322111613554</v>
      </c>
      <c r="CA22" s="444">
        <f t="shared" si="8"/>
        <v>22.646944771973978</v>
      </c>
      <c r="CB22" s="443">
        <f t="shared" si="8"/>
        <v>44.754761634436989</v>
      </c>
      <c r="CC22" s="443">
        <f t="shared" si="8"/>
        <v>25.17378721058072</v>
      </c>
      <c r="CD22" s="444">
        <f t="shared" si="8"/>
        <v>32.589247851390304</v>
      </c>
      <c r="CE22" s="444">
        <f t="shared" si="8"/>
        <v>23.53347330115745</v>
      </c>
      <c r="CF22" s="443">
        <f t="shared" si="8"/>
        <v>86.929486913079828</v>
      </c>
      <c r="CG22" s="443">
        <f t="shared" si="8"/>
        <v>65.856945167702619</v>
      </c>
      <c r="CH22" s="444">
        <f t="shared" si="8"/>
        <v>23.410290876243746</v>
      </c>
      <c r="CI22" s="444">
        <f t="shared" ref="CI22:ET22" si="9">CI$36</f>
        <v>10.909314573126899</v>
      </c>
      <c r="CJ22" s="370" t="str">
        <f t="shared" si="9"/>
        <v>5</v>
      </c>
      <c r="CK22" s="528">
        <f t="shared" si="9"/>
        <v>5</v>
      </c>
      <c r="CL22" s="397">
        <f t="shared" si="9"/>
        <v>685.45261532300003</v>
      </c>
      <c r="CM22" s="397">
        <f t="shared" si="9"/>
        <v>13269.290768537001</v>
      </c>
      <c r="CN22" s="445"/>
      <c r="CO22" s="407">
        <f t="shared" si="9"/>
        <v>23.209475908001</v>
      </c>
      <c r="CP22" s="407">
        <f t="shared" si="9"/>
        <v>385.38151143800002</v>
      </c>
      <c r="CQ22" s="406">
        <f t="shared" si="9"/>
        <v>1.5437526399999999</v>
      </c>
      <c r="CR22" s="406">
        <f t="shared" si="9"/>
        <v>52.249177218999996</v>
      </c>
      <c r="CS22" s="407">
        <f t="shared" si="9"/>
        <v>2.38027824</v>
      </c>
      <c r="CT22" s="407">
        <f t="shared" si="9"/>
        <v>16.124026634001002</v>
      </c>
      <c r="CU22" s="406">
        <f t="shared" si="9"/>
        <v>0.35499500000099998</v>
      </c>
      <c r="CV22" s="406">
        <f t="shared" si="9"/>
        <v>17.345749108</v>
      </c>
      <c r="CW22" s="445"/>
      <c r="CX22" s="407">
        <f t="shared" si="9"/>
        <v>18.101215649</v>
      </c>
      <c r="CY22" s="407">
        <f t="shared" si="9"/>
        <v>260.63261586400102</v>
      </c>
      <c r="CZ22" s="406">
        <f t="shared" si="9"/>
        <v>0.68040900000000004</v>
      </c>
      <c r="DA22" s="406">
        <f t="shared" si="9"/>
        <v>30.841902759001002</v>
      </c>
      <c r="DB22" s="445"/>
      <c r="DC22" s="407">
        <f t="shared" si="9"/>
        <v>305.01929057399997</v>
      </c>
      <c r="DD22" s="407">
        <f t="shared" si="9"/>
        <v>2935.6386784279998</v>
      </c>
      <c r="DE22" s="406">
        <f t="shared" si="9"/>
        <v>24.673444030001001</v>
      </c>
      <c r="DF22" s="406">
        <f t="shared" si="9"/>
        <v>209.92489009300101</v>
      </c>
      <c r="DG22" s="407">
        <f t="shared" si="9"/>
        <v>8.7286288810009989</v>
      </c>
      <c r="DH22" s="407">
        <f t="shared" si="9"/>
        <v>160.114037483</v>
      </c>
      <c r="DI22" s="406">
        <f t="shared" si="9"/>
        <v>8.4150662000000001</v>
      </c>
      <c r="DJ22" s="406">
        <f t="shared" si="9"/>
        <v>211.17068110400101</v>
      </c>
      <c r="DK22" s="407">
        <f t="shared" si="9"/>
        <v>18.249598853001</v>
      </c>
      <c r="DL22" s="407">
        <f t="shared" si="9"/>
        <v>109.184055997</v>
      </c>
      <c r="DM22" s="406">
        <f t="shared" si="9"/>
        <v>176.77796087700099</v>
      </c>
      <c r="DN22" s="406">
        <f t="shared" si="9"/>
        <v>1171.6249311050001</v>
      </c>
      <c r="DO22" s="407">
        <f t="shared" si="9"/>
        <v>18.922396825001002</v>
      </c>
      <c r="DP22" s="407">
        <f t="shared" si="9"/>
        <v>136.035176804</v>
      </c>
      <c r="DQ22" s="406">
        <f t="shared" si="9"/>
        <v>4.5340680000009996</v>
      </c>
      <c r="DR22" s="406">
        <f t="shared" si="9"/>
        <v>113.329291</v>
      </c>
      <c r="DS22" s="407">
        <f t="shared" si="9"/>
        <v>7.1777107260000008</v>
      </c>
      <c r="DT22" s="407">
        <f t="shared" si="9"/>
        <v>110.63458222300001</v>
      </c>
      <c r="DU22" s="415">
        <f t="shared" si="9"/>
        <v>0</v>
      </c>
      <c r="DV22" s="406">
        <f t="shared" si="9"/>
        <v>67.989778902000012</v>
      </c>
      <c r="DW22" s="406">
        <f t="shared" si="9"/>
        <v>2367.5953669110004</v>
      </c>
      <c r="DX22" s="407">
        <f t="shared" si="9"/>
        <v>5.4538709200000008</v>
      </c>
      <c r="DY22" s="407">
        <f t="shared" si="9"/>
        <v>425.60661051700004</v>
      </c>
      <c r="DZ22" s="406">
        <f t="shared" si="9"/>
        <v>9.1318137020000005</v>
      </c>
      <c r="EA22" s="406">
        <f t="shared" si="9"/>
        <v>378.16120911000002</v>
      </c>
      <c r="EB22" s="407">
        <f t="shared" si="9"/>
        <v>3.8035998690010002</v>
      </c>
      <c r="EC22" s="407">
        <f t="shared" si="9"/>
        <v>98.227926315999994</v>
      </c>
      <c r="ED22" s="406">
        <f t="shared" si="9"/>
        <v>5.1293653560000001</v>
      </c>
      <c r="EE22" s="406">
        <f t="shared" si="9"/>
        <v>280.41153223000003</v>
      </c>
      <c r="EF22" s="407">
        <f t="shared" si="9"/>
        <v>13.318635807000001</v>
      </c>
      <c r="EG22" s="407">
        <f t="shared" si="9"/>
        <v>189.88359822800101</v>
      </c>
      <c r="EH22" s="445"/>
      <c r="EI22" s="406">
        <f t="shared" si="9"/>
        <v>188.208130296001</v>
      </c>
      <c r="EJ22" s="406">
        <f t="shared" si="9"/>
        <v>5658.1228394110003</v>
      </c>
      <c r="EK22" s="407">
        <f t="shared" si="9"/>
        <v>40.048448999999998</v>
      </c>
      <c r="EL22" s="407">
        <f t="shared" si="9"/>
        <v>1727.4260644230021</v>
      </c>
      <c r="EM22" s="406">
        <f t="shared" si="9"/>
        <v>1.7843850000000001</v>
      </c>
      <c r="EN22" s="406">
        <f t="shared" si="9"/>
        <v>70.536165930001005</v>
      </c>
      <c r="EO22" s="407">
        <f t="shared" si="9"/>
        <v>86.392755896001006</v>
      </c>
      <c r="EP22" s="407">
        <f t="shared" si="9"/>
        <v>1218.3652376000002</v>
      </c>
      <c r="EQ22" s="406">
        <f t="shared" si="9"/>
        <v>48.4028554</v>
      </c>
      <c r="ER22" s="406">
        <f t="shared" si="9"/>
        <v>977.49247999800104</v>
      </c>
      <c r="ES22" s="445"/>
      <c r="ET22" s="407">
        <f t="shared" si="9"/>
        <v>276.48865258200101</v>
      </c>
      <c r="EU22" s="407">
        <f t="shared" ref="EU22:FM22" si="10">EU$36</f>
        <v>8552.4101105299997</v>
      </c>
      <c r="EV22" s="406">
        <f t="shared" si="10"/>
        <v>7.9143820089999997</v>
      </c>
      <c r="EW22" s="406">
        <f t="shared" si="10"/>
        <v>592.54424216400105</v>
      </c>
      <c r="EX22" s="407">
        <f t="shared" si="10"/>
        <v>15.496767074001001</v>
      </c>
      <c r="EY22" s="407">
        <f t="shared" si="10"/>
        <v>513.65273978400103</v>
      </c>
      <c r="EZ22" s="406">
        <f t="shared" si="10"/>
        <v>8.103111083001</v>
      </c>
      <c r="FA22" s="406">
        <f t="shared" si="10"/>
        <v>291.83889356700206</v>
      </c>
      <c r="FB22" s="407">
        <f t="shared" si="10"/>
        <v>14.000061358002</v>
      </c>
      <c r="FC22" s="407">
        <f t="shared" si="10"/>
        <v>696.514785132003</v>
      </c>
      <c r="FD22" s="406">
        <f t="shared" si="10"/>
        <v>3.561186175</v>
      </c>
      <c r="FE22" s="406">
        <f t="shared" si="10"/>
        <v>173.71309983399999</v>
      </c>
      <c r="FF22" s="407">
        <f t="shared" si="10"/>
        <v>29.925997656</v>
      </c>
      <c r="FG22" s="407">
        <f t="shared" si="10"/>
        <v>955.02884607200099</v>
      </c>
      <c r="FH22" s="406">
        <f t="shared" si="10"/>
        <v>72.881588925000997</v>
      </c>
      <c r="FI22" s="406">
        <f t="shared" si="10"/>
        <v>867.747168388001</v>
      </c>
      <c r="FJ22" s="407">
        <f t="shared" si="10"/>
        <v>24.855677176002001</v>
      </c>
      <c r="FK22" s="407">
        <f t="shared" si="10"/>
        <v>275.80354495900201</v>
      </c>
      <c r="FL22" s="406">
        <f t="shared" si="10"/>
        <v>30.942187102001</v>
      </c>
      <c r="FM22" s="406">
        <f t="shared" si="10"/>
        <v>667.1766992470001</v>
      </c>
    </row>
    <row r="23" spans="1:169" ht="12.75" customHeight="1" x14ac:dyDescent="0.2">
      <c r="A23" s="343"/>
      <c r="B23" s="189"/>
      <c r="C23" s="516"/>
      <c r="D23" s="396"/>
      <c r="E23" s="396"/>
      <c r="F23" s="380"/>
      <c r="G23" s="380"/>
      <c r="H23" s="396"/>
      <c r="I23" s="396"/>
      <c r="J23" s="380"/>
      <c r="K23" s="380"/>
      <c r="L23" s="380"/>
      <c r="M23" s="380"/>
      <c r="N23" s="396"/>
      <c r="O23" s="396"/>
      <c r="P23" s="380"/>
      <c r="Q23" s="380"/>
      <c r="R23" s="380"/>
      <c r="S23" s="380"/>
      <c r="T23" s="343"/>
      <c r="U23" s="189"/>
      <c r="V23" s="343"/>
      <c r="W23" s="446"/>
      <c r="X23" s="446"/>
      <c r="Y23" s="444"/>
      <c r="Z23" s="444"/>
      <c r="AA23" s="446"/>
      <c r="AB23" s="446"/>
      <c r="AC23" s="445"/>
      <c r="AD23" s="444"/>
      <c r="AE23" s="444"/>
      <c r="AF23" s="445"/>
      <c r="AG23" s="446"/>
      <c r="AH23" s="446"/>
      <c r="AI23" s="444"/>
      <c r="AJ23" s="444"/>
      <c r="AK23" s="446"/>
      <c r="AL23" s="446"/>
      <c r="AM23" s="444"/>
      <c r="AN23" s="444"/>
      <c r="AO23" s="446"/>
      <c r="AP23" s="446"/>
      <c r="AQ23" s="444"/>
      <c r="AR23" s="444"/>
      <c r="AS23" s="446"/>
      <c r="AT23" s="446"/>
      <c r="AU23" s="444"/>
      <c r="AV23" s="444"/>
      <c r="AW23" s="445"/>
      <c r="AX23" s="446"/>
      <c r="AY23" s="446"/>
      <c r="AZ23" s="444"/>
      <c r="BA23" s="444"/>
      <c r="BB23" s="446"/>
      <c r="BC23" s="446"/>
      <c r="BD23" s="444"/>
      <c r="BE23" s="444"/>
      <c r="BF23" s="446"/>
      <c r="BG23" s="446"/>
      <c r="BH23" s="445"/>
      <c r="BI23" s="252"/>
      <c r="BJ23" s="252"/>
      <c r="BK23" s="443"/>
      <c r="BL23" s="443"/>
      <c r="BM23" s="252"/>
      <c r="BN23" s="252"/>
      <c r="BO23" s="443"/>
      <c r="BP23" s="443"/>
      <c r="BQ23" s="444"/>
      <c r="BR23" s="252"/>
      <c r="BS23" s="252"/>
      <c r="BT23" s="443"/>
      <c r="BU23" s="443"/>
      <c r="BV23" s="252"/>
      <c r="BW23" s="252"/>
      <c r="BX23" s="443"/>
      <c r="BY23" s="443"/>
      <c r="BZ23" s="252"/>
      <c r="CA23" s="252"/>
      <c r="CB23" s="443"/>
      <c r="CC23" s="443"/>
      <c r="CD23" s="252"/>
      <c r="CE23" s="252"/>
      <c r="CF23" s="443"/>
      <c r="CG23" s="443"/>
      <c r="CH23" s="252"/>
      <c r="CI23" s="252"/>
      <c r="CJ23" s="370"/>
      <c r="CK23" s="528"/>
      <c r="CL23" s="397"/>
      <c r="CM23" s="397"/>
      <c r="CN23" s="415"/>
      <c r="CO23" s="407"/>
      <c r="CP23" s="407"/>
      <c r="CQ23" s="406"/>
      <c r="CR23" s="406"/>
      <c r="CS23" s="407"/>
      <c r="CT23" s="407"/>
      <c r="CU23" s="406"/>
      <c r="CV23" s="406"/>
      <c r="CW23" s="415"/>
      <c r="CX23" s="407"/>
      <c r="CY23" s="407"/>
      <c r="CZ23" s="406"/>
      <c r="DA23" s="406"/>
      <c r="DB23" s="415"/>
      <c r="DC23" s="407"/>
      <c r="DD23" s="407"/>
      <c r="DE23" s="406"/>
      <c r="DF23" s="406"/>
      <c r="DG23" s="407"/>
      <c r="DH23" s="407"/>
      <c r="DI23" s="406"/>
      <c r="DJ23" s="406"/>
      <c r="DK23" s="407"/>
      <c r="DL23" s="407"/>
      <c r="DM23" s="406"/>
      <c r="DN23" s="406"/>
      <c r="DO23" s="407"/>
      <c r="DP23" s="407"/>
      <c r="DQ23" s="406"/>
      <c r="DR23" s="406"/>
      <c r="DS23" s="407"/>
      <c r="DT23" s="407"/>
      <c r="DU23" s="415"/>
      <c r="DV23" s="406"/>
      <c r="DW23" s="406"/>
      <c r="DX23" s="407"/>
      <c r="DY23" s="407"/>
      <c r="DZ23" s="406"/>
      <c r="EA23" s="406"/>
      <c r="EB23" s="407"/>
      <c r="EC23" s="407"/>
      <c r="ED23" s="406"/>
      <c r="EE23" s="406"/>
      <c r="EF23" s="407"/>
      <c r="EG23" s="407"/>
      <c r="EH23" s="415"/>
      <c r="EI23" s="406"/>
      <c r="EJ23" s="406"/>
      <c r="EK23" s="407"/>
      <c r="EL23" s="407"/>
      <c r="EM23" s="406"/>
      <c r="EN23" s="406"/>
      <c r="EO23" s="407"/>
      <c r="EP23" s="407"/>
      <c r="EQ23" s="406"/>
      <c r="ER23" s="406"/>
      <c r="ES23" s="413"/>
      <c r="ET23" s="247"/>
      <c r="EU23" s="247"/>
      <c r="EV23" s="408"/>
      <c r="EW23" s="408"/>
      <c r="EX23" s="247"/>
      <c r="EY23" s="247"/>
      <c r="EZ23" s="408"/>
      <c r="FA23" s="408"/>
      <c r="FB23" s="247"/>
      <c r="FC23" s="247"/>
      <c r="FD23" s="408"/>
      <c r="FE23" s="408"/>
      <c r="FF23" s="247"/>
      <c r="FG23" s="247"/>
      <c r="FH23" s="408"/>
      <c r="FI23" s="408"/>
      <c r="FJ23" s="247"/>
      <c r="FK23" s="247"/>
      <c r="FL23" s="408"/>
      <c r="FM23" s="408"/>
    </row>
    <row r="24" spans="1:169" s="228" customFormat="1" ht="12.75" customHeight="1" x14ac:dyDescent="0.2">
      <c r="A24" s="218"/>
      <c r="B24" s="189">
        <f t="shared" ref="B24:B89" si="11">U24</f>
        <v>45992</v>
      </c>
      <c r="C24" s="516">
        <f>[3]Fleisch!$A18</f>
        <v>45689</v>
      </c>
      <c r="D24" s="396" t="str">
        <f>[3]Fleisch!D19</f>
        <v>-</v>
      </c>
      <c r="E24" s="396" t="str">
        <f>[3]Fleisch!E19</f>
        <v>-</v>
      </c>
      <c r="F24" s="380" t="str">
        <f>[3]Fleisch!$J19</f>
        <v>-</v>
      </c>
      <c r="G24" s="380"/>
      <c r="H24" s="396" t="str">
        <f>[3]Fleisch!$L19</f>
        <v>-</v>
      </c>
      <c r="I24" s="396"/>
      <c r="J24" s="380"/>
      <c r="K24" s="380" t="str">
        <f>[3]Fleisch!F19</f>
        <v>-</v>
      </c>
      <c r="L24" s="380" t="str">
        <f>[3]Fleisch!G19</f>
        <v>-</v>
      </c>
      <c r="M24" s="380"/>
      <c r="N24" s="396" t="str">
        <f>[3]Fleisch!B19</f>
        <v>-</v>
      </c>
      <c r="O24" s="396" t="str">
        <f>[3]Fleisch!C19</f>
        <v>-</v>
      </c>
      <c r="P24" s="380"/>
      <c r="Q24" s="380" t="str">
        <f>[3]Fleisch!H19</f>
        <v>-</v>
      </c>
      <c r="R24" s="380" t="str">
        <f>[3]Fleisch!I19</f>
        <v>-</v>
      </c>
      <c r="S24" s="380"/>
      <c r="T24" s="380"/>
      <c r="U24" s="189">
        <f>[3]Fleisch!$A8</f>
        <v>45992</v>
      </c>
      <c r="V24" s="343">
        <f>'Gemüse Daten'!CX23</f>
        <v>5</v>
      </c>
      <c r="W24" s="443">
        <f>[3]Fleisch!CA8</f>
        <v>34.74391030441371</v>
      </c>
      <c r="X24" s="443">
        <f>[3]Fleisch!CB8</f>
        <v>38.826674025793977</v>
      </c>
      <c r="Y24" s="444" t="str">
        <f>[3]Fleisch!CD8</f>
        <v>(-)</v>
      </c>
      <c r="Z24" s="444">
        <f>[3]Fleisch!CE8</f>
        <v>76.175603757842964</v>
      </c>
      <c r="AA24" s="443">
        <f>[3]Fleisch!CG8</f>
        <v>63.080168242339255</v>
      </c>
      <c r="AB24" s="443">
        <f>[3]Fleisch!CH8</f>
        <v>25.79443298048848</v>
      </c>
      <c r="AC24" s="445"/>
      <c r="AD24" s="444">
        <f>[3]Fleisch!CJ8</f>
        <v>68.107709095200889</v>
      </c>
      <c r="AE24" s="444">
        <f>[3]Fleisch!CK8</f>
        <v>45.196332792103263</v>
      </c>
      <c r="AF24" s="445"/>
      <c r="AG24" s="443">
        <f>[3]Fleisch!CM8</f>
        <v>45.36098426143036</v>
      </c>
      <c r="AH24" s="443">
        <f>[3]Fleisch!CN8</f>
        <v>40.055821234941938</v>
      </c>
      <c r="AI24" s="444">
        <f>[3]Fleisch!CP8</f>
        <v>60.951610393972821</v>
      </c>
      <c r="AJ24" s="444">
        <f>[3]Fleisch!CQ8</f>
        <v>44.355077911402859</v>
      </c>
      <c r="AK24" s="443">
        <f>[3]Fleisch!CS8</f>
        <v>56.033657921942819</v>
      </c>
      <c r="AL24" s="443">
        <f>[3]Fleisch!CT8</f>
        <v>59.646174309023877</v>
      </c>
      <c r="AM24" s="444">
        <f>[3]Fleisch!CV8</f>
        <v>40.796770042110971</v>
      </c>
      <c r="AN24" s="444">
        <f>[3]Fleisch!CW8</f>
        <v>29.927888234537949</v>
      </c>
      <c r="AO24" s="443">
        <f>[3]Fleisch!CY8</f>
        <v>22.480379663965657</v>
      </c>
      <c r="AP24" s="443">
        <f>[3]Fleisch!CZ8</f>
        <v>17.043789479997471</v>
      </c>
      <c r="AQ24" s="444">
        <f>[3]Fleisch!DB8</f>
        <v>36.163996681329074</v>
      </c>
      <c r="AR24" s="444">
        <f>[3]Fleisch!DC8</f>
        <v>26.39012179351402</v>
      </c>
      <c r="AS24" s="443">
        <f>[3]Fleisch!DE8</f>
        <v>36.159851597332811</v>
      </c>
      <c r="AT24" s="443">
        <f>[3]Fleisch!DF8</f>
        <v>21.367274629704486</v>
      </c>
      <c r="AU24" s="444">
        <f>[3]Fleisch!DH8</f>
        <v>72.923142120452297</v>
      </c>
      <c r="AV24" s="444">
        <f>[3]Fleisch!DI8</f>
        <v>44.421789328176686</v>
      </c>
      <c r="AW24" s="445"/>
      <c r="AX24" s="443">
        <f>[3]Fleisch!DK8</f>
        <v>22.557281178514959</v>
      </c>
      <c r="AY24" s="443">
        <f>[3]Fleisch!DL8</f>
        <v>17.69664776784596</v>
      </c>
      <c r="AZ24" s="444">
        <f>[3]Fleisch!DN8</f>
        <v>47.952335384889757</v>
      </c>
      <c r="BA24" s="444">
        <f>[3]Fleisch!DO8</f>
        <v>29.275629739931908</v>
      </c>
      <c r="BB24" s="443">
        <f>[3]Fleisch!DQ8</f>
        <v>23.39871075815174</v>
      </c>
      <c r="BC24" s="443">
        <f>[3]Fleisch!DR8</f>
        <v>16.457835593485015</v>
      </c>
      <c r="BD24" s="444">
        <f>[3]Fleisch!DT8</f>
        <v>15.159897551709749</v>
      </c>
      <c r="BE24" s="444">
        <f>[3]Fleisch!DU8</f>
        <v>14.596533475774665</v>
      </c>
      <c r="BF24" s="443">
        <f>[3]Fleisch!DW8</f>
        <v>30.640779204288329</v>
      </c>
      <c r="BG24" s="443">
        <f>[3]Fleisch!DX8</f>
        <v>20.008608112912135</v>
      </c>
      <c r="BH24" s="445"/>
      <c r="BI24" s="444">
        <f>[3]Fleisch!EJ8</f>
        <v>50.494922877379373</v>
      </c>
      <c r="BJ24" s="444">
        <f>[3]Fleisch!EK8</f>
        <v>20.961934342584168</v>
      </c>
      <c r="BK24" s="443">
        <f>[3]Fleisch!EM8</f>
        <v>35.239535787329793</v>
      </c>
      <c r="BL24" s="443">
        <f>[3]Fleisch!EN8</f>
        <v>20.050477056662924</v>
      </c>
      <c r="BM24" s="444">
        <f>[3]Fleisch!EP8</f>
        <v>18.374771937481572</v>
      </c>
      <c r="BN24" s="444">
        <f>[3]Fleisch!EQ8</f>
        <v>10.997342561821764</v>
      </c>
      <c r="BO24" s="443">
        <f>[3]Fleisch!ES8</f>
        <v>20.898324522056331</v>
      </c>
      <c r="BP24" s="443">
        <f>[3]Fleisch!ET8</f>
        <v>8.8712337901658138</v>
      </c>
      <c r="BQ24" s="444"/>
      <c r="BR24" s="444">
        <f>[3]Fleisch!FN8</f>
        <v>30.743780386640076</v>
      </c>
      <c r="BS24" s="444">
        <f>[3]Fleisch!FO8</f>
        <v>18.284417297635489</v>
      </c>
      <c r="BT24" s="443">
        <f>[3]Fleisch!FQ8</f>
        <v>17.956123833939817</v>
      </c>
      <c r="BU24" s="443">
        <f>[3]Fleisch!FR8</f>
        <v>10.330733315955181</v>
      </c>
      <c r="BV24" s="444">
        <f>[3]Fleisch!FT8</f>
        <v>70.958848165852189</v>
      </c>
      <c r="BW24" s="444">
        <f>[3]Fleisch!FU8</f>
        <v>44.275379772288161</v>
      </c>
      <c r="BX24" s="443">
        <f>[3]Fleisch!FW8</f>
        <v>50.229893968150293</v>
      </c>
      <c r="BY24" s="443">
        <f>[3]Fleisch!FX8</f>
        <v>33.73964127397312</v>
      </c>
      <c r="BZ24" s="444">
        <f>[3]Fleisch!FZ8</f>
        <v>19.134225470927049</v>
      </c>
      <c r="CA24" s="444">
        <f>[3]Fleisch!GA8</f>
        <v>20.399749000322657</v>
      </c>
      <c r="CB24" s="443">
        <f>[3]Fleisch!GC8</f>
        <v>45.841376836548669</v>
      </c>
      <c r="CC24" s="443">
        <f>[3]Fleisch!GD8</f>
        <v>24.359384008854803</v>
      </c>
      <c r="CD24" s="444">
        <f>[3]Fleisch!GF8</f>
        <v>34.52887983262022</v>
      </c>
      <c r="CE24" s="444">
        <f>[3]Fleisch!GG8</f>
        <v>23.079522130314096</v>
      </c>
      <c r="CF24" s="443">
        <f>[3]Fleisch!GI8</f>
        <v>77.375677313048044</v>
      </c>
      <c r="CG24" s="443">
        <f>[3]Fleisch!GJ8</f>
        <v>57.205955209116517</v>
      </c>
      <c r="CH24" s="444">
        <f>[3]Fleisch!GL8</f>
        <v>21.875147004199409</v>
      </c>
      <c r="CI24" s="444">
        <f>[3]Fleisch!GM8</f>
        <v>10.580673298339976</v>
      </c>
      <c r="CJ24" s="370" t="str">
        <f t="shared" ref="CJ24" si="12">LEFT(CK24,1)</f>
        <v>5</v>
      </c>
      <c r="CK24" s="528">
        <f>V24</f>
        <v>5</v>
      </c>
      <c r="CL24" s="397">
        <f>[3]Fleisch!GP8</f>
        <v>705.77252661800003</v>
      </c>
      <c r="CM24" s="397">
        <f>[3]Fleisch!GQ8</f>
        <v>13544.217812364999</v>
      </c>
      <c r="CN24" s="415"/>
      <c r="CO24" s="407">
        <f>[3]Fleisch!$AH8</f>
        <v>11.302279333001001</v>
      </c>
      <c r="CP24" s="407">
        <f>[3]Fleisch!$AM8</f>
        <v>354.63791729800101</v>
      </c>
      <c r="CQ24" s="406">
        <f>[3]Fleisch!AS8</f>
        <v>2.5344042350009999</v>
      </c>
      <c r="CR24" s="406">
        <f>[3]Fleisch!AT8</f>
        <v>54.296894745001005</v>
      </c>
      <c r="CS24" s="407">
        <f>[3]Fleisch!AU8</f>
        <v>0</v>
      </c>
      <c r="CT24" s="407">
        <f>[3]Fleisch!AV8</f>
        <v>25.689600441000998</v>
      </c>
      <c r="CU24" s="406">
        <f>[3]Fleisch!AW8</f>
        <v>0.74382585000000001</v>
      </c>
      <c r="CV24" s="406">
        <f>[3]Fleisch!AX8</f>
        <v>14.701152000001001</v>
      </c>
      <c r="CW24" s="415"/>
      <c r="CX24" s="407">
        <f>[3]Fleisch!AL8</f>
        <v>12.021463647000999</v>
      </c>
      <c r="CY24" s="407">
        <f>[3]Fleisch!AQ8</f>
        <v>258.55461004099999</v>
      </c>
      <c r="CZ24" s="406">
        <f>[3]Fleisch!AY8</f>
        <v>0.72836535100100008</v>
      </c>
      <c r="DA24" s="406">
        <f>[3]Fleisch!AZ8</f>
        <v>41.348806753001</v>
      </c>
      <c r="DB24" s="415"/>
      <c r="DC24" s="407">
        <f>[3]Fleisch!$AI8</f>
        <v>359.59508353000001</v>
      </c>
      <c r="DD24" s="407">
        <f>[3]Fleisch!$AN8</f>
        <v>3164.6546547819999</v>
      </c>
      <c r="DE24" s="406">
        <f>[3]Fleisch!BA8</f>
        <v>11.480507725001001</v>
      </c>
      <c r="DF24" s="406">
        <f>[3]Fleisch!BB8</f>
        <v>178.66547886900099</v>
      </c>
      <c r="DG24" s="407">
        <f>[3]Fleisch!BC8</f>
        <v>14.594299746999999</v>
      </c>
      <c r="DH24" s="407">
        <f>[3]Fleisch!BD8</f>
        <v>217.075742249</v>
      </c>
      <c r="DI24" s="406">
        <f>[3]Fleisch!BE8</f>
        <v>13.180872983</v>
      </c>
      <c r="DJ24" s="406">
        <f>[3]Fleisch!BF8</f>
        <v>294.43061391499998</v>
      </c>
      <c r="DK24" s="407">
        <f>[3]Fleisch!BG8</f>
        <v>24.352797065000001</v>
      </c>
      <c r="DL24" s="407">
        <f>[3]Fleisch!BH8</f>
        <v>113.765879624001</v>
      </c>
      <c r="DM24" s="406">
        <f>[3]Fleisch!BI8</f>
        <v>211.55500485600101</v>
      </c>
      <c r="DN24" s="406">
        <f>[3]Fleisch!BJ8</f>
        <v>1258.867391053001</v>
      </c>
      <c r="DO24" s="407">
        <f>[3]Fleisch!BK8</f>
        <v>19.951690463999999</v>
      </c>
      <c r="DP24" s="407">
        <f>[3]Fleisch!BL8</f>
        <v>138.161745714001</v>
      </c>
      <c r="DQ24" s="406">
        <f>[3]Fleisch!BM8</f>
        <v>3.3131480000000004</v>
      </c>
      <c r="DR24" s="406">
        <f>[3]Fleisch!BN8</f>
        <v>103.3874859</v>
      </c>
      <c r="DS24" s="407">
        <f>[3]Fleisch!BO8</f>
        <v>8.5060078930010015</v>
      </c>
      <c r="DT24" s="407">
        <f>[3]Fleisch!BP8</f>
        <v>102.873695289</v>
      </c>
      <c r="DU24" s="415"/>
      <c r="DV24" s="406">
        <f>[3]Fleisch!$AJ8</f>
        <v>70.757404194001012</v>
      </c>
      <c r="DW24" s="406">
        <f>[3]Fleisch!$AO8</f>
        <v>2254.6042993800002</v>
      </c>
      <c r="DX24" s="407">
        <f>[3]Fleisch!BQ8</f>
        <v>3.8948872520010003</v>
      </c>
      <c r="DY24" s="407">
        <f>[3]Fleisch!BR8</f>
        <v>391.546735007</v>
      </c>
      <c r="DZ24" s="406">
        <f>[3]Fleisch!BS8</f>
        <v>13.876685892000999</v>
      </c>
      <c r="EA24" s="406">
        <f>[3]Fleisch!BT8</f>
        <v>338.66784836800099</v>
      </c>
      <c r="EB24" s="407">
        <f>[3]Fleisch!BU8</f>
        <v>2.196258388001</v>
      </c>
      <c r="EC24" s="407">
        <f>[3]Fleisch!BV8</f>
        <v>84.238280616000992</v>
      </c>
      <c r="ED24" s="406">
        <f>[3]Fleisch!BW8</f>
        <v>7.6037124020009994</v>
      </c>
      <c r="EE24" s="406">
        <f>[3]Fleisch!BX8</f>
        <v>263.044184763001</v>
      </c>
      <c r="EF24" s="407">
        <f>[3]Fleisch!BY8</f>
        <v>7.2224373560000004</v>
      </c>
      <c r="EG24" s="407">
        <f>[3]Fleisch!BZ8</f>
        <v>159.17588686000099</v>
      </c>
      <c r="EH24" s="415"/>
      <c r="EI24" s="406">
        <f>[3]Fleisch!$AK8</f>
        <v>172.31317314300102</v>
      </c>
      <c r="EJ24" s="406">
        <f>[3]Fleisch!$AP8</f>
        <v>5853.6869391590008</v>
      </c>
      <c r="EK24" s="407">
        <f>[3]Fleisch!DZ8</f>
        <v>39.754275735001997</v>
      </c>
      <c r="EL24" s="407">
        <f>[3]Fleisch!EA8</f>
        <v>1830.9489206940011</v>
      </c>
      <c r="EM24" s="406">
        <f>[3]Fleisch!EB8</f>
        <v>2.3420300000000003</v>
      </c>
      <c r="EN24" s="406">
        <f>[3]Fleisch!EC8</f>
        <v>59.097258085001002</v>
      </c>
      <c r="EO24" s="407">
        <f>[3]Fleisch!ED8</f>
        <v>88.043871207999999</v>
      </c>
      <c r="EP24" s="407">
        <f>[3]Fleisch!EE8</f>
        <v>1312.012850028</v>
      </c>
      <c r="EQ24" s="406">
        <f>[3]Fleisch!EF8</f>
        <v>25.067462200001</v>
      </c>
      <c r="ER24" s="406">
        <f>[3]Fleisch!EG8</f>
        <v>1038.8423899660011</v>
      </c>
      <c r="ES24" s="409"/>
      <c r="ET24" s="407">
        <f>[3]Fleisch!GR8</f>
        <v>283.65703532400101</v>
      </c>
      <c r="EU24" s="407">
        <f>[3]Fleisch!GS8</f>
        <v>8623.7007204359998</v>
      </c>
      <c r="EV24" s="406">
        <f>[3]Fleisch!EV8</f>
        <v>7.5344755530019993</v>
      </c>
      <c r="EW24" s="406">
        <f>[3]Fleisch!EW8</f>
        <v>577.26708756799997</v>
      </c>
      <c r="EX24" s="407">
        <f>[3]Fleisch!EX8</f>
        <v>8.0563924280010006</v>
      </c>
      <c r="EY24" s="407">
        <f>[3]Fleisch!EY8</f>
        <v>519.74599645199999</v>
      </c>
      <c r="EZ24" s="406">
        <f>[3]Fleisch!EZ8</f>
        <v>6.5431697900000003</v>
      </c>
      <c r="FA24" s="406">
        <f>[3]Fleisch!FA8</f>
        <v>311.13065839600102</v>
      </c>
      <c r="FB24" s="407">
        <f>[3]Fleisch!FB8</f>
        <v>13.015929108004</v>
      </c>
      <c r="FC24" s="407">
        <f>[3]Fleisch!FC8</f>
        <v>709.86415023000097</v>
      </c>
      <c r="FD24" s="406">
        <f>[3]Fleisch!FD8</f>
        <v>6.5864429150000001</v>
      </c>
      <c r="FE24" s="406">
        <f>[3]Fleisch!FE8</f>
        <v>190.70667630800102</v>
      </c>
      <c r="FF24" s="407">
        <f>[3]Fleisch!FF8</f>
        <v>29.653160987001996</v>
      </c>
      <c r="FG24" s="407">
        <f>[3]Fleisch!FG8</f>
        <v>934.21718008500102</v>
      </c>
      <c r="FH24" s="406">
        <f>[3]Fleisch!FH8</f>
        <v>62.384988207002003</v>
      </c>
      <c r="FI24" s="406">
        <f>[3]Fleisch!FI8</f>
        <v>893.36114249400191</v>
      </c>
      <c r="FJ24" s="407">
        <f>[3]Fleisch!FJ8</f>
        <v>28.379473789002997</v>
      </c>
      <c r="FK24" s="407">
        <f>[3]Fleisch!FK8</f>
        <v>323.675926207001</v>
      </c>
      <c r="FL24" s="406">
        <f>[3]Fleisch!FL8</f>
        <v>29.779037052</v>
      </c>
      <c r="FM24" s="406">
        <f>[3]Fleisch!FM8</f>
        <v>655.64059013799999</v>
      </c>
    </row>
    <row r="25" spans="1:169" s="228" customFormat="1" ht="12.75" customHeight="1" x14ac:dyDescent="0.2">
      <c r="A25" s="218"/>
      <c r="B25" s="189">
        <f>U25</f>
        <v>45962</v>
      </c>
      <c r="C25" s="516">
        <f>[3]Fleisch!$A19</f>
        <v>45658</v>
      </c>
      <c r="D25" s="396" t="str">
        <f>[3]Fleisch!D20</f>
        <v>-</v>
      </c>
      <c r="E25" s="396" t="str">
        <f>[3]Fleisch!E20</f>
        <v>-</v>
      </c>
      <c r="F25" s="380" t="str">
        <f>[3]Fleisch!$J20</f>
        <v>-</v>
      </c>
      <c r="G25" s="380"/>
      <c r="H25" s="396" t="str">
        <f>[3]Fleisch!$L20</f>
        <v>-</v>
      </c>
      <c r="I25" s="396"/>
      <c r="J25" s="380"/>
      <c r="K25" s="380" t="str">
        <f>[3]Fleisch!F20</f>
        <v>-</v>
      </c>
      <c r="L25" s="380" t="str">
        <f>[3]Fleisch!G20</f>
        <v>-</v>
      </c>
      <c r="M25" s="380"/>
      <c r="N25" s="396" t="str">
        <f>[3]Fleisch!B20</f>
        <v>-</v>
      </c>
      <c r="O25" s="396" t="str">
        <f>[3]Fleisch!C20</f>
        <v>-</v>
      </c>
      <c r="P25" s="380"/>
      <c r="Q25" s="380" t="str">
        <f>[3]Fleisch!H20</f>
        <v>-</v>
      </c>
      <c r="R25" s="380" t="str">
        <f>[3]Fleisch!I20</f>
        <v>-</v>
      </c>
      <c r="S25" s="380"/>
      <c r="T25" s="380"/>
      <c r="U25" s="189">
        <f>[3]Fleisch!$A9</f>
        <v>45962</v>
      </c>
      <c r="V25" s="343">
        <f>'Gemüse Daten'!CX24</f>
        <v>4</v>
      </c>
      <c r="W25" s="443">
        <f>[3]Fleisch!CA9</f>
        <v>22.769580458116433</v>
      </c>
      <c r="X25" s="443">
        <f>[3]Fleisch!CB9</f>
        <v>34.418564491193067</v>
      </c>
      <c r="Y25" s="444">
        <f>[3]Fleisch!CD9</f>
        <v>53.970000018957293</v>
      </c>
      <c r="Z25" s="444">
        <f>[3]Fleisch!CE9</f>
        <v>92.932861410390004</v>
      </c>
      <c r="AA25" s="443">
        <f>[3]Fleisch!CG9</f>
        <v>91.243777373868056</v>
      </c>
      <c r="AB25" s="443">
        <f>[3]Fleisch!CH9</f>
        <v>60.019755515080114</v>
      </c>
      <c r="AC25" s="445"/>
      <c r="AD25" s="444">
        <f>[3]Fleisch!CJ9</f>
        <v>68.048250799865286</v>
      </c>
      <c r="AE25" s="444">
        <f>[3]Fleisch!CK9</f>
        <v>45.330877486577961</v>
      </c>
      <c r="AF25" s="445"/>
      <c r="AG25" s="443">
        <f>[3]Fleisch!CM9</f>
        <v>37.70752443323083</v>
      </c>
      <c r="AH25" s="443">
        <f>[3]Fleisch!CN9</f>
        <v>37.573631214969339</v>
      </c>
      <c r="AI25" s="444">
        <f>[3]Fleisch!CP9</f>
        <v>56.87327336763385</v>
      </c>
      <c r="AJ25" s="444">
        <f>[3]Fleisch!CQ9</f>
        <v>44.396753354338372</v>
      </c>
      <c r="AK25" s="443">
        <f>[3]Fleisch!CS9</f>
        <v>51.655529709159254</v>
      </c>
      <c r="AL25" s="443">
        <f>[3]Fleisch!CT9</f>
        <v>56.960521225033034</v>
      </c>
      <c r="AM25" s="444">
        <f>[3]Fleisch!CV9</f>
        <v>43.124297537974698</v>
      </c>
      <c r="AN25" s="444">
        <f>[3]Fleisch!CW9</f>
        <v>29.026612809868436</v>
      </c>
      <c r="AO25" s="443">
        <f>[3]Fleisch!CY9</f>
        <v>22.424172336390001</v>
      </c>
      <c r="AP25" s="443">
        <f>[3]Fleisch!CZ9</f>
        <v>17.146109998861</v>
      </c>
      <c r="AQ25" s="444">
        <f>[3]Fleisch!DB9</f>
        <v>36.246881286352789</v>
      </c>
      <c r="AR25" s="444">
        <f>[3]Fleisch!DC9</f>
        <v>26.943024002179637</v>
      </c>
      <c r="AS25" s="443">
        <f>[3]Fleisch!DE9</f>
        <v>32.833335709612363</v>
      </c>
      <c r="AT25" s="443">
        <f>[3]Fleisch!DF9</f>
        <v>21.30214885386431</v>
      </c>
      <c r="AU25" s="444">
        <f>[3]Fleisch!DH9</f>
        <v>51.664865678567587</v>
      </c>
      <c r="AV25" s="444">
        <f>[3]Fleisch!DI9</f>
        <v>49.601638053093687</v>
      </c>
      <c r="AW25" s="445"/>
      <c r="AX25" s="443">
        <f>[3]Fleisch!DK9</f>
        <v>20.946017134340416</v>
      </c>
      <c r="AY25" s="443">
        <f>[3]Fleisch!DL9</f>
        <v>16.902717198147016</v>
      </c>
      <c r="AZ25" s="444">
        <f>[3]Fleisch!DN9</f>
        <v>47.610104128441606</v>
      </c>
      <c r="BA25" s="444">
        <f>[3]Fleisch!DO9</f>
        <v>28.358183727367955</v>
      </c>
      <c r="BB25" s="443">
        <f>[3]Fleisch!DQ9</f>
        <v>23.266422513118677</v>
      </c>
      <c r="BC25" s="443">
        <f>[3]Fleisch!DR9</f>
        <v>18.196951526147441</v>
      </c>
      <c r="BD25" s="444">
        <f>[3]Fleisch!DT9</f>
        <v>29.556911578659673</v>
      </c>
      <c r="BE25" s="444">
        <f>[3]Fleisch!DU9</f>
        <v>14.166246912191703</v>
      </c>
      <c r="BF25" s="443">
        <f>[3]Fleisch!DW9</f>
        <v>27.716247154361653</v>
      </c>
      <c r="BG25" s="443">
        <f>[3]Fleisch!DX9</f>
        <v>20.045041142066289</v>
      </c>
      <c r="BH25" s="445"/>
      <c r="BI25" s="444">
        <f>[3]Fleisch!EJ9</f>
        <v>49.461181545253893</v>
      </c>
      <c r="BJ25" s="444">
        <f>[3]Fleisch!EK9</f>
        <v>21.285354330841368</v>
      </c>
      <c r="BK25" s="443">
        <f>[3]Fleisch!EM9</f>
        <v>35.428258659874409</v>
      </c>
      <c r="BL25" s="443">
        <f>[3]Fleisch!EN9</f>
        <v>17.869698336621223</v>
      </c>
      <c r="BM25" s="444">
        <f>[3]Fleisch!EP9</f>
        <v>18.479123377072874</v>
      </c>
      <c r="BN25" s="444">
        <f>[3]Fleisch!EQ9</f>
        <v>10.459151780397761</v>
      </c>
      <c r="BO25" s="443">
        <f>[3]Fleisch!ES9</f>
        <v>13.174518016407436</v>
      </c>
      <c r="BP25" s="443">
        <f>[3]Fleisch!ET9</f>
        <v>9.1440748353555339</v>
      </c>
      <c r="BQ25" s="444"/>
      <c r="BR25" s="444">
        <f>[3]Fleisch!FN9</f>
        <v>31.728974493113963</v>
      </c>
      <c r="BS25" s="444">
        <f>[3]Fleisch!FO9</f>
        <v>17.900632074093245</v>
      </c>
      <c r="BT25" s="443">
        <f>[3]Fleisch!FQ9</f>
        <v>20.347031443518507</v>
      </c>
      <c r="BU25" s="443">
        <f>[3]Fleisch!FR9</f>
        <v>10.09323729552024</v>
      </c>
      <c r="BV25" s="444">
        <f>[3]Fleisch!FT9</f>
        <v>64.599188951794602</v>
      </c>
      <c r="BW25" s="444">
        <f>[3]Fleisch!FU9</f>
        <v>44.89559655537083</v>
      </c>
      <c r="BX25" s="443">
        <f>[3]Fleisch!FW9</f>
        <v>44.424752068364796</v>
      </c>
      <c r="BY25" s="443">
        <f>[3]Fleisch!FX9</f>
        <v>33.912659534664819</v>
      </c>
      <c r="BZ25" s="444">
        <f>[3]Fleisch!FZ9</f>
        <v>18.139328143344546</v>
      </c>
      <c r="CA25" s="444">
        <f>[3]Fleisch!GA9</f>
        <v>22.506871123045631</v>
      </c>
      <c r="CB25" s="443">
        <f>[3]Fleisch!GC9</f>
        <v>46.231395442399339</v>
      </c>
      <c r="CC25" s="443">
        <f>[3]Fleisch!GD9</f>
        <v>25.264463358544131</v>
      </c>
      <c r="CD25" s="444">
        <f>[3]Fleisch!GF9</f>
        <v>35.075705202552918</v>
      </c>
      <c r="CE25" s="444">
        <f>[3]Fleisch!GG9</f>
        <v>22.659000654004455</v>
      </c>
      <c r="CF25" s="443">
        <f>[3]Fleisch!GI9</f>
        <v>85.730268587496255</v>
      </c>
      <c r="CG25" s="443">
        <f>[3]Fleisch!GJ9</f>
        <v>59.368086975718349</v>
      </c>
      <c r="CH25" s="444">
        <f>[3]Fleisch!GL9</f>
        <v>21.939110870769635</v>
      </c>
      <c r="CI25" s="444">
        <f>[3]Fleisch!GM9</f>
        <v>10.303788414725318</v>
      </c>
      <c r="CJ25" s="370" t="str">
        <f t="shared" ref="CJ25:CJ66" si="13">LEFT(CK25,1)</f>
        <v>4</v>
      </c>
      <c r="CK25" s="528">
        <f>V25</f>
        <v>4</v>
      </c>
      <c r="CL25" s="397">
        <f>[3]Fleisch!GP9</f>
        <v>602.05601170100101</v>
      </c>
      <c r="CM25" s="397">
        <f>[3]Fleisch!GQ9</f>
        <v>10566.921268923999</v>
      </c>
      <c r="CN25" s="415"/>
      <c r="CO25" s="407">
        <f>[3]Fleisch!$AH9</f>
        <v>27.036596038999999</v>
      </c>
      <c r="CP25" s="407">
        <f>[3]Fleisch!$AM9</f>
        <v>210.04556526000098</v>
      </c>
      <c r="CQ25" s="406">
        <f>[3]Fleisch!AS9</f>
        <v>2.101258574</v>
      </c>
      <c r="CR25" s="406">
        <f>[3]Fleisch!AT9</f>
        <v>34.800940303000999</v>
      </c>
      <c r="CS25" s="407">
        <f>[3]Fleisch!AU9</f>
        <v>0.47264123200000002</v>
      </c>
      <c r="CT25" s="407">
        <f>[3]Fleisch!AV9</f>
        <v>3.984549000001</v>
      </c>
      <c r="CU25" s="406">
        <f>[3]Fleisch!AW9</f>
        <v>0.30754700000000001</v>
      </c>
      <c r="CV25" s="406">
        <f>[3]Fleisch!AX9</f>
        <v>5.7977723930009999</v>
      </c>
      <c r="CW25" s="415"/>
      <c r="CX25" s="407">
        <f>[3]Fleisch!AL9</f>
        <v>9.284472397</v>
      </c>
      <c r="CY25" s="407">
        <f>[3]Fleisch!AQ9</f>
        <v>163.51469507000101</v>
      </c>
      <c r="CZ25" s="406">
        <f>[3]Fleisch!AY9</f>
        <v>2.205859909</v>
      </c>
      <c r="DA25" s="406">
        <f>[3]Fleisch!AZ9</f>
        <v>28.665188837999999</v>
      </c>
      <c r="DB25" s="415"/>
      <c r="DC25" s="407">
        <f>[3]Fleisch!$AI9</f>
        <v>295.215811827001</v>
      </c>
      <c r="DD25" s="407">
        <f>[3]Fleisch!$AN9</f>
        <v>2266.278567326</v>
      </c>
      <c r="DE25" s="406">
        <f>[3]Fleisch!BA9</f>
        <v>14.209336188</v>
      </c>
      <c r="DF25" s="406">
        <f>[3]Fleisch!BB9</f>
        <v>116.26981539099999</v>
      </c>
      <c r="DG25" s="407">
        <f>[3]Fleisch!BC9</f>
        <v>14.568244082</v>
      </c>
      <c r="DH25" s="407">
        <f>[3]Fleisch!BD9</f>
        <v>114.590141832001</v>
      </c>
      <c r="DI25" s="406">
        <f>[3]Fleisch!BE9</f>
        <v>9.7037046530009992</v>
      </c>
      <c r="DJ25" s="406">
        <f>[3]Fleisch!BF9</f>
        <v>94.704163139000002</v>
      </c>
      <c r="DK25" s="407">
        <f>[3]Fleisch!BG9</f>
        <v>14.275436271</v>
      </c>
      <c r="DL25" s="407">
        <f>[3]Fleisch!BH9</f>
        <v>96.757247119000994</v>
      </c>
      <c r="DM25" s="406">
        <f>[3]Fleisch!BI9</f>
        <v>170.65298304000001</v>
      </c>
      <c r="DN25" s="406">
        <f>[3]Fleisch!BJ9</f>
        <v>1107.830819005</v>
      </c>
      <c r="DO25" s="407">
        <f>[3]Fleisch!BK9</f>
        <v>10.435019268</v>
      </c>
      <c r="DP25" s="407">
        <f>[3]Fleisch!BL9</f>
        <v>103.98388054</v>
      </c>
      <c r="DQ25" s="406">
        <f>[3]Fleisch!BM9</f>
        <v>3.1561950000000003</v>
      </c>
      <c r="DR25" s="406">
        <f>[3]Fleisch!BN9</f>
        <v>104.91900530000099</v>
      </c>
      <c r="DS25" s="407">
        <f>[3]Fleisch!BO9</f>
        <v>22.516351266999997</v>
      </c>
      <c r="DT25" s="407">
        <f>[3]Fleisch!BP9</f>
        <v>60.629809121000001</v>
      </c>
      <c r="DU25" s="415"/>
      <c r="DV25" s="406">
        <f>[3]Fleisch!$AJ9</f>
        <v>52.837641912999999</v>
      </c>
      <c r="DW25" s="406">
        <f>[3]Fleisch!$AO9</f>
        <v>1711.4782365149999</v>
      </c>
      <c r="DX25" s="407">
        <f>[3]Fleisch!BQ9</f>
        <v>5.4080927430010002</v>
      </c>
      <c r="DY25" s="407">
        <f>[3]Fleisch!BR9</f>
        <v>303.528781589</v>
      </c>
      <c r="DZ25" s="406">
        <f>[3]Fleisch!BS9</f>
        <v>4.393495056001</v>
      </c>
      <c r="EA25" s="406">
        <f>[3]Fleisch!BT9</f>
        <v>135.00201813000001</v>
      </c>
      <c r="EB25" s="407">
        <f>[3]Fleisch!BU9</f>
        <v>1.296452000001</v>
      </c>
      <c r="EC25" s="407">
        <f>[3]Fleisch!BV9</f>
        <v>62.837475099000002</v>
      </c>
      <c r="ED25" s="406">
        <f>[3]Fleisch!BW9</f>
        <v>4.6485804159999997</v>
      </c>
      <c r="EE25" s="406">
        <f>[3]Fleisch!BX9</f>
        <v>254.79489808000002</v>
      </c>
      <c r="EF25" s="407">
        <f>[3]Fleisch!BY9</f>
        <v>9.0404189930009995</v>
      </c>
      <c r="EG25" s="407">
        <f>[3]Fleisch!BZ9</f>
        <v>132.12810792499999</v>
      </c>
      <c r="EH25" s="415"/>
      <c r="EI25" s="406">
        <f>[3]Fleisch!$AK9</f>
        <v>180.63612526599999</v>
      </c>
      <c r="EJ25" s="406">
        <f>[3]Fleisch!$AP9</f>
        <v>4918.1821493570005</v>
      </c>
      <c r="EK25" s="407">
        <f>[3]Fleisch!DZ9</f>
        <v>34.499575210000998</v>
      </c>
      <c r="EL25" s="407">
        <f>[3]Fleisch!EA9</f>
        <v>1399.5903683270012</v>
      </c>
      <c r="EM25" s="406">
        <f>[3]Fleisch!EB9</f>
        <v>1.7639690000000001</v>
      </c>
      <c r="EN25" s="406">
        <f>[3]Fleisch!EC9</f>
        <v>65.084110234001002</v>
      </c>
      <c r="EO25" s="407">
        <f>[3]Fleisch!ED9</f>
        <v>60.898540556</v>
      </c>
      <c r="EP25" s="407">
        <f>[3]Fleisch!EE9</f>
        <v>1084.2703594130001</v>
      </c>
      <c r="EQ25" s="406">
        <f>[3]Fleisch!EF9</f>
        <v>70.435670500001009</v>
      </c>
      <c r="ER25" s="406">
        <f>[3]Fleisch!EG9</f>
        <v>824.57213308500195</v>
      </c>
      <c r="ES25" s="409"/>
      <c r="ET25" s="407">
        <f>[3]Fleisch!GR9</f>
        <v>204.31709300699998</v>
      </c>
      <c r="EU25" s="407">
        <f>[3]Fleisch!GS9</f>
        <v>6710.0192626949993</v>
      </c>
      <c r="EV25" s="406">
        <f>[3]Fleisch!EV9</f>
        <v>5.9751067920000009</v>
      </c>
      <c r="EW25" s="406">
        <f>[3]Fleisch!EW9</f>
        <v>501.37307044900103</v>
      </c>
      <c r="EX25" s="407">
        <f>[3]Fleisch!EX9</f>
        <v>7.8234000310009995</v>
      </c>
      <c r="EY25" s="407">
        <f>[3]Fleisch!EY9</f>
        <v>480.79559361800096</v>
      </c>
      <c r="EZ25" s="406">
        <f>[3]Fleisch!EZ9</f>
        <v>4.8507724170010009</v>
      </c>
      <c r="FA25" s="406">
        <f>[3]Fleisch!FA9</f>
        <v>219.79822384700003</v>
      </c>
      <c r="FB25" s="407">
        <f>[3]Fleisch!FB9</f>
        <v>13.818859940001003</v>
      </c>
      <c r="FC25" s="407">
        <f>[3]Fleisch!FC9</f>
        <v>518.92941135700096</v>
      </c>
      <c r="FD25" s="406">
        <f>[3]Fleisch!FD9</f>
        <v>4.0977279270000002</v>
      </c>
      <c r="FE25" s="406">
        <f>[3]Fleisch!FE9</f>
        <v>178.67116355300101</v>
      </c>
      <c r="FF25" s="407">
        <f>[3]Fleisch!FF9</f>
        <v>24.031858464001001</v>
      </c>
      <c r="FG25" s="407">
        <f>[3]Fleisch!FG9</f>
        <v>739.06253683300008</v>
      </c>
      <c r="FH25" s="406">
        <f>[3]Fleisch!FH9</f>
        <v>45.350815865000008</v>
      </c>
      <c r="FI25" s="406">
        <f>[3]Fleisch!FI9</f>
        <v>686.77514804700104</v>
      </c>
      <c r="FJ25" s="407">
        <f>[3]Fleisch!FJ9</f>
        <v>19.111929557001002</v>
      </c>
      <c r="FK25" s="407">
        <f>[3]Fleisch!FK9</f>
        <v>233.68782434100203</v>
      </c>
      <c r="FL25" s="406">
        <f>[3]Fleisch!FL9</f>
        <v>24.355535754000002</v>
      </c>
      <c r="FM25" s="406">
        <f>[3]Fleisch!FM9</f>
        <v>559.85252560000094</v>
      </c>
    </row>
    <row r="26" spans="1:169" s="228" customFormat="1" ht="12.75" customHeight="1" x14ac:dyDescent="0.2">
      <c r="A26" s="218"/>
      <c r="B26" s="189">
        <f t="shared" si="11"/>
        <v>45931</v>
      </c>
      <c r="C26" s="516">
        <f>[3]Fleisch!$A20</f>
        <v>45627</v>
      </c>
      <c r="D26" s="396" t="str">
        <f>[3]Fleisch!D21</f>
        <v>-</v>
      </c>
      <c r="E26" s="396" t="str">
        <f>[3]Fleisch!E21</f>
        <v>-</v>
      </c>
      <c r="F26" s="380" t="str">
        <f>[3]Fleisch!$J21</f>
        <v>-</v>
      </c>
      <c r="G26" s="380"/>
      <c r="H26" s="396" t="str">
        <f>[3]Fleisch!$L21</f>
        <v>-</v>
      </c>
      <c r="I26" s="396"/>
      <c r="J26" s="380"/>
      <c r="K26" s="380" t="str">
        <f>[3]Fleisch!F21</f>
        <v>-</v>
      </c>
      <c r="L26" s="380" t="str">
        <f>[3]Fleisch!G21</f>
        <v>-</v>
      </c>
      <c r="M26" s="380"/>
      <c r="N26" s="396" t="str">
        <f>[3]Fleisch!B21</f>
        <v>-</v>
      </c>
      <c r="O26" s="396" t="str">
        <f>[3]Fleisch!C21</f>
        <v>-</v>
      </c>
      <c r="P26" s="380"/>
      <c r="Q26" s="380" t="str">
        <f>[3]Fleisch!H21</f>
        <v>-</v>
      </c>
      <c r="R26" s="380" t="str">
        <f>[3]Fleisch!I21</f>
        <v>-</v>
      </c>
      <c r="S26" s="380"/>
      <c r="T26" s="380"/>
      <c r="U26" s="189">
        <f>[3]Fleisch!$A10</f>
        <v>45931</v>
      </c>
      <c r="V26" s="343">
        <f>'Gemüse Daten'!CX25</f>
        <v>4</v>
      </c>
      <c r="W26" s="443">
        <f>[3]Fleisch!CA10</f>
        <v>96.809464407273353</v>
      </c>
      <c r="X26" s="443" t="s">
        <v>1386</v>
      </c>
      <c r="Y26" s="444">
        <f>[3]Fleisch!CD10</f>
        <v>55.056000074705338</v>
      </c>
      <c r="Z26" s="444">
        <f>[3]Fleisch!CE10</f>
        <v>89.675549580804358</v>
      </c>
      <c r="AA26" s="443">
        <f>[3]Fleisch!CG10</f>
        <v>93.601608238701175</v>
      </c>
      <c r="AB26" s="443">
        <f>[3]Fleisch!CH10</f>
        <v>60.422310778855895</v>
      </c>
      <c r="AC26" s="445"/>
      <c r="AD26" s="444" t="s">
        <v>1386</v>
      </c>
      <c r="AE26" s="444">
        <f>[3]Fleisch!CK10</f>
        <v>42.542014243699015</v>
      </c>
      <c r="AF26" s="445"/>
      <c r="AG26" s="443">
        <f>[3]Fleisch!CM10</f>
        <v>36.47557720021647</v>
      </c>
      <c r="AH26" s="443">
        <f>[3]Fleisch!CN10</f>
        <v>36.936001177024174</v>
      </c>
      <c r="AI26" s="444">
        <f>[3]Fleisch!CP10</f>
        <v>45.406567217671707</v>
      </c>
      <c r="AJ26" s="444">
        <f>[3]Fleisch!CQ10</f>
        <v>43.067402962952784</v>
      </c>
      <c r="AK26" s="443">
        <f>[3]Fleisch!CS10</f>
        <v>49.554161020766749</v>
      </c>
      <c r="AL26" s="443">
        <f>[3]Fleisch!CT10</f>
        <v>51.842531515003884</v>
      </c>
      <c r="AM26" s="444">
        <f>[3]Fleisch!CV10</f>
        <v>42.421073976853336</v>
      </c>
      <c r="AN26" s="444">
        <f>[3]Fleisch!CW10</f>
        <v>29.734718907009377</v>
      </c>
      <c r="AO26" s="443">
        <f>[3]Fleisch!CY10</f>
        <v>22.645444586937035</v>
      </c>
      <c r="AP26" s="443">
        <f>[3]Fleisch!CZ10</f>
        <v>17.143826421430813</v>
      </c>
      <c r="AQ26" s="444">
        <f>[3]Fleisch!DB10</f>
        <v>36.706601301844614</v>
      </c>
      <c r="AR26" s="444">
        <f>[3]Fleisch!DC10</f>
        <v>27.851501887622057</v>
      </c>
      <c r="AS26" s="443">
        <f>[3]Fleisch!DE10</f>
        <v>35.879509463934731</v>
      </c>
      <c r="AT26" s="443">
        <f>[3]Fleisch!DF10</f>
        <v>20.521529117873879</v>
      </c>
      <c r="AU26" s="444">
        <f>[3]Fleisch!DH10</f>
        <v>51.863728412745736</v>
      </c>
      <c r="AV26" s="444">
        <f>[3]Fleisch!DI10</f>
        <v>46.272920720169679</v>
      </c>
      <c r="AW26" s="445"/>
      <c r="AX26" s="443">
        <f>[3]Fleisch!DK10</f>
        <v>17.452835545004294</v>
      </c>
      <c r="AY26" s="443">
        <f>[3]Fleisch!DL10</f>
        <v>17.510568227885866</v>
      </c>
      <c r="AZ26" s="444">
        <f>[3]Fleisch!DN10</f>
        <v>43.808082707824205</v>
      </c>
      <c r="BA26" s="444">
        <f>[3]Fleisch!DO10</f>
        <v>27.303637079373217</v>
      </c>
      <c r="BB26" s="443">
        <f>[3]Fleisch!DQ10</f>
        <v>24.641369792704133</v>
      </c>
      <c r="BC26" s="443">
        <f>[3]Fleisch!DR10</f>
        <v>16.938071424958121</v>
      </c>
      <c r="BD26" s="444">
        <f>[3]Fleisch!DT10</f>
        <v>25.722450486967343</v>
      </c>
      <c r="BE26" s="444">
        <f>[3]Fleisch!DU10</f>
        <v>15.435742982710627</v>
      </c>
      <c r="BF26" s="443">
        <f>[3]Fleisch!DW10</f>
        <v>23.851350218052794</v>
      </c>
      <c r="BG26" s="443">
        <f>[3]Fleisch!DX10</f>
        <v>21.112951915782954</v>
      </c>
      <c r="BH26" s="445"/>
      <c r="BI26" s="444">
        <f>[3]Fleisch!EJ10</f>
        <v>49.841604932188055</v>
      </c>
      <c r="BJ26" s="444">
        <f>[3]Fleisch!EK10</f>
        <v>22.227310802033429</v>
      </c>
      <c r="BK26" s="443">
        <f>[3]Fleisch!EM10</f>
        <v>34.584895671544835</v>
      </c>
      <c r="BL26" s="443">
        <f>[3]Fleisch!EN10</f>
        <v>23.166761746059137</v>
      </c>
      <c r="BM26" s="444">
        <f>[3]Fleisch!EP10</f>
        <v>16.616283493885085</v>
      </c>
      <c r="BN26" s="444">
        <f>[3]Fleisch!EQ10</f>
        <v>11.576023499099025</v>
      </c>
      <c r="BO26" s="443">
        <f>[3]Fleisch!ES10</f>
        <v>15.593434701169947</v>
      </c>
      <c r="BP26" s="443">
        <f>[3]Fleisch!ET10</f>
        <v>9.0980478926140531</v>
      </c>
      <c r="BQ26" s="444"/>
      <c r="BR26" s="444">
        <f>[3]Fleisch!FN10</f>
        <v>31.065496890288266</v>
      </c>
      <c r="BS26" s="444">
        <f>[3]Fleisch!FO10</f>
        <v>18.043173111928397</v>
      </c>
      <c r="BT26" s="443">
        <f>[3]Fleisch!FQ10</f>
        <v>19.013168724066372</v>
      </c>
      <c r="BU26" s="443">
        <f>[3]Fleisch!FR10</f>
        <v>10.137935003752334</v>
      </c>
      <c r="BV26" s="444">
        <f>[3]Fleisch!FT10</f>
        <v>65.116061164956022</v>
      </c>
      <c r="BW26" s="444">
        <f>[3]Fleisch!FU10</f>
        <v>42.34358265228628</v>
      </c>
      <c r="BX26" s="443">
        <f>[3]Fleisch!FW10</f>
        <v>47.614174061412562</v>
      </c>
      <c r="BY26" s="443">
        <f>[3]Fleisch!FX10</f>
        <v>34.307095691909694</v>
      </c>
      <c r="BZ26" s="444">
        <f>[3]Fleisch!FZ10</f>
        <v>24.103891386189392</v>
      </c>
      <c r="CA26" s="444">
        <f>[3]Fleisch!GA10</f>
        <v>23.056674972014449</v>
      </c>
      <c r="CB26" s="443">
        <f>[3]Fleisch!GC10</f>
        <v>47.377613705202073</v>
      </c>
      <c r="CC26" s="443">
        <f>[3]Fleisch!GD10</f>
        <v>25.577277957076884</v>
      </c>
      <c r="CD26" s="444">
        <f>[3]Fleisch!GF10</f>
        <v>34.3944933605869</v>
      </c>
      <c r="CE26" s="444">
        <f>[3]Fleisch!GG10</f>
        <v>22.627877264457251</v>
      </c>
      <c r="CF26" s="443">
        <f>[3]Fleisch!GI10</f>
        <v>77.673619500566247</v>
      </c>
      <c r="CG26" s="443">
        <f>[3]Fleisch!GJ10</f>
        <v>66.498952424033575</v>
      </c>
      <c r="CH26" s="444">
        <f>[3]Fleisch!GL10</f>
        <v>22.904705217095987</v>
      </c>
      <c r="CI26" s="444">
        <f>[3]Fleisch!GM10</f>
        <v>10.150377740466633</v>
      </c>
      <c r="CJ26" s="370" t="str">
        <f t="shared" si="13"/>
        <v>4</v>
      </c>
      <c r="CK26" s="528">
        <f t="shared" ref="CK26:CK66" si="14">V26</f>
        <v>4</v>
      </c>
      <c r="CL26" s="397">
        <f>[3]Fleisch!GP10</f>
        <v>507.798656894001</v>
      </c>
      <c r="CM26" s="397">
        <f>[3]Fleisch!GQ10</f>
        <v>9936.6028977879996</v>
      </c>
      <c r="CN26" s="415"/>
      <c r="CO26" s="407">
        <f>[3]Fleisch!$AH10</f>
        <v>9.3149852420000006</v>
      </c>
      <c r="CP26" s="407">
        <f>[3]Fleisch!$AM10</f>
        <v>202.10083327999999</v>
      </c>
      <c r="CQ26" s="406">
        <f>[3]Fleisch!AS10</f>
        <v>2.5654000001000002E-2</v>
      </c>
      <c r="CR26" s="406">
        <f>[3]Fleisch!AT10</f>
        <v>24.426904800001001</v>
      </c>
      <c r="CS26" s="407">
        <f>[3]Fleisch!AU10</f>
        <v>0.35435218800000001</v>
      </c>
      <c r="CT26" s="407">
        <f>[3]Fleisch!AV10</f>
        <v>3.4842919999999999</v>
      </c>
      <c r="CU26" s="406">
        <f>[3]Fleisch!AW10</f>
        <v>0.21265500000000001</v>
      </c>
      <c r="CV26" s="406">
        <f>[3]Fleisch!AX10</f>
        <v>0.725461000001</v>
      </c>
      <c r="CW26" s="415"/>
      <c r="CX26" s="407">
        <f>[3]Fleisch!AL10</f>
        <v>9.0699602360000018</v>
      </c>
      <c r="CY26" s="407">
        <f>[3]Fleisch!AQ10</f>
        <v>157.340637060001</v>
      </c>
      <c r="CZ26" s="406">
        <f>[3]Fleisch!AY10</f>
        <v>0.27773500000099999</v>
      </c>
      <c r="DA26" s="406">
        <f>[3]Fleisch!AZ10</f>
        <v>42.017549754000001</v>
      </c>
      <c r="DB26" s="415"/>
      <c r="DC26" s="407">
        <f>[3]Fleisch!$AI10</f>
        <v>233.49038108800102</v>
      </c>
      <c r="DD26" s="407">
        <f>[3]Fleisch!$AN10</f>
        <v>2141.9203447890004</v>
      </c>
      <c r="DE26" s="406">
        <f>[3]Fleisch!BA10</f>
        <v>7.2582506130000004</v>
      </c>
      <c r="DF26" s="406">
        <f>[3]Fleisch!BB10</f>
        <v>111.75855716500099</v>
      </c>
      <c r="DG26" s="407">
        <f>[3]Fleisch!BC10</f>
        <v>16.240337344</v>
      </c>
      <c r="DH26" s="407">
        <f>[3]Fleisch!BD10</f>
        <v>114.306391521001</v>
      </c>
      <c r="DI26" s="406">
        <f>[3]Fleisch!BE10</f>
        <v>4.7106779440009996</v>
      </c>
      <c r="DJ26" s="406">
        <f>[3]Fleisch!BF10</f>
        <v>112.327024328001</v>
      </c>
      <c r="DK26" s="407">
        <f>[3]Fleisch!BG10</f>
        <v>10.082098499000001</v>
      </c>
      <c r="DL26" s="407">
        <f>[3]Fleisch!BH10</f>
        <v>70.915660954000998</v>
      </c>
      <c r="DM26" s="406">
        <f>[3]Fleisch!BI10</f>
        <v>139.95378493400003</v>
      </c>
      <c r="DN26" s="406">
        <f>[3]Fleisch!BJ10</f>
        <v>1036.4377735470009</v>
      </c>
      <c r="DO26" s="407">
        <f>[3]Fleisch!BK10</f>
        <v>8.2226375310000002</v>
      </c>
      <c r="DP26" s="407">
        <f>[3]Fleisch!BL10</f>
        <v>87.956497883000011</v>
      </c>
      <c r="DQ26" s="406">
        <f>[3]Fleisch!BM10</f>
        <v>2.118988000001</v>
      </c>
      <c r="DR26" s="406">
        <f>[3]Fleisch!BN10</f>
        <v>87.427172400000998</v>
      </c>
      <c r="DS26" s="407">
        <f>[3]Fleisch!BO10</f>
        <v>12.914580548</v>
      </c>
      <c r="DT26" s="407">
        <f>[3]Fleisch!BP10</f>
        <v>86.870755881999997</v>
      </c>
      <c r="DU26" s="415"/>
      <c r="DV26" s="406">
        <f>[3]Fleisch!$AJ10</f>
        <v>68.481009713000006</v>
      </c>
      <c r="DW26" s="406">
        <f>[3]Fleisch!$AO10</f>
        <v>1560.2398632940001</v>
      </c>
      <c r="DX26" s="407">
        <f>[3]Fleisch!BQ10</f>
        <v>4.4122974820010006</v>
      </c>
      <c r="DY26" s="407">
        <f>[3]Fleisch!BR10</f>
        <v>281.63514991600101</v>
      </c>
      <c r="DZ26" s="406">
        <f>[3]Fleisch!BS10</f>
        <v>4.212247046001</v>
      </c>
      <c r="EA26" s="406">
        <f>[3]Fleisch!BT10</f>
        <v>153.173523810001</v>
      </c>
      <c r="EB26" s="407">
        <f>[3]Fleisch!BU10</f>
        <v>4.8754838449999998</v>
      </c>
      <c r="EC26" s="407">
        <f>[3]Fleisch!BV10</f>
        <v>79.895640125000014</v>
      </c>
      <c r="ED26" s="406">
        <f>[3]Fleisch!BW10</f>
        <v>6.5053519290000006</v>
      </c>
      <c r="EE26" s="406">
        <f>[3]Fleisch!BX10</f>
        <v>195.93382189400103</v>
      </c>
      <c r="EF26" s="407">
        <f>[3]Fleisch!BY10</f>
        <v>6.8088945020009994</v>
      </c>
      <c r="EG26" s="407">
        <f>[3]Fleisch!BZ10</f>
        <v>133.14173969300001</v>
      </c>
      <c r="EH26" s="415"/>
      <c r="EI26" s="406">
        <f>[3]Fleisch!$AK10</f>
        <v>155.83793207099998</v>
      </c>
      <c r="EJ26" s="406">
        <f>[3]Fleisch!$AP10</f>
        <v>4535.6564954040005</v>
      </c>
      <c r="EK26" s="407">
        <f>[3]Fleisch!DZ10</f>
        <v>35.521750000001006</v>
      </c>
      <c r="EL26" s="407">
        <f>[3]Fleisch!EA10</f>
        <v>1306.6274199600011</v>
      </c>
      <c r="EM26" s="406">
        <f>[3]Fleisch!EB10</f>
        <v>1.6452370000010001</v>
      </c>
      <c r="EN26" s="406">
        <f>[3]Fleisch!EC10</f>
        <v>44.056577714001001</v>
      </c>
      <c r="EO26" s="407">
        <f>[3]Fleisch!ED10</f>
        <v>59.508339870999997</v>
      </c>
      <c r="EP26" s="407">
        <f>[3]Fleisch!EE10</f>
        <v>885.00766358900103</v>
      </c>
      <c r="EQ26" s="406">
        <f>[3]Fleisch!EF10</f>
        <v>46.448079200001992</v>
      </c>
      <c r="ER26" s="406">
        <f>[3]Fleisch!EG10</f>
        <v>836.33886755500112</v>
      </c>
      <c r="ES26" s="409"/>
      <c r="ET26" s="407">
        <f>[3]Fleisch!GR10</f>
        <v>191.989654518002</v>
      </c>
      <c r="EU26" s="407">
        <f>[3]Fleisch!GS10</f>
        <v>6397.515684168</v>
      </c>
      <c r="EV26" s="406">
        <f>[3]Fleisch!EV10</f>
        <v>5.7080037280020006</v>
      </c>
      <c r="EW26" s="406">
        <f>[3]Fleisch!EW10</f>
        <v>472.686432445001</v>
      </c>
      <c r="EX26" s="407">
        <f>[3]Fleisch!EX10</f>
        <v>11.224108823001</v>
      </c>
      <c r="EY26" s="407">
        <f>[3]Fleisch!EY10</f>
        <v>491.41304581900101</v>
      </c>
      <c r="EZ26" s="406">
        <f>[3]Fleisch!EZ10</f>
        <v>4.2304008160009996</v>
      </c>
      <c r="FA26" s="406">
        <f>[3]Fleisch!FA10</f>
        <v>222.52086668000101</v>
      </c>
      <c r="FB26" s="407">
        <f>[3]Fleisch!FB10</f>
        <v>13.343867929002002</v>
      </c>
      <c r="FC26" s="407">
        <f>[3]Fleisch!FC10</f>
        <v>499.739869435</v>
      </c>
      <c r="FD26" s="406">
        <f>[3]Fleisch!FD10</f>
        <v>4.4103945649999998</v>
      </c>
      <c r="FE26" s="406">
        <f>[3]Fleisch!FE10</f>
        <v>173.07634983000102</v>
      </c>
      <c r="FF26" s="407">
        <f>[3]Fleisch!FF10</f>
        <v>18.594483212</v>
      </c>
      <c r="FG26" s="407">
        <f>[3]Fleisch!FG10</f>
        <v>711.06042541700208</v>
      </c>
      <c r="FH26" s="406">
        <f>[3]Fleisch!FH10</f>
        <v>39.447922076001994</v>
      </c>
      <c r="FI26" s="406">
        <f>[3]Fleisch!FI10</f>
        <v>677.93891628000006</v>
      </c>
      <c r="FJ26" s="407">
        <f>[3]Fleisch!FJ10</f>
        <v>19.633766531002003</v>
      </c>
      <c r="FK26" s="407">
        <f>[3]Fleisch!FK10</f>
        <v>203.36116319600103</v>
      </c>
      <c r="FL26" s="406">
        <f>[3]Fleisch!FL10</f>
        <v>19.963039172000002</v>
      </c>
      <c r="FM26" s="406">
        <f>[3]Fleisch!FM10</f>
        <v>530.43737353999995</v>
      </c>
    </row>
    <row r="27" spans="1:169" s="228" customFormat="1" ht="12.75" customHeight="1" x14ac:dyDescent="0.2">
      <c r="A27" s="218"/>
      <c r="B27" s="189">
        <f t="shared" si="11"/>
        <v>45901</v>
      </c>
      <c r="C27" s="516">
        <f>[3]Fleisch!$A21</f>
        <v>45597</v>
      </c>
      <c r="D27" s="396" t="str">
        <f>[3]Fleisch!D22</f>
        <v>-</v>
      </c>
      <c r="E27" s="396" t="str">
        <f>[3]Fleisch!E22</f>
        <v>-</v>
      </c>
      <c r="F27" s="380" t="str">
        <f>[3]Fleisch!$J22</f>
        <v>-</v>
      </c>
      <c r="G27" s="380"/>
      <c r="H27" s="396" t="str">
        <f>[3]Fleisch!$L22</f>
        <v>-</v>
      </c>
      <c r="I27" s="396"/>
      <c r="J27" s="380"/>
      <c r="K27" s="380" t="str">
        <f>[3]Fleisch!F22</f>
        <v>-</v>
      </c>
      <c r="L27" s="380" t="str">
        <f>[3]Fleisch!G22</f>
        <v>-</v>
      </c>
      <c r="M27" s="380"/>
      <c r="N27" s="396" t="str">
        <f>[3]Fleisch!B22</f>
        <v>-</v>
      </c>
      <c r="O27" s="396" t="str">
        <f>[3]Fleisch!C22</f>
        <v>-</v>
      </c>
      <c r="P27" s="380"/>
      <c r="Q27" s="380" t="str">
        <f>[3]Fleisch!H22</f>
        <v>-</v>
      </c>
      <c r="R27" s="380" t="str">
        <f>[3]Fleisch!I22</f>
        <v>-</v>
      </c>
      <c r="S27" s="380"/>
      <c r="T27" s="380"/>
      <c r="U27" s="189">
        <f>[3]Fleisch!$A11</f>
        <v>45901</v>
      </c>
      <c r="V27" s="343">
        <f>'Gemüse Daten'!CX26</f>
        <v>5</v>
      </c>
      <c r="W27" s="443">
        <f>[3]Fleisch!CA11</f>
        <v>37.917365976494388</v>
      </c>
      <c r="X27" s="443">
        <f>[3]Fleisch!CB11</f>
        <v>38.173526500116473</v>
      </c>
      <c r="Y27" s="444">
        <f>[3]Fleisch!CD11</f>
        <v>64.019999985389447</v>
      </c>
      <c r="Z27" s="444">
        <f>[3]Fleisch!CE11</f>
        <v>96.044918805608873</v>
      </c>
      <c r="AA27" s="443">
        <f>[3]Fleisch!CG11</f>
        <v>96.117365755532134</v>
      </c>
      <c r="AB27" s="443">
        <f>[3]Fleisch!CH11</f>
        <v>52.492572431266396</v>
      </c>
      <c r="AC27" s="445"/>
      <c r="AD27" s="444">
        <f>[3]Fleisch!CJ11</f>
        <v>65.16957547477223</v>
      </c>
      <c r="AE27" s="444">
        <f>[3]Fleisch!CK11</f>
        <v>42.145280303054555</v>
      </c>
      <c r="AF27" s="445"/>
      <c r="AG27" s="443">
        <f>[3]Fleisch!CM11</f>
        <v>50.645544488193124</v>
      </c>
      <c r="AH27" s="443">
        <f>[3]Fleisch!CN11</f>
        <v>39.187374114980294</v>
      </c>
      <c r="AI27" s="444">
        <f>[3]Fleisch!CP11</f>
        <v>76.915943111948636</v>
      </c>
      <c r="AJ27" s="444">
        <f>[3]Fleisch!CQ11</f>
        <v>44.977790078502693</v>
      </c>
      <c r="AK27" s="443">
        <f>[3]Fleisch!CS11</f>
        <v>75.939477759522191</v>
      </c>
      <c r="AL27" s="443">
        <f>[3]Fleisch!CT11</f>
        <v>54.606274380868939</v>
      </c>
      <c r="AM27" s="444">
        <f>[3]Fleisch!CV11</f>
        <v>41.919909225918595</v>
      </c>
      <c r="AN27" s="444">
        <f>[3]Fleisch!CW11</f>
        <v>29.682411770164641</v>
      </c>
      <c r="AO27" s="443">
        <f>[3]Fleisch!CY11</f>
        <v>22.547949233991545</v>
      </c>
      <c r="AP27" s="443">
        <f>[3]Fleisch!CZ11</f>
        <v>17.076220093246167</v>
      </c>
      <c r="AQ27" s="444">
        <f>[3]Fleisch!DB11</f>
        <v>36.806686651465874</v>
      </c>
      <c r="AR27" s="444">
        <f>[3]Fleisch!DC11</f>
        <v>26.699887428291539</v>
      </c>
      <c r="AS27" s="443">
        <f>[3]Fleisch!DE11</f>
        <v>33.602508629137553</v>
      </c>
      <c r="AT27" s="443">
        <f>[3]Fleisch!DF11</f>
        <v>19.997391730797471</v>
      </c>
      <c r="AU27" s="444">
        <f>[3]Fleisch!DH11</f>
        <v>60.839668641511764</v>
      </c>
      <c r="AV27" s="444">
        <f>[3]Fleisch!DI11</f>
        <v>46.119118680181828</v>
      </c>
      <c r="AW27" s="445"/>
      <c r="AX27" s="443">
        <f>[3]Fleisch!DK11</f>
        <v>22.671552227507188</v>
      </c>
      <c r="AY27" s="443">
        <f>[3]Fleisch!DL11</f>
        <v>17.724660706751347</v>
      </c>
      <c r="AZ27" s="444">
        <f>[3]Fleisch!DN11</f>
        <v>36.374537581368074</v>
      </c>
      <c r="BA27" s="444">
        <f>[3]Fleisch!DO11</f>
        <v>32.315591184732099</v>
      </c>
      <c r="BB27" s="443">
        <f>[3]Fleisch!DQ11</f>
        <v>22.078270159834886</v>
      </c>
      <c r="BC27" s="443">
        <f>[3]Fleisch!DR11</f>
        <v>16.733228816571028</v>
      </c>
      <c r="BD27" s="444">
        <f>[3]Fleisch!DT11</f>
        <v>27.356512262317182</v>
      </c>
      <c r="BE27" s="444">
        <f>[3]Fleisch!DU11</f>
        <v>15.41169144912924</v>
      </c>
      <c r="BF27" s="443">
        <f>[3]Fleisch!DW11</f>
        <v>26.919774015629631</v>
      </c>
      <c r="BG27" s="443">
        <f>[3]Fleisch!DX11</f>
        <v>20.236706905277369</v>
      </c>
      <c r="BH27" s="445"/>
      <c r="BI27" s="444">
        <f>[3]Fleisch!EJ11</f>
        <v>49.449937014857959</v>
      </c>
      <c r="BJ27" s="444">
        <f>[3]Fleisch!EK11</f>
        <v>21.274882739821312</v>
      </c>
      <c r="BK27" s="443">
        <f>[3]Fleisch!EM11</f>
        <v>34.705163486966192</v>
      </c>
      <c r="BL27" s="443">
        <f>[3]Fleisch!EN11</f>
        <v>22.168417106782655</v>
      </c>
      <c r="BM27" s="444">
        <f>[3]Fleisch!EP11</f>
        <v>18.736482122147844</v>
      </c>
      <c r="BN27" s="444">
        <f>[3]Fleisch!EQ11</f>
        <v>11.26963420134309</v>
      </c>
      <c r="BO27" s="443">
        <f>[3]Fleisch!ES11</f>
        <v>18.605812261969103</v>
      </c>
      <c r="BP27" s="443">
        <f>[3]Fleisch!ET11</f>
        <v>9.3256803447036329</v>
      </c>
      <c r="BQ27" s="444"/>
      <c r="BR27" s="444">
        <f>[3]Fleisch!FN11</f>
        <v>32.205897963700025</v>
      </c>
      <c r="BS27" s="444">
        <f>[3]Fleisch!FO11</f>
        <v>18.146013230511418</v>
      </c>
      <c r="BT27" s="443">
        <f>[3]Fleisch!FQ11</f>
        <v>18.872792784842218</v>
      </c>
      <c r="BU27" s="443">
        <f>[3]Fleisch!FR11</f>
        <v>10.418303064282616</v>
      </c>
      <c r="BV27" s="444">
        <f>[3]Fleisch!FT11</f>
        <v>29.978837530352124</v>
      </c>
      <c r="BW27" s="444">
        <f>[3]Fleisch!FU11</f>
        <v>45.703773437328103</v>
      </c>
      <c r="BX27" s="443">
        <f>[3]Fleisch!FW11</f>
        <v>45.831522801519519</v>
      </c>
      <c r="BY27" s="443">
        <f>[3]Fleisch!FX11</f>
        <v>34.220043479890194</v>
      </c>
      <c r="BZ27" s="444">
        <f>[3]Fleisch!FZ11</f>
        <v>26.227836221178404</v>
      </c>
      <c r="CA27" s="444">
        <f>[3]Fleisch!GA11</f>
        <v>20.370551706738944</v>
      </c>
      <c r="CB27" s="443">
        <f>[3]Fleisch!GC11</f>
        <v>44.703529009041034</v>
      </c>
      <c r="CC27" s="443">
        <f>[3]Fleisch!GD11</f>
        <v>25.551082357552417</v>
      </c>
      <c r="CD27" s="444">
        <f>[3]Fleisch!GF11</f>
        <v>32.017252371435305</v>
      </c>
      <c r="CE27" s="444">
        <f>[3]Fleisch!GG11</f>
        <v>22.846659959462244</v>
      </c>
      <c r="CF27" s="443">
        <f>[3]Fleisch!GI11</f>
        <v>78.367947336034902</v>
      </c>
      <c r="CG27" s="443">
        <f>[3]Fleisch!GJ11</f>
        <v>64.687933866290194</v>
      </c>
      <c r="CH27" s="444">
        <f>[3]Fleisch!GL11</f>
        <v>20.355825476892864</v>
      </c>
      <c r="CI27" s="444">
        <f>[3]Fleisch!GM11</f>
        <v>10.445387093856887</v>
      </c>
      <c r="CJ27" s="370" t="str">
        <f t="shared" si="13"/>
        <v>5</v>
      </c>
      <c r="CK27" s="528">
        <f t="shared" si="14"/>
        <v>5</v>
      </c>
      <c r="CL27" s="397">
        <f>[3]Fleisch!GP11</f>
        <v>563.56849950300011</v>
      </c>
      <c r="CM27" s="397">
        <f>[3]Fleisch!GQ11</f>
        <v>12843.206667546001</v>
      </c>
      <c r="CN27" s="415"/>
      <c r="CO27" s="407">
        <f>[3]Fleisch!$AH11</f>
        <v>10.106160056</v>
      </c>
      <c r="CP27" s="407">
        <f>[3]Fleisch!$AM11</f>
        <v>203.85289385000101</v>
      </c>
      <c r="CQ27" s="406">
        <f>[3]Fleisch!AS11</f>
        <v>1.485486774</v>
      </c>
      <c r="CR27" s="406">
        <f>[3]Fleisch!AT11</f>
        <v>30.571818883001001</v>
      </c>
      <c r="CS27" s="407">
        <f>[3]Fleisch!AU11</f>
        <v>0.77341306499999996</v>
      </c>
      <c r="CT27" s="407">
        <f>[3]Fleisch!AV11</f>
        <v>4.7189278550000004</v>
      </c>
      <c r="CU27" s="406">
        <f>[3]Fleisch!AW11</f>
        <v>0.22667599999999999</v>
      </c>
      <c r="CV27" s="406">
        <f>[3]Fleisch!AX11</f>
        <v>1.7112864190000001</v>
      </c>
      <c r="CW27" s="415"/>
      <c r="CX27" s="407">
        <f>[3]Fleisch!AL11</f>
        <v>4.4197729929999996</v>
      </c>
      <c r="CY27" s="407">
        <f>[3]Fleisch!AQ11</f>
        <v>217.30071452199999</v>
      </c>
      <c r="CZ27" s="406">
        <f>[3]Fleisch!AY11</f>
        <v>0.30688400000000005</v>
      </c>
      <c r="DA27" s="406">
        <f>[3]Fleisch!AZ11</f>
        <v>59.108838696001001</v>
      </c>
      <c r="DB27" s="415"/>
      <c r="DC27" s="407">
        <f>[3]Fleisch!$AI11</f>
        <v>279.98231903999999</v>
      </c>
      <c r="DD27" s="407">
        <f>[3]Fleisch!$AN11</f>
        <v>2740.138700123</v>
      </c>
      <c r="DE27" s="406">
        <f>[3]Fleisch!BA11</f>
        <v>5.0386466300009998</v>
      </c>
      <c r="DF27" s="406">
        <f>[3]Fleisch!BB11</f>
        <v>122.811702104001</v>
      </c>
      <c r="DG27" s="407">
        <f>[3]Fleisch!BC11</f>
        <v>10.221292151001</v>
      </c>
      <c r="DH27" s="407">
        <f>[3]Fleisch!BD11</f>
        <v>145.18103705999999</v>
      </c>
      <c r="DI27" s="406">
        <f>[3]Fleisch!BE11</f>
        <v>7.6685171490000004</v>
      </c>
      <c r="DJ27" s="406">
        <f>[3]Fleisch!BF11</f>
        <v>121.34267911100001</v>
      </c>
      <c r="DK27" s="407">
        <f>[3]Fleisch!BG11</f>
        <v>16.459256826000001</v>
      </c>
      <c r="DL27" s="407">
        <f>[3]Fleisch!BH11</f>
        <v>114.04639081800001</v>
      </c>
      <c r="DM27" s="406">
        <f>[3]Fleisch!BI11</f>
        <v>163.71941649500101</v>
      </c>
      <c r="DN27" s="406">
        <f>[3]Fleisch!BJ11</f>
        <v>1393.1766088770012</v>
      </c>
      <c r="DO27" s="407">
        <f>[3]Fleisch!BK11</f>
        <v>11.392801313</v>
      </c>
      <c r="DP27" s="407">
        <f>[3]Fleisch!BL11</f>
        <v>120.06343344400101</v>
      </c>
      <c r="DQ27" s="406">
        <f>[3]Fleisch!BM11</f>
        <v>2.751144</v>
      </c>
      <c r="DR27" s="406">
        <f>[3]Fleisch!BN11</f>
        <v>107.24172940000101</v>
      </c>
      <c r="DS27" s="407">
        <f>[3]Fleisch!BO11</f>
        <v>7.7755703610000007</v>
      </c>
      <c r="DT27" s="407">
        <f>[3]Fleisch!BP11</f>
        <v>130.94410231200001</v>
      </c>
      <c r="DU27" s="415"/>
      <c r="DV27" s="406">
        <f>[3]Fleisch!$AJ11</f>
        <v>64.337376875000999</v>
      </c>
      <c r="DW27" s="406">
        <f>[3]Fleisch!$AO11</f>
        <v>2171.1987657420004</v>
      </c>
      <c r="DX27" s="407">
        <f>[3]Fleisch!BQ11</f>
        <v>3.1549022000010001</v>
      </c>
      <c r="DY27" s="407">
        <f>[3]Fleisch!BR11</f>
        <v>308.70647062799998</v>
      </c>
      <c r="DZ27" s="406">
        <f>[3]Fleisch!BS11</f>
        <v>7.4836280320010005</v>
      </c>
      <c r="EA27" s="406">
        <f>[3]Fleisch!BT11</f>
        <v>140.17403400399999</v>
      </c>
      <c r="EB27" s="407">
        <f>[3]Fleisch!BU11</f>
        <v>1.884210257001</v>
      </c>
      <c r="EC27" s="407">
        <f>[3]Fleisch!BV11</f>
        <v>90.310274878000001</v>
      </c>
      <c r="ED27" s="406">
        <f>[3]Fleisch!BW11</f>
        <v>8.564165805</v>
      </c>
      <c r="EE27" s="406">
        <f>[3]Fleisch!BX11</f>
        <v>286.61890911400104</v>
      </c>
      <c r="EF27" s="407">
        <f>[3]Fleisch!BY11</f>
        <v>7.9384766170000001</v>
      </c>
      <c r="EG27" s="407">
        <f>[3]Fleisch!BZ11</f>
        <v>328.65320859499997</v>
      </c>
      <c r="EH27" s="415"/>
      <c r="EI27" s="406">
        <f>[3]Fleisch!$AK11</f>
        <v>162.24485507300102</v>
      </c>
      <c r="EJ27" s="406">
        <f>[3]Fleisch!$AP11</f>
        <v>6031.6083264570007</v>
      </c>
      <c r="EK27" s="407">
        <f>[3]Fleisch!DZ11</f>
        <v>42.786282000000995</v>
      </c>
      <c r="EL27" s="407">
        <f>[3]Fleisch!EA11</f>
        <v>1784.8209631820009</v>
      </c>
      <c r="EM27" s="406">
        <f>[3]Fleisch!EB11</f>
        <v>2.0465239999999998</v>
      </c>
      <c r="EN27" s="406">
        <f>[3]Fleisch!EC11</f>
        <v>62.843572308000006</v>
      </c>
      <c r="EO27" s="407">
        <f>[3]Fleisch!ED11</f>
        <v>67.866596429001007</v>
      </c>
      <c r="EP27" s="407">
        <f>[3]Fleisch!EE11</f>
        <v>1237.9167426030001</v>
      </c>
      <c r="EQ27" s="406">
        <f>[3]Fleisch!EF11</f>
        <v>34.090075643000993</v>
      </c>
      <c r="ER27" s="406">
        <f>[3]Fleisch!EG11</f>
        <v>1058.3419712990019</v>
      </c>
      <c r="ES27" s="409"/>
      <c r="ET27" s="407">
        <f>[3]Fleisch!GR11</f>
        <v>265.73052863600003</v>
      </c>
      <c r="EU27" s="407">
        <f>[3]Fleisch!GS11</f>
        <v>8087.293547885999</v>
      </c>
      <c r="EV27" s="406">
        <f>[3]Fleisch!EV11</f>
        <v>5.5569441990010002</v>
      </c>
      <c r="EW27" s="406">
        <f>[3]Fleisch!EW11</f>
        <v>608.98794777399996</v>
      </c>
      <c r="EX27" s="407">
        <f>[3]Fleisch!EX11</f>
        <v>21.280529997000002</v>
      </c>
      <c r="EY27" s="407">
        <f>[3]Fleisch!EY11</f>
        <v>758.04200213499996</v>
      </c>
      <c r="EZ27" s="406">
        <f>[3]Fleisch!EZ11</f>
        <v>22.606281401</v>
      </c>
      <c r="FA27" s="406">
        <f>[3]Fleisch!FA11</f>
        <v>290.70829848699998</v>
      </c>
      <c r="FB27" s="407">
        <f>[3]Fleisch!FB11</f>
        <v>18.613114347004</v>
      </c>
      <c r="FC27" s="407">
        <f>[3]Fleisch!FC11</f>
        <v>680.25221983700112</v>
      </c>
      <c r="FD27" s="406">
        <f>[3]Fleisch!FD11</f>
        <v>3.0664821439999996</v>
      </c>
      <c r="FE27" s="406">
        <f>[3]Fleisch!FE11</f>
        <v>196.613897807001</v>
      </c>
      <c r="FF27" s="407">
        <f>[3]Fleisch!FF11</f>
        <v>28.475862103002001</v>
      </c>
      <c r="FG27" s="407">
        <f>[3]Fleisch!FG11</f>
        <v>902.06126521600197</v>
      </c>
      <c r="FH27" s="406">
        <f>[3]Fleisch!FH11</f>
        <v>53.022623201001998</v>
      </c>
      <c r="FI27" s="406">
        <f>[3]Fleisch!FI11</f>
        <v>747.90092695200212</v>
      </c>
      <c r="FJ27" s="407">
        <f>[3]Fleisch!FJ11</f>
        <v>30.568880805002998</v>
      </c>
      <c r="FK27" s="407">
        <f>[3]Fleisch!FK11</f>
        <v>255.70332063800399</v>
      </c>
      <c r="FL27" s="406">
        <f>[3]Fleisch!FL11</f>
        <v>23.633611914000003</v>
      </c>
      <c r="FM27" s="406">
        <f>[3]Fleisch!FM11</f>
        <v>634.60530935999998</v>
      </c>
    </row>
    <row r="28" spans="1:169" ht="12.75" customHeight="1" x14ac:dyDescent="0.2">
      <c r="A28" s="218"/>
      <c r="B28" s="189">
        <f t="shared" si="11"/>
        <v>45870</v>
      </c>
      <c r="C28" s="516">
        <f>[3]Fleisch!$A22</f>
        <v>45566</v>
      </c>
      <c r="D28" s="396" t="str">
        <f>[3]Fleisch!D23</f>
        <v>-</v>
      </c>
      <c r="E28" s="396" t="str">
        <f>[3]Fleisch!E23</f>
        <v>-</v>
      </c>
      <c r="F28" s="380" t="str">
        <f>[3]Fleisch!$J23</f>
        <v>-</v>
      </c>
      <c r="G28" s="380"/>
      <c r="H28" s="396" t="str">
        <f>[3]Fleisch!$L23</f>
        <v>-</v>
      </c>
      <c r="I28" s="396"/>
      <c r="J28" s="380"/>
      <c r="K28" s="380" t="str">
        <f>[3]Fleisch!F23</f>
        <v>-</v>
      </c>
      <c r="L28" s="380" t="str">
        <f>[3]Fleisch!G23</f>
        <v>-</v>
      </c>
      <c r="M28" s="380"/>
      <c r="N28" s="396" t="str">
        <f>[3]Fleisch!B23</f>
        <v>-</v>
      </c>
      <c r="O28" s="396" t="str">
        <f>[3]Fleisch!C23</f>
        <v>-</v>
      </c>
      <c r="P28" s="380"/>
      <c r="Q28" s="380" t="str">
        <f>[3]Fleisch!H23</f>
        <v>-</v>
      </c>
      <c r="R28" s="380" t="str">
        <f>[3]Fleisch!I23</f>
        <v>-</v>
      </c>
      <c r="S28" s="380"/>
      <c r="T28" s="380"/>
      <c r="U28" s="189">
        <f>[3]Fleisch!$A12</f>
        <v>45870</v>
      </c>
      <c r="V28" s="343">
        <f>'Gemüse Daten'!CX27</f>
        <v>4</v>
      </c>
      <c r="W28" s="443">
        <f>[3]Fleisch!CA12</f>
        <v>96.535202086049537</v>
      </c>
      <c r="X28" s="443">
        <f>[3]Fleisch!CB12</f>
        <v>45.804133271829798</v>
      </c>
      <c r="Y28" s="444">
        <f>[3]Fleisch!CD12</f>
        <v>86.927000196936376</v>
      </c>
      <c r="Z28" s="444">
        <f>[3]Fleisch!CE12</f>
        <v>96.461564348199133</v>
      </c>
      <c r="AA28" s="443">
        <f>[3]Fleisch!CG12</f>
        <v>94.059320572519994</v>
      </c>
      <c r="AB28" s="443">
        <f>[3]Fleisch!CH12</f>
        <v>37.551379783219332</v>
      </c>
      <c r="AC28" s="445"/>
      <c r="AD28" s="444">
        <f>[3]Fleisch!CJ12</f>
        <v>74.18903911104735</v>
      </c>
      <c r="AE28" s="444">
        <f>[3]Fleisch!CK12</f>
        <v>44.330617852564409</v>
      </c>
      <c r="AF28" s="445"/>
      <c r="AG28" s="443">
        <f>[3]Fleisch!CM12</f>
        <v>39.201990202813931</v>
      </c>
      <c r="AH28" s="443">
        <f>[3]Fleisch!CN12</f>
        <v>42.050039375288932</v>
      </c>
      <c r="AI28" s="444">
        <f>[3]Fleisch!CP12</f>
        <v>73.271916694902018</v>
      </c>
      <c r="AJ28" s="444">
        <f>[3]Fleisch!CQ12</f>
        <v>48.414936990395304</v>
      </c>
      <c r="AK28" s="443">
        <f>[3]Fleisch!CS12</f>
        <v>75.030962703565365</v>
      </c>
      <c r="AL28" s="443">
        <f>[3]Fleisch!CT12</f>
        <v>61.803030212813084</v>
      </c>
      <c r="AM28" s="444">
        <f>[3]Fleisch!CV12</f>
        <v>36.868149551553415</v>
      </c>
      <c r="AN28" s="444">
        <f>[3]Fleisch!CW12</f>
        <v>30.963432620954482</v>
      </c>
      <c r="AO28" s="443">
        <f>[3]Fleisch!CY12</f>
        <v>22.549920921635785</v>
      </c>
      <c r="AP28" s="443">
        <f>[3]Fleisch!CZ12</f>
        <v>17.746838832602791</v>
      </c>
      <c r="AQ28" s="444">
        <f>[3]Fleisch!DB12</f>
        <v>26.833071732530943</v>
      </c>
      <c r="AR28" s="444">
        <f>[3]Fleisch!DC12</f>
        <v>26.984411937240687</v>
      </c>
      <c r="AS28" s="443">
        <f>[3]Fleisch!DE12</f>
        <v>34.362979626999447</v>
      </c>
      <c r="AT28" s="443">
        <f>[3]Fleisch!DF12</f>
        <v>22.852575048805591</v>
      </c>
      <c r="AU28" s="444">
        <f>[3]Fleisch!DH12</f>
        <v>75.842898042230445</v>
      </c>
      <c r="AV28" s="444">
        <f>[3]Fleisch!DI12</f>
        <v>47.251979290121113</v>
      </c>
      <c r="AW28" s="445"/>
      <c r="AX28" s="443">
        <f>[3]Fleisch!DK12</f>
        <v>16.043963400521488</v>
      </c>
      <c r="AY28" s="443">
        <f>[3]Fleisch!DL12</f>
        <v>20.308210495304021</v>
      </c>
      <c r="AZ28" s="444">
        <f>[3]Fleisch!DN12</f>
        <v>49.127826453669776</v>
      </c>
      <c r="BA28" s="444">
        <f>[3]Fleisch!DO12</f>
        <v>33.191793666378942</v>
      </c>
      <c r="BB28" s="443">
        <f>[3]Fleisch!DQ12</f>
        <v>13.282225573364631</v>
      </c>
      <c r="BC28" s="443">
        <f>[3]Fleisch!DR12</f>
        <v>18.297905060669649</v>
      </c>
      <c r="BD28" s="444">
        <f>[3]Fleisch!DT12</f>
        <v>21.887298315626211</v>
      </c>
      <c r="BE28" s="444">
        <f>[3]Fleisch!DU12</f>
        <v>16.097543664936108</v>
      </c>
      <c r="BF28" s="443">
        <f>[3]Fleisch!DW12</f>
        <v>31.472969065731014</v>
      </c>
      <c r="BG28" s="443">
        <f>[3]Fleisch!DX12</f>
        <v>21.449536049519711</v>
      </c>
      <c r="BH28" s="445"/>
      <c r="BI28" s="444">
        <f>[3]Fleisch!EJ12</f>
        <v>48.94923484392784</v>
      </c>
      <c r="BJ28" s="444">
        <f>[3]Fleisch!EK12</f>
        <v>21.804847001959253</v>
      </c>
      <c r="BK28" s="443">
        <f>[3]Fleisch!EM12</f>
        <v>37.252201126970562</v>
      </c>
      <c r="BL28" s="443">
        <f>[3]Fleisch!EN12</f>
        <v>20.29133409892593</v>
      </c>
      <c r="BM28" s="444">
        <f>[3]Fleisch!EP12</f>
        <v>18.963249130401504</v>
      </c>
      <c r="BN28" s="444">
        <f>[3]Fleisch!EQ12</f>
        <v>11.795197423821016</v>
      </c>
      <c r="BO28" s="443">
        <f>[3]Fleisch!ES12</f>
        <v>16.767285823646258</v>
      </c>
      <c r="BP28" s="443">
        <f>[3]Fleisch!ET12</f>
        <v>9.5271102633966045</v>
      </c>
      <c r="BQ28" s="444"/>
      <c r="BR28" s="444">
        <f>[3]Fleisch!FN12</f>
        <v>33.713680552197495</v>
      </c>
      <c r="BS28" s="444">
        <f>[3]Fleisch!FO12</f>
        <v>18.065903344463834</v>
      </c>
      <c r="BT28" s="443">
        <f>[3]Fleisch!FQ12</f>
        <v>19.513230244686092</v>
      </c>
      <c r="BU28" s="443">
        <f>[3]Fleisch!FR12</f>
        <v>9.6299328306694747</v>
      </c>
      <c r="BV28" s="444">
        <f>[3]Fleisch!FT12</f>
        <v>24.479369151381825</v>
      </c>
      <c r="BW28" s="444">
        <f>[3]Fleisch!FU12</f>
        <v>48.248769488751641</v>
      </c>
      <c r="BX28" s="443">
        <f>[3]Fleisch!FW12</f>
        <v>49.645158438962163</v>
      </c>
      <c r="BY28" s="443">
        <f>[3]Fleisch!FX12</f>
        <v>34.201104850203471</v>
      </c>
      <c r="BZ28" s="444">
        <f>[3]Fleisch!FZ12</f>
        <v>23.870568002248831</v>
      </c>
      <c r="CA28" s="444">
        <f>[3]Fleisch!GA12</f>
        <v>21.447770693955821</v>
      </c>
      <c r="CB28" s="443">
        <f>[3]Fleisch!GC12</f>
        <v>44.618944285129537</v>
      </c>
      <c r="CC28" s="443">
        <f>[3]Fleisch!GD12</f>
        <v>26.409916165295709</v>
      </c>
      <c r="CD28" s="444">
        <f>[3]Fleisch!GF12</f>
        <v>36.065355983789857</v>
      </c>
      <c r="CE28" s="444">
        <f>[3]Fleisch!GG12</f>
        <v>23.787394185140919</v>
      </c>
      <c r="CF28" s="443">
        <f>[3]Fleisch!GI12</f>
        <v>81.901825617089571</v>
      </c>
      <c r="CG28" s="443">
        <f>[3]Fleisch!GJ12</f>
        <v>63.816998827229874</v>
      </c>
      <c r="CH28" s="444">
        <f>[3]Fleisch!GL12</f>
        <v>22.352800978076168</v>
      </c>
      <c r="CI28" s="444">
        <f>[3]Fleisch!GM12</f>
        <v>10.992474271848399</v>
      </c>
      <c r="CJ28" s="370" t="str">
        <f t="shared" si="13"/>
        <v>4</v>
      </c>
      <c r="CK28" s="528">
        <f t="shared" si="14"/>
        <v>4</v>
      </c>
      <c r="CL28" s="397">
        <f>[3]Fleisch!GP12</f>
        <v>441.883399690001</v>
      </c>
      <c r="CM28" s="397">
        <f>[3]Fleisch!GQ12</f>
        <v>9799.2325917329999</v>
      </c>
      <c r="CN28" s="415"/>
      <c r="CO28" s="407">
        <f>[3]Fleisch!$AH12</f>
        <v>7.0289872780009999</v>
      </c>
      <c r="CP28" s="407">
        <f>[3]Fleisch!$AM12</f>
        <v>164.38157270400001</v>
      </c>
      <c r="CQ28" s="406">
        <f>[3]Fleisch!AS12</f>
        <v>1.5339999999999999E-2</v>
      </c>
      <c r="CR28" s="406">
        <f>[3]Fleisch!AT12</f>
        <v>15.684563288</v>
      </c>
      <c r="CS28" s="407">
        <f>[3]Fleisch!AU12</f>
        <v>0.21428240000000001</v>
      </c>
      <c r="CT28" s="407">
        <f>[3]Fleisch!AV12</f>
        <v>2.7575830000000003</v>
      </c>
      <c r="CU28" s="406">
        <f>[3]Fleisch!AW12</f>
        <v>0.13337700000000002</v>
      </c>
      <c r="CV28" s="406">
        <f>[3]Fleisch!AX12</f>
        <v>3.5181464700010001</v>
      </c>
      <c r="CW28" s="415"/>
      <c r="CX28" s="407">
        <f>[3]Fleisch!AL12</f>
        <v>5.9146795780000003</v>
      </c>
      <c r="CY28" s="407">
        <f>[3]Fleisch!AQ12</f>
        <v>226.80972040100099</v>
      </c>
      <c r="CZ28" s="406">
        <f>[3]Fleisch!AY12</f>
        <v>0.82276958</v>
      </c>
      <c r="DA28" s="406">
        <f>[3]Fleisch!AZ12</f>
        <v>55.017247912999999</v>
      </c>
      <c r="DB28" s="415"/>
      <c r="DC28" s="407">
        <f>[3]Fleisch!$AI12</f>
        <v>193.15177608099998</v>
      </c>
      <c r="DD28" s="407">
        <f>[3]Fleisch!$AN12</f>
        <v>1921.7907889419998</v>
      </c>
      <c r="DE28" s="406">
        <f>[3]Fleisch!BA12</f>
        <v>13.343305222000001</v>
      </c>
      <c r="DF28" s="406">
        <f>[3]Fleisch!BB12</f>
        <v>97.692238058000001</v>
      </c>
      <c r="DG28" s="407">
        <f>[3]Fleisch!BC12</f>
        <v>15.075934589000001</v>
      </c>
      <c r="DH28" s="407">
        <f>[3]Fleisch!BD12</f>
        <v>104.22451855100101</v>
      </c>
      <c r="DI28" s="406">
        <f>[3]Fleisch!BE12</f>
        <v>5.1911163890010004</v>
      </c>
      <c r="DJ28" s="406">
        <f>[3]Fleisch!BF12</f>
        <v>78.923320885999999</v>
      </c>
      <c r="DK28" s="407">
        <f>[3]Fleisch!BG12</f>
        <v>12.043606569001</v>
      </c>
      <c r="DL28" s="407">
        <f>[3]Fleisch!BH12</f>
        <v>49.458062903001</v>
      </c>
      <c r="DM28" s="406">
        <f>[3]Fleisch!BI12</f>
        <v>112.881905959001</v>
      </c>
      <c r="DN28" s="406">
        <f>[3]Fleisch!BJ12</f>
        <v>1006.5376872560009</v>
      </c>
      <c r="DO28" s="407">
        <f>[3]Fleisch!BK12</f>
        <v>7.1115862399999994</v>
      </c>
      <c r="DP28" s="407">
        <f>[3]Fleisch!BL12</f>
        <v>51.017623505000998</v>
      </c>
      <c r="DQ28" s="406">
        <f>[3]Fleisch!BM12</f>
        <v>1.1575140000010002</v>
      </c>
      <c r="DR28" s="406">
        <f>[3]Fleisch!BN12</f>
        <v>42.286262600000001</v>
      </c>
      <c r="DS28" s="407">
        <f>[3]Fleisch!BO12</f>
        <v>6.6271965530000001</v>
      </c>
      <c r="DT28" s="407">
        <f>[3]Fleisch!BP12</f>
        <v>150.37674228600102</v>
      </c>
      <c r="DU28" s="415"/>
      <c r="DV28" s="406">
        <f>[3]Fleisch!$AJ12</f>
        <v>71.308288748999999</v>
      </c>
      <c r="DW28" s="406">
        <f>[3]Fleisch!$AO12</f>
        <v>1911.4343718709999</v>
      </c>
      <c r="DX28" s="407">
        <f>[3]Fleisch!BQ12</f>
        <v>6.6324250750000004</v>
      </c>
      <c r="DY28" s="407">
        <f>[3]Fleisch!BR12</f>
        <v>194.27289659600001</v>
      </c>
      <c r="DZ28" s="406">
        <f>[3]Fleisch!BS12</f>
        <v>2.848502157</v>
      </c>
      <c r="EA28" s="406">
        <f>[3]Fleisch!BT12</f>
        <v>119.62877608100001</v>
      </c>
      <c r="EB28" s="407">
        <f>[3]Fleisch!BU12</f>
        <v>3.6633546799999999</v>
      </c>
      <c r="EC28" s="407">
        <f>[3]Fleisch!BV12</f>
        <v>50.105620386001</v>
      </c>
      <c r="ED28" s="406">
        <f>[3]Fleisch!BW12</f>
        <v>11.829144537001001</v>
      </c>
      <c r="EE28" s="406">
        <f>[3]Fleisch!BX12</f>
        <v>296.61721347000002</v>
      </c>
      <c r="EF28" s="407">
        <f>[3]Fleisch!BY12</f>
        <v>8.1787939810000001</v>
      </c>
      <c r="EG28" s="407">
        <f>[3]Fleisch!BZ12</f>
        <v>429.66459695800103</v>
      </c>
      <c r="EH28" s="415"/>
      <c r="EI28" s="406">
        <f>[3]Fleisch!$AK12</f>
        <v>137.77197423400102</v>
      </c>
      <c r="EJ28" s="406">
        <f>[3]Fleisch!$AP12</f>
        <v>4698.5126774650007</v>
      </c>
      <c r="EK28" s="407">
        <f>[3]Fleisch!DZ12</f>
        <v>35.443755900001001</v>
      </c>
      <c r="EL28" s="407">
        <f>[3]Fleisch!EA12</f>
        <v>1364.2266536200018</v>
      </c>
      <c r="EM28" s="406">
        <f>[3]Fleisch!EB12</f>
        <v>2.0520170000009998</v>
      </c>
      <c r="EN28" s="406">
        <f>[3]Fleisch!EC12</f>
        <v>63.254642920001004</v>
      </c>
      <c r="EO28" s="407">
        <f>[3]Fleisch!ED12</f>
        <v>60.262229934000999</v>
      </c>
      <c r="EP28" s="407">
        <f>[3]Fleisch!EE12</f>
        <v>909.627628254</v>
      </c>
      <c r="EQ28" s="406">
        <f>[3]Fleisch!EF12</f>
        <v>26.736698200001999</v>
      </c>
      <c r="ER28" s="406">
        <f>[3]Fleisch!EG12</f>
        <v>936.0147056760029</v>
      </c>
      <c r="ES28" s="409"/>
      <c r="ET28" s="407">
        <f>[3]Fleisch!GR12</f>
        <v>217.01416393099998</v>
      </c>
      <c r="EU28" s="407">
        <f>[3]Fleisch!GS12</f>
        <v>6881.7171933139998</v>
      </c>
      <c r="EV28" s="406">
        <f>[3]Fleisch!EV12</f>
        <v>5.1629516520009995</v>
      </c>
      <c r="EW28" s="406">
        <f>[3]Fleisch!EW12</f>
        <v>493.53647510000104</v>
      </c>
      <c r="EX28" s="407">
        <f>[3]Fleisch!EX12</f>
        <v>25.915548058001001</v>
      </c>
      <c r="EY28" s="407">
        <f>[3]Fleisch!EY12</f>
        <v>933.53971536300105</v>
      </c>
      <c r="EZ28" s="406">
        <f>[3]Fleisch!EZ12</f>
        <v>18.208944964002001</v>
      </c>
      <c r="FA28" s="406">
        <f>[3]Fleisch!FA12</f>
        <v>268.03835254700107</v>
      </c>
      <c r="FB28" s="407">
        <f>[3]Fleisch!FB12</f>
        <v>12.598955114002001</v>
      </c>
      <c r="FC28" s="407">
        <f>[3]Fleisch!FC12</f>
        <v>537.90745336800308</v>
      </c>
      <c r="FD28" s="406">
        <f>[3]Fleisch!FD12</f>
        <v>1.1676477890000001</v>
      </c>
      <c r="FE28" s="406">
        <f>[3]Fleisch!FE12</f>
        <v>84.140227745000999</v>
      </c>
      <c r="FF28" s="407">
        <f>[3]Fleisch!FF12</f>
        <v>22.038908924000001</v>
      </c>
      <c r="FG28" s="407">
        <f>[3]Fleisch!FG12</f>
        <v>674.21140644600109</v>
      </c>
      <c r="FH28" s="406">
        <f>[3]Fleisch!FH12</f>
        <v>29.036535768000999</v>
      </c>
      <c r="FI28" s="406">
        <f>[3]Fleisch!FI12</f>
        <v>498.31714178300103</v>
      </c>
      <c r="FJ28" s="407">
        <f>[3]Fleisch!FJ12</f>
        <v>19.921616895002998</v>
      </c>
      <c r="FK28" s="407">
        <f>[3]Fleisch!FK12</f>
        <v>216.93737684400199</v>
      </c>
      <c r="FL28" s="406">
        <f>[3]Fleisch!FL12</f>
        <v>8.9791256539999988</v>
      </c>
      <c r="FM28" s="406">
        <f>[3]Fleisch!FM12</f>
        <v>431.41576570500104</v>
      </c>
    </row>
    <row r="29" spans="1:169" x14ac:dyDescent="0.2">
      <c r="A29" s="218"/>
      <c r="B29" s="189">
        <f t="shared" si="11"/>
        <v>45839</v>
      </c>
      <c r="C29" s="516">
        <f>[3]Fleisch!$A23</f>
        <v>45536</v>
      </c>
      <c r="D29" s="396" t="str">
        <f>[3]Fleisch!D24</f>
        <v>-</v>
      </c>
      <c r="E29" s="396" t="str">
        <f>[3]Fleisch!E24</f>
        <v>-</v>
      </c>
      <c r="F29" s="380" t="str">
        <f>[3]Fleisch!$J24</f>
        <v>-</v>
      </c>
      <c r="G29" s="380"/>
      <c r="H29" s="396" t="str">
        <f>[3]Fleisch!$L24</f>
        <v>-</v>
      </c>
      <c r="I29" s="396"/>
      <c r="J29" s="380"/>
      <c r="K29" s="380" t="str">
        <f>[3]Fleisch!F24</f>
        <v>-</v>
      </c>
      <c r="L29" s="380" t="str">
        <f>[3]Fleisch!G24</f>
        <v>-</v>
      </c>
      <c r="M29" s="380"/>
      <c r="N29" s="396" t="str">
        <f>[3]Fleisch!B24</f>
        <v>-</v>
      </c>
      <c r="O29" s="396" t="str">
        <f>[3]Fleisch!C24</f>
        <v>-</v>
      </c>
      <c r="P29" s="380"/>
      <c r="Q29" s="380" t="str">
        <f>[3]Fleisch!H24</f>
        <v>-</v>
      </c>
      <c r="R29" s="380" t="str">
        <f>[3]Fleisch!I24</f>
        <v>-</v>
      </c>
      <c r="S29" s="380"/>
      <c r="T29" s="380"/>
      <c r="U29" s="189">
        <f>[3]Fleisch!$A13</f>
        <v>45839</v>
      </c>
      <c r="V29" s="343">
        <f>'Gemüse Daten'!CX28</f>
        <v>4</v>
      </c>
      <c r="W29" s="443">
        <f>[3]Fleisch!CA13</f>
        <v>93.169826875597693</v>
      </c>
      <c r="X29" s="443">
        <f>[3]Fleisch!CB13</f>
        <v>44.120314731109183</v>
      </c>
      <c r="Y29" s="444" t="str">
        <f>[3]Fleisch!CD13</f>
        <v>(-)</v>
      </c>
      <c r="Z29" s="444">
        <f>[3]Fleisch!CE13</f>
        <v>95.282359490486868</v>
      </c>
      <c r="AA29" s="443">
        <f>[3]Fleisch!CG13</f>
        <v>89.955485772985796</v>
      </c>
      <c r="AB29" s="443">
        <f>[3]Fleisch!CH13</f>
        <v>60.459239115020864</v>
      </c>
      <c r="AC29" s="445"/>
      <c r="AD29" s="444">
        <f>[3]Fleisch!CJ13</f>
        <v>62.40787567112725</v>
      </c>
      <c r="AE29" s="444">
        <f>[3]Fleisch!CK13</f>
        <v>44.944259745099892</v>
      </c>
      <c r="AF29" s="445"/>
      <c r="AG29" s="443">
        <f>[3]Fleisch!CM13</f>
        <v>60.558038219022677</v>
      </c>
      <c r="AH29" s="443">
        <f>[3]Fleisch!CN13</f>
        <v>41.813208038651794</v>
      </c>
      <c r="AI29" s="444">
        <f>[3]Fleisch!CP13</f>
        <v>83.164482591947063</v>
      </c>
      <c r="AJ29" s="444">
        <f>[3]Fleisch!CQ13</f>
        <v>53.171824160281361</v>
      </c>
      <c r="AK29" s="443">
        <f>[3]Fleisch!CS13</f>
        <v>56.521756648812008</v>
      </c>
      <c r="AL29" s="443">
        <f>[3]Fleisch!CT13</f>
        <v>58.826643246468137</v>
      </c>
      <c r="AM29" s="444">
        <f>[3]Fleisch!CV13</f>
        <v>37.617608246092821</v>
      </c>
      <c r="AN29" s="444">
        <f>[3]Fleisch!CW13</f>
        <v>29.848721703846131</v>
      </c>
      <c r="AO29" s="443">
        <f>[3]Fleisch!CY13</f>
        <v>22.304917228970588</v>
      </c>
      <c r="AP29" s="443">
        <f>[3]Fleisch!CZ13</f>
        <v>17.234927417246809</v>
      </c>
      <c r="AQ29" s="444">
        <f>[3]Fleisch!DB13</f>
        <v>28.182477552603089</v>
      </c>
      <c r="AR29" s="444">
        <f>[3]Fleisch!DC13</f>
        <v>25.692638082360208</v>
      </c>
      <c r="AS29" s="443">
        <f>[3]Fleisch!DE13</f>
        <v>35.250523655307276</v>
      </c>
      <c r="AT29" s="443">
        <f>[3]Fleisch!DF13</f>
        <v>19.483887505493556</v>
      </c>
      <c r="AU29" s="444">
        <f>[3]Fleisch!DH13</f>
        <v>72.497283818211869</v>
      </c>
      <c r="AV29" s="444">
        <f>[3]Fleisch!DI13</f>
        <v>48.384853641099959</v>
      </c>
      <c r="AW29" s="445"/>
      <c r="AX29" s="443">
        <f>[3]Fleisch!DK13</f>
        <v>16.968029721127674</v>
      </c>
      <c r="AY29" s="443">
        <f>[3]Fleisch!DL13</f>
        <v>22.289384889500628</v>
      </c>
      <c r="AZ29" s="444">
        <f>[3]Fleisch!DN13</f>
        <v>46.48096474775172</v>
      </c>
      <c r="BA29" s="444">
        <f>[3]Fleisch!DO13</f>
        <v>29.690872719197184</v>
      </c>
      <c r="BB29" s="443">
        <f>[3]Fleisch!DQ13</f>
        <v>18.389745664036493</v>
      </c>
      <c r="BC29" s="443">
        <f>[3]Fleisch!DR13</f>
        <v>18.279716495920869</v>
      </c>
      <c r="BD29" s="444">
        <f>[3]Fleisch!DT13</f>
        <v>21.89969481192399</v>
      </c>
      <c r="BE29" s="444">
        <f>[3]Fleisch!DU13</f>
        <v>15.634624134212753</v>
      </c>
      <c r="BF29" s="443">
        <f>[3]Fleisch!DW13</f>
        <v>35.049989716306335</v>
      </c>
      <c r="BG29" s="443">
        <f>[3]Fleisch!DX13</f>
        <v>21.300365372140632</v>
      </c>
      <c r="BH29" s="445"/>
      <c r="BI29" s="444">
        <f>[3]Fleisch!EJ13</f>
        <v>47.88812639941812</v>
      </c>
      <c r="BJ29" s="444">
        <f>[3]Fleisch!EK13</f>
        <v>22.501632098908139</v>
      </c>
      <c r="BK29" s="443">
        <f>[3]Fleisch!EM13</f>
        <v>37.26250759108207</v>
      </c>
      <c r="BL29" s="443">
        <f>[3]Fleisch!EN13</f>
        <v>19.734189935716199</v>
      </c>
      <c r="BM29" s="444">
        <f>[3]Fleisch!EP13</f>
        <v>21.310527950872942</v>
      </c>
      <c r="BN29" s="444">
        <f>[3]Fleisch!EQ13</f>
        <v>11.543290834147388</v>
      </c>
      <c r="BO29" s="443">
        <f>[3]Fleisch!ES13</f>
        <v>17.294902450162642</v>
      </c>
      <c r="BP29" s="443">
        <f>[3]Fleisch!ET13</f>
        <v>10.217618826623175</v>
      </c>
      <c r="BQ29" s="444"/>
      <c r="BR29" s="444">
        <f>[3]Fleisch!FN13</f>
        <v>29.701796939998914</v>
      </c>
      <c r="BS29" s="444">
        <f>[3]Fleisch!FO13</f>
        <v>18.3987019137342</v>
      </c>
      <c r="BT29" s="443">
        <f>[3]Fleisch!FQ13</f>
        <v>19.758432067484424</v>
      </c>
      <c r="BU29" s="443">
        <f>[3]Fleisch!FR13</f>
        <v>10.654061743515108</v>
      </c>
      <c r="BV29" s="444">
        <f>[3]Fleisch!FT13</f>
        <v>72.731628250154387</v>
      </c>
      <c r="BW29" s="444">
        <f>[3]Fleisch!FU13</f>
        <v>46.908992451790994</v>
      </c>
      <c r="BX29" s="443">
        <f>[3]Fleisch!FW13</f>
        <v>48.329514521820535</v>
      </c>
      <c r="BY29" s="443">
        <f>[3]Fleisch!FX13</f>
        <v>33.8514946054852</v>
      </c>
      <c r="BZ29" s="444">
        <f>[3]Fleisch!FZ13</f>
        <v>19.317164933412535</v>
      </c>
      <c r="CA29" s="444">
        <f>[3]Fleisch!GA13</f>
        <v>21.261294232749936</v>
      </c>
      <c r="CB29" s="443">
        <f>[3]Fleisch!GC13</f>
        <v>49.358655878221988</v>
      </c>
      <c r="CC29" s="443">
        <f>[3]Fleisch!GD13</f>
        <v>26.268382636933509</v>
      </c>
      <c r="CD29" s="444">
        <f>[3]Fleisch!GF13</f>
        <v>34.889600304690305</v>
      </c>
      <c r="CE29" s="444">
        <f>[3]Fleisch!GG13</f>
        <v>23.412675062796076</v>
      </c>
      <c r="CF29" s="443">
        <f>[3]Fleisch!GI13</f>
        <v>86.163942349847616</v>
      </c>
      <c r="CG29" s="443">
        <f>[3]Fleisch!GJ13</f>
        <v>66.081145737742787</v>
      </c>
      <c r="CH29" s="444">
        <f>[3]Fleisch!GL13</f>
        <v>23.553513158414084</v>
      </c>
      <c r="CI29" s="444">
        <f>[3]Fleisch!GM13</f>
        <v>10.629479157943138</v>
      </c>
      <c r="CJ29" s="370" t="str">
        <f t="shared" si="13"/>
        <v>4</v>
      </c>
      <c r="CK29" s="528">
        <f t="shared" si="14"/>
        <v>4</v>
      </c>
      <c r="CL29" s="397">
        <f>[3]Fleisch!GP13</f>
        <v>405.88140433600103</v>
      </c>
      <c r="CM29" s="397">
        <f>[3]Fleisch!GQ13</f>
        <v>9111.1486962750005</v>
      </c>
      <c r="CN29" s="415"/>
      <c r="CO29" s="407">
        <f>[3]Fleisch!$AH13</f>
        <v>10.611598307000001</v>
      </c>
      <c r="CP29" s="407">
        <f>[3]Fleisch!$AM13</f>
        <v>137.11532087700101</v>
      </c>
      <c r="CQ29" s="406">
        <f>[3]Fleisch!AS13</f>
        <v>1.2130000000000002E-2</v>
      </c>
      <c r="CR29" s="406">
        <f>[3]Fleisch!AT13</f>
        <v>18.038426308999998</v>
      </c>
      <c r="CS29" s="407">
        <f>[3]Fleisch!AU13</f>
        <v>0</v>
      </c>
      <c r="CT29" s="407">
        <f>[3]Fleisch!AV13</f>
        <v>2.6334160000000004</v>
      </c>
      <c r="CU29" s="406">
        <f>[3]Fleisch!AW13</f>
        <v>0.23947399999999999</v>
      </c>
      <c r="CV29" s="406">
        <f>[3]Fleisch!AX13</f>
        <v>1.2340630000000001</v>
      </c>
      <c r="CW29" s="415"/>
      <c r="CX29" s="407">
        <f>[3]Fleisch!AL13</f>
        <v>9.9355661800000004</v>
      </c>
      <c r="CY29" s="407">
        <f>[3]Fleisch!AQ13</f>
        <v>191.604829335001</v>
      </c>
      <c r="CZ29" s="406">
        <f>[3]Fleisch!AY13</f>
        <v>0.46934616000000001</v>
      </c>
      <c r="DA29" s="406">
        <f>[3]Fleisch!AZ13</f>
        <v>52.142147380000004</v>
      </c>
      <c r="DB29" s="415"/>
      <c r="DC29" s="407">
        <f>[3]Fleisch!$AI13</f>
        <v>164.47012377500101</v>
      </c>
      <c r="DD29" s="407">
        <f>[3]Fleisch!$AN13</f>
        <v>1835.378843192</v>
      </c>
      <c r="DE29" s="406">
        <f>[3]Fleisch!BA13</f>
        <v>2.1833629999999999</v>
      </c>
      <c r="DF29" s="406">
        <f>[3]Fleisch!BB13</f>
        <v>85.16220282300101</v>
      </c>
      <c r="DG29" s="407">
        <f>[3]Fleisch!BC13</f>
        <v>9.5798396430009998</v>
      </c>
      <c r="DH29" s="407">
        <f>[3]Fleisch!BD13</f>
        <v>97.782860696</v>
      </c>
      <c r="DI29" s="406">
        <f>[3]Fleisch!BE13</f>
        <v>8.873530667000999</v>
      </c>
      <c r="DJ29" s="406">
        <f>[3]Fleisch!BF13</f>
        <v>90.928176791000993</v>
      </c>
      <c r="DK29" s="407">
        <f>[3]Fleisch!BG13</f>
        <v>10.401228665000001</v>
      </c>
      <c r="DL29" s="407">
        <f>[3]Fleisch!BH13</f>
        <v>47.463818886001</v>
      </c>
      <c r="DM29" s="406">
        <f>[3]Fleisch!BI13</f>
        <v>91.135157114000009</v>
      </c>
      <c r="DN29" s="406">
        <f>[3]Fleisch!BJ13</f>
        <v>908.11491493500091</v>
      </c>
      <c r="DO29" s="407">
        <f>[3]Fleisch!BK13</f>
        <v>8.3950399220010006</v>
      </c>
      <c r="DP29" s="407">
        <f>[3]Fleisch!BL13</f>
        <v>50.894970106000002</v>
      </c>
      <c r="DQ29" s="406">
        <f>[3]Fleisch!BM13</f>
        <v>1.035032</v>
      </c>
      <c r="DR29" s="406">
        <f>[3]Fleisch!BN13</f>
        <v>59.232218800001</v>
      </c>
      <c r="DS29" s="407">
        <f>[3]Fleisch!BO13</f>
        <v>7.6780339560000002</v>
      </c>
      <c r="DT29" s="407">
        <f>[3]Fleisch!BP13</f>
        <v>148.06981036500102</v>
      </c>
      <c r="DU29" s="415"/>
      <c r="DV29" s="406">
        <f>[3]Fleisch!$AJ13</f>
        <v>73.504623949001001</v>
      </c>
      <c r="DW29" s="406">
        <f>[3]Fleisch!$AO13</f>
        <v>1858.0041892009999</v>
      </c>
      <c r="DX29" s="407">
        <f>[3]Fleisch!BQ13</f>
        <v>6.101547997001</v>
      </c>
      <c r="DY29" s="407">
        <f>[3]Fleisch!BR13</f>
        <v>137.88702245600001</v>
      </c>
      <c r="DZ29" s="406">
        <f>[3]Fleisch!BS13</f>
        <v>3.4199945790000004</v>
      </c>
      <c r="EA29" s="406">
        <f>[3]Fleisch!BT13</f>
        <v>104.923591146001</v>
      </c>
      <c r="EB29" s="407">
        <f>[3]Fleisch!BU13</f>
        <v>2.9916779700000005</v>
      </c>
      <c r="EC29" s="407">
        <f>[3]Fleisch!BV13</f>
        <v>49.517458448001001</v>
      </c>
      <c r="ED29" s="406">
        <f>[3]Fleisch!BW13</f>
        <v>12.26864119</v>
      </c>
      <c r="EE29" s="406">
        <f>[3]Fleisch!BX13</f>
        <v>270.77368432600099</v>
      </c>
      <c r="EF29" s="407">
        <f>[3]Fleisch!BY13</f>
        <v>7.734325588001</v>
      </c>
      <c r="EG29" s="407">
        <f>[3]Fleisch!BZ13</f>
        <v>409.32832328100005</v>
      </c>
      <c r="EH29" s="415"/>
      <c r="EI29" s="406">
        <f>[3]Fleisch!$AK13</f>
        <v>125.406852689</v>
      </c>
      <c r="EJ29" s="406">
        <f>[3]Fleisch!$AP13</f>
        <v>4290.0138292969996</v>
      </c>
      <c r="EK29" s="407">
        <f>[3]Fleisch!DZ13</f>
        <v>34.823702587</v>
      </c>
      <c r="EL29" s="407">
        <f>[3]Fleisch!EA13</f>
        <v>1205.2649953640021</v>
      </c>
      <c r="EM29" s="406">
        <f>[3]Fleisch!EB13</f>
        <v>1.9710630000000002</v>
      </c>
      <c r="EN29" s="406">
        <f>[3]Fleisch!EC13</f>
        <v>69.230302553000001</v>
      </c>
      <c r="EO29" s="407">
        <f>[3]Fleisch!ED13</f>
        <v>56.807716202001004</v>
      </c>
      <c r="EP29" s="407">
        <f>[3]Fleisch!EE13</f>
        <v>881.60507607800093</v>
      </c>
      <c r="EQ29" s="406">
        <f>[3]Fleisch!EF13</f>
        <v>21.580287300001</v>
      </c>
      <c r="ER29" s="406">
        <f>[3]Fleisch!EG13</f>
        <v>720.78854845400201</v>
      </c>
      <c r="ES29" s="409"/>
      <c r="ET29" s="407">
        <f>[3]Fleisch!GR13</f>
        <v>189.62695052300202</v>
      </c>
      <c r="EU29" s="407">
        <f>[3]Fleisch!GS13</f>
        <v>6468.667850713</v>
      </c>
      <c r="EV29" s="406">
        <f>[3]Fleisch!EV13</f>
        <v>3.6199504190000003</v>
      </c>
      <c r="EW29" s="406">
        <f>[3]Fleisch!EW13</f>
        <v>438.79236028100098</v>
      </c>
      <c r="EX29" s="407">
        <f>[3]Fleisch!EX13</f>
        <v>24.359383047001</v>
      </c>
      <c r="EY29" s="407">
        <f>[3]Fleisch!EY13</f>
        <v>777.08352116799995</v>
      </c>
      <c r="EZ29" s="406">
        <f>[3]Fleisch!EZ13</f>
        <v>5.6987081090010001</v>
      </c>
      <c r="FA29" s="406">
        <f>[3]Fleisch!FA13</f>
        <v>295.684163474</v>
      </c>
      <c r="FB29" s="407">
        <f>[3]Fleisch!FB13</f>
        <v>11.959189258005999</v>
      </c>
      <c r="FC29" s="407">
        <f>[3]Fleisch!FC13</f>
        <v>517.32702502900304</v>
      </c>
      <c r="FD29" s="406">
        <f>[3]Fleisch!FD13</f>
        <v>4.7471796040000003</v>
      </c>
      <c r="FE29" s="406">
        <f>[3]Fleisch!FE13</f>
        <v>65.785620031000988</v>
      </c>
      <c r="FF29" s="407">
        <f>[3]Fleisch!FF13</f>
        <v>18.729000200001</v>
      </c>
      <c r="FG29" s="407">
        <f>[3]Fleisch!FG13</f>
        <v>643.62458117500103</v>
      </c>
      <c r="FH29" s="406">
        <f>[3]Fleisch!FH13</f>
        <v>26.933593337000001</v>
      </c>
      <c r="FI29" s="406">
        <f>[3]Fleisch!FI13</f>
        <v>475.75187842400106</v>
      </c>
      <c r="FJ29" s="407">
        <f>[3]Fleisch!FJ13</f>
        <v>16.052416007001</v>
      </c>
      <c r="FK29" s="407">
        <f>[3]Fleisch!FK13</f>
        <v>192.58325829100099</v>
      </c>
      <c r="FL29" s="406">
        <f>[3]Fleisch!FL13</f>
        <v>11.675103928</v>
      </c>
      <c r="FM29" s="406">
        <f>[3]Fleisch!FM13</f>
        <v>434.18353266700001</v>
      </c>
    </row>
    <row r="30" spans="1:169" x14ac:dyDescent="0.2">
      <c r="A30" s="218"/>
      <c r="B30" s="189">
        <f t="shared" si="11"/>
        <v>45809</v>
      </c>
      <c r="C30" s="516">
        <f>[3]Fleisch!$A24</f>
        <v>45505</v>
      </c>
      <c r="D30" s="396" t="str">
        <f>[3]Fleisch!D25</f>
        <v>-</v>
      </c>
      <c r="E30" s="396" t="str">
        <f>[3]Fleisch!E25</f>
        <v>-</v>
      </c>
      <c r="F30" s="380" t="str">
        <f>[3]Fleisch!$J25</f>
        <v>-</v>
      </c>
      <c r="G30" s="380"/>
      <c r="H30" s="396" t="str">
        <f>[3]Fleisch!$L25</f>
        <v>-</v>
      </c>
      <c r="I30" s="396"/>
      <c r="J30" s="380"/>
      <c r="K30" s="380" t="str">
        <f>[3]Fleisch!F25</f>
        <v>-</v>
      </c>
      <c r="L30" s="380" t="str">
        <f>[3]Fleisch!G25</f>
        <v>-</v>
      </c>
      <c r="M30" s="380"/>
      <c r="N30" s="396" t="str">
        <f>[3]Fleisch!B25</f>
        <v>-</v>
      </c>
      <c r="O30" s="396" t="str">
        <f>[3]Fleisch!C25</f>
        <v>-</v>
      </c>
      <c r="P30" s="380"/>
      <c r="Q30" s="380" t="str">
        <f>[3]Fleisch!H25</f>
        <v>-</v>
      </c>
      <c r="R30" s="380" t="str">
        <f>[3]Fleisch!I25</f>
        <v>-</v>
      </c>
      <c r="S30" s="380"/>
      <c r="T30" s="380"/>
      <c r="U30" s="189">
        <f>[3]Fleisch!$A14</f>
        <v>45809</v>
      </c>
      <c r="V30" s="343">
        <f>'Gemüse Daten'!CX29</f>
        <v>5</v>
      </c>
      <c r="W30" s="443">
        <f>[3]Fleisch!CA14</f>
        <v>92.190207156308858</v>
      </c>
      <c r="X30" s="443">
        <f>[3]Fleisch!CB14</f>
        <v>45.097040973484532</v>
      </c>
      <c r="Y30" s="444" t="str">
        <f>[3]Fleisch!CD14</f>
        <v>(-)</v>
      </c>
      <c r="Z30" s="444">
        <f>[3]Fleisch!CE14</f>
        <v>84.719397791386996</v>
      </c>
      <c r="AA30" s="443">
        <f>[3]Fleisch!CG14</f>
        <v>38.602996540939884</v>
      </c>
      <c r="AB30" s="443">
        <f>[3]Fleisch!CH14</f>
        <v>62.014848502179866</v>
      </c>
      <c r="AC30" s="445"/>
      <c r="AD30" s="444">
        <f>[3]Fleisch!CJ14</f>
        <v>34.84105692831551</v>
      </c>
      <c r="AE30" s="444">
        <f>[3]Fleisch!CK14</f>
        <v>43.623126033213047</v>
      </c>
      <c r="AF30" s="445"/>
      <c r="AG30" s="443">
        <f>[3]Fleisch!CM14</f>
        <v>44.580642853846228</v>
      </c>
      <c r="AH30" s="443">
        <f>[3]Fleisch!CN14</f>
        <v>43.462493270610281</v>
      </c>
      <c r="AI30" s="444">
        <f>[3]Fleisch!CP14</f>
        <v>62.650783930187409</v>
      </c>
      <c r="AJ30" s="444">
        <f>[3]Fleisch!CQ14</f>
        <v>47.280898434339342</v>
      </c>
      <c r="AK30" s="443">
        <f>[3]Fleisch!CS14</f>
        <v>72.390769874410893</v>
      </c>
      <c r="AL30" s="443">
        <f>[3]Fleisch!CT14</f>
        <v>58.27797996578029</v>
      </c>
      <c r="AM30" s="444">
        <f>[3]Fleisch!CV14</f>
        <v>41.031365142051143</v>
      </c>
      <c r="AN30" s="444">
        <f>[3]Fleisch!CW14</f>
        <v>30.498270036873844</v>
      </c>
      <c r="AO30" s="443">
        <f>[3]Fleisch!CY14</f>
        <v>21.59790514903754</v>
      </c>
      <c r="AP30" s="443">
        <f>[3]Fleisch!CZ14</f>
        <v>17.396433390336007</v>
      </c>
      <c r="AQ30" s="444">
        <f>[3]Fleisch!DB14</f>
        <v>37.900196460912731</v>
      </c>
      <c r="AR30" s="444">
        <f>[3]Fleisch!DC14</f>
        <v>25.772517669709991</v>
      </c>
      <c r="AS30" s="443">
        <f>[3]Fleisch!DE14</f>
        <v>34.561392299270821</v>
      </c>
      <c r="AT30" s="443">
        <f>[3]Fleisch!DF14</f>
        <v>22.472988780988405</v>
      </c>
      <c r="AU30" s="444">
        <f>[3]Fleisch!DH14</f>
        <v>62.611223055446104</v>
      </c>
      <c r="AV30" s="444">
        <f>[3]Fleisch!DI14</f>
        <v>48.474524094542851</v>
      </c>
      <c r="AW30" s="445"/>
      <c r="AX30" s="443">
        <f>[3]Fleisch!DK14</f>
        <v>21.499250606752682</v>
      </c>
      <c r="AY30" s="443">
        <f>[3]Fleisch!DL14</f>
        <v>20.37114039664251</v>
      </c>
      <c r="AZ30" s="444">
        <f>[3]Fleisch!DN14</f>
        <v>33.606257715312296</v>
      </c>
      <c r="BA30" s="444">
        <f>[3]Fleisch!DO14</f>
        <v>30.1241684076799</v>
      </c>
      <c r="BB30" s="443">
        <f>[3]Fleisch!DQ14</f>
        <v>22.27813439907586</v>
      </c>
      <c r="BC30" s="443">
        <f>[3]Fleisch!DR14</f>
        <v>17.711766771366158</v>
      </c>
      <c r="BD30" s="444">
        <f>[3]Fleisch!DT14</f>
        <v>22.906391384862413</v>
      </c>
      <c r="BE30" s="444">
        <f>[3]Fleisch!DU14</f>
        <v>15.763783119971702</v>
      </c>
      <c r="BF30" s="443">
        <f>[3]Fleisch!DW14</f>
        <v>24.190026907422837</v>
      </c>
      <c r="BG30" s="443">
        <f>[3]Fleisch!DX14</f>
        <v>21.632552276112218</v>
      </c>
      <c r="BH30" s="445"/>
      <c r="BI30" s="444">
        <f>[3]Fleisch!EJ14</f>
        <v>48.225490887890594</v>
      </c>
      <c r="BJ30" s="444">
        <f>[3]Fleisch!EK14</f>
        <v>22.003972776756004</v>
      </c>
      <c r="BK30" s="443">
        <f>[3]Fleisch!EM14</f>
        <v>37.945051130056065</v>
      </c>
      <c r="BL30" s="443">
        <f>[3]Fleisch!EN14</f>
        <v>18.149000019929623</v>
      </c>
      <c r="BM30" s="444">
        <f>[3]Fleisch!EP14</f>
        <v>20.32516224153515</v>
      </c>
      <c r="BN30" s="444">
        <f>[3]Fleisch!EQ14</f>
        <v>11.772630809025605</v>
      </c>
      <c r="BO30" s="443">
        <f>[3]Fleisch!ES14</f>
        <v>17.83387947901311</v>
      </c>
      <c r="BP30" s="443">
        <f>[3]Fleisch!ET14</f>
        <v>9.4360562410264883</v>
      </c>
      <c r="BQ30" s="444"/>
      <c r="BR30" s="444">
        <f>[3]Fleisch!FN14</f>
        <v>30.07565920254719</v>
      </c>
      <c r="BS30" s="444">
        <f>[3]Fleisch!FO14</f>
        <v>18.609383075226244</v>
      </c>
      <c r="BT30" s="443">
        <f>[3]Fleisch!FQ14</f>
        <v>19.476104304969216</v>
      </c>
      <c r="BU30" s="443">
        <f>[3]Fleisch!FR14</f>
        <v>10.8115865356909</v>
      </c>
      <c r="BV30" s="444">
        <f>[3]Fleisch!FT14</f>
        <v>51.374407760081787</v>
      </c>
      <c r="BW30" s="444">
        <f>[3]Fleisch!FU14</f>
        <v>47.68551585611673</v>
      </c>
      <c r="BX30" s="443">
        <f>[3]Fleisch!FW14</f>
        <v>48.911314153640788</v>
      </c>
      <c r="BY30" s="443">
        <f>[3]Fleisch!FX14</f>
        <v>33.931343722915251</v>
      </c>
      <c r="BZ30" s="444">
        <f>[3]Fleisch!FZ14</f>
        <v>23.722074499794704</v>
      </c>
      <c r="CA30" s="444">
        <f>[3]Fleisch!GA14</f>
        <v>19.176680281318113</v>
      </c>
      <c r="CB30" s="443">
        <f>[3]Fleisch!GC14</f>
        <v>44.054348858110842</v>
      </c>
      <c r="CC30" s="443">
        <f>[3]Fleisch!GD14</f>
        <v>26.701620526290995</v>
      </c>
      <c r="CD30" s="444">
        <f>[3]Fleisch!GF14</f>
        <v>34.854368238250935</v>
      </c>
      <c r="CE30" s="444">
        <f>[3]Fleisch!GG14</f>
        <v>23.979061399466374</v>
      </c>
      <c r="CF30" s="443">
        <f>[3]Fleisch!GI14</f>
        <v>83.400668630349472</v>
      </c>
      <c r="CG30" s="443">
        <f>[3]Fleisch!GJ14</f>
        <v>64.317810243818002</v>
      </c>
      <c r="CH30" s="444">
        <f>[3]Fleisch!GL14</f>
        <v>21.413021869962442</v>
      </c>
      <c r="CI30" s="444">
        <f>[3]Fleisch!GM14</f>
        <v>10.88756474503761</v>
      </c>
      <c r="CJ30" s="370" t="str">
        <f t="shared" si="13"/>
        <v>5</v>
      </c>
      <c r="CK30" s="528">
        <f t="shared" si="14"/>
        <v>5</v>
      </c>
      <c r="CL30" s="397">
        <f>[3]Fleisch!GP14</f>
        <v>546.41949123500001</v>
      </c>
      <c r="CM30" s="397">
        <f>[3]Fleisch!GQ14</f>
        <v>12661.232607947999</v>
      </c>
      <c r="CN30" s="415"/>
      <c r="CO30" s="407">
        <f>[3]Fleisch!$AH14</f>
        <v>10.61243522</v>
      </c>
      <c r="CP30" s="407">
        <f>[3]Fleisch!$AM14</f>
        <v>190.71467375700101</v>
      </c>
      <c r="CQ30" s="406">
        <f>[3]Fleisch!AS14</f>
        <v>2.6550000000000001E-2</v>
      </c>
      <c r="CR30" s="406">
        <f>[3]Fleisch!AT14</f>
        <v>18.717492733</v>
      </c>
      <c r="CS30" s="407">
        <f>[3]Fleisch!AU14</f>
        <v>0</v>
      </c>
      <c r="CT30" s="407">
        <f>[3]Fleisch!AV14</f>
        <v>5.1382741679999997</v>
      </c>
      <c r="CU30" s="406">
        <f>[3]Fleisch!AW14</f>
        <v>1.9924389220000001</v>
      </c>
      <c r="CV30" s="406">
        <f>[3]Fleisch!AX14</f>
        <v>4.49164779</v>
      </c>
      <c r="CW30" s="415"/>
      <c r="CX30" s="407">
        <f>[3]Fleisch!AL14</f>
        <v>16.171149435</v>
      </c>
      <c r="CY30" s="407">
        <f>[3]Fleisch!AQ14</f>
        <v>307.19198314499999</v>
      </c>
      <c r="CZ30" s="406">
        <f>[3]Fleisch!AY14</f>
        <v>3.726335025</v>
      </c>
      <c r="DA30" s="406">
        <f>[3]Fleisch!AZ14</f>
        <v>71.604515117000005</v>
      </c>
      <c r="DB30" s="415"/>
      <c r="DC30" s="407">
        <f>[3]Fleisch!$AI14</f>
        <v>248.583226551</v>
      </c>
      <c r="DD30" s="407">
        <f>[3]Fleisch!$AN14</f>
        <v>2420.6089020989998</v>
      </c>
      <c r="DE30" s="406">
        <f>[3]Fleisch!BA14</f>
        <v>7.6898292270009998</v>
      </c>
      <c r="DF30" s="406">
        <f>[3]Fleisch!BB14</f>
        <v>107.899932968</v>
      </c>
      <c r="DG30" s="407">
        <f>[3]Fleisch!BC14</f>
        <v>16.042073694001001</v>
      </c>
      <c r="DH30" s="407">
        <f>[3]Fleisch!BD14</f>
        <v>149.42664913999999</v>
      </c>
      <c r="DI30" s="406">
        <f>[3]Fleisch!BE14</f>
        <v>11.477630047000002</v>
      </c>
      <c r="DJ30" s="406">
        <f>[3]Fleisch!BF14</f>
        <v>137.98639515000099</v>
      </c>
      <c r="DK30" s="407">
        <f>[3]Fleisch!BG14</f>
        <v>14.422387256</v>
      </c>
      <c r="DL30" s="407">
        <f>[3]Fleisch!BH14</f>
        <v>63.694035072001007</v>
      </c>
      <c r="DM30" s="406">
        <f>[3]Fleisch!BI14</f>
        <v>129.81453473000099</v>
      </c>
      <c r="DN30" s="406">
        <f>[3]Fleisch!BJ14</f>
        <v>1190.5667419360011</v>
      </c>
      <c r="DO30" s="407">
        <f>[3]Fleisch!BK14</f>
        <v>4.0680823020009997</v>
      </c>
      <c r="DP30" s="407">
        <f>[3]Fleisch!BL14</f>
        <v>66.106257993000014</v>
      </c>
      <c r="DQ30" s="406">
        <f>[3]Fleisch!BM14</f>
        <v>1.2207720000010001</v>
      </c>
      <c r="DR30" s="406">
        <f>[3]Fleisch!BN14</f>
        <v>50.292052700001001</v>
      </c>
      <c r="DS30" s="407">
        <f>[3]Fleisch!BO14</f>
        <v>13.738072923001001</v>
      </c>
      <c r="DT30" s="407">
        <f>[3]Fleisch!BP14</f>
        <v>208.26590725000102</v>
      </c>
      <c r="DU30" s="415"/>
      <c r="DV30" s="406">
        <f>[3]Fleisch!$AJ14</f>
        <v>87.504676204999996</v>
      </c>
      <c r="DW30" s="406">
        <f>[3]Fleisch!$AO14</f>
        <v>2573.3709906439999</v>
      </c>
      <c r="DX30" s="407">
        <f>[3]Fleisch!BQ14</f>
        <v>6.8440402150010007</v>
      </c>
      <c r="DY30" s="407">
        <f>[3]Fleisch!BR14</f>
        <v>221.18981471600102</v>
      </c>
      <c r="DZ30" s="406">
        <f>[3]Fleisch!BS14</f>
        <v>6.0458032490010005</v>
      </c>
      <c r="EA30" s="406">
        <f>[3]Fleisch!BT14</f>
        <v>160.16490570000099</v>
      </c>
      <c r="EB30" s="407">
        <f>[3]Fleisch!BU14</f>
        <v>1.7852326920000001</v>
      </c>
      <c r="EC30" s="407">
        <f>[3]Fleisch!BV14</f>
        <v>57.679376370999996</v>
      </c>
      <c r="ED30" s="406">
        <f>[3]Fleisch!BW14</f>
        <v>10.91168354</v>
      </c>
      <c r="EE30" s="406">
        <f>[3]Fleisch!BX14</f>
        <v>367.66777655599998</v>
      </c>
      <c r="EF30" s="407">
        <f>[3]Fleisch!BY14</f>
        <v>12.042436132000001</v>
      </c>
      <c r="EG30" s="407">
        <f>[3]Fleisch!BZ14</f>
        <v>656.89728775599997</v>
      </c>
      <c r="EH30" s="415"/>
      <c r="EI30" s="406">
        <f>[3]Fleisch!$AK14</f>
        <v>161.497637371</v>
      </c>
      <c r="EJ30" s="406">
        <f>[3]Fleisch!$AP14</f>
        <v>6053.8657571430003</v>
      </c>
      <c r="EK30" s="407">
        <f>[3]Fleisch!DZ14</f>
        <v>44.982603926002</v>
      </c>
      <c r="EL30" s="407">
        <f>[3]Fleisch!EA14</f>
        <v>1774.2109597010021</v>
      </c>
      <c r="EM30" s="406">
        <f>[3]Fleisch!EB14</f>
        <v>2.7681370000000003</v>
      </c>
      <c r="EN30" s="406">
        <f>[3]Fleisch!EC14</f>
        <v>113.244521289001</v>
      </c>
      <c r="EO30" s="407">
        <f>[3]Fleisch!ED14</f>
        <v>65.236419545000999</v>
      </c>
      <c r="EP30" s="407">
        <f>[3]Fleisch!EE14</f>
        <v>1149.879311553</v>
      </c>
      <c r="EQ30" s="406">
        <f>[3]Fleisch!EF14</f>
        <v>29.490818900000001</v>
      </c>
      <c r="ER30" s="406">
        <f>[3]Fleisch!EG14</f>
        <v>1215.0273604840011</v>
      </c>
      <c r="ES30" s="409"/>
      <c r="ET30" s="407">
        <f>[3]Fleisch!GR14</f>
        <v>293.62779453500099</v>
      </c>
      <c r="EU30" s="407">
        <f>[3]Fleisch!GS14</f>
        <v>8817.8984428059994</v>
      </c>
      <c r="EV30" s="406">
        <f>[3]Fleisch!EV14</f>
        <v>7.105524653999999</v>
      </c>
      <c r="EW30" s="406">
        <f>[3]Fleisch!EW14</f>
        <v>586.87169922500095</v>
      </c>
      <c r="EX30" s="407">
        <f>[3]Fleisch!EX14</f>
        <v>42.281343657001003</v>
      </c>
      <c r="EY30" s="407">
        <f>[3]Fleisch!EY14</f>
        <v>1136.789232656</v>
      </c>
      <c r="EZ30" s="406">
        <f>[3]Fleisch!EZ14</f>
        <v>15.252116710002001</v>
      </c>
      <c r="FA30" s="406">
        <f>[3]Fleisch!FA14</f>
        <v>358.09429789200101</v>
      </c>
      <c r="FB30" s="407">
        <f>[3]Fleisch!FB14</f>
        <v>17.381516550004999</v>
      </c>
      <c r="FC30" s="407">
        <f>[3]Fleisch!FC14</f>
        <v>662.08239116900097</v>
      </c>
      <c r="FD30" s="406">
        <f>[3]Fleisch!FD14</f>
        <v>1.7805368260000001</v>
      </c>
      <c r="FE30" s="406">
        <f>[3]Fleisch!FE14</f>
        <v>114.45210309900099</v>
      </c>
      <c r="FF30" s="407">
        <f>[3]Fleisch!FF14</f>
        <v>28.716335801002003</v>
      </c>
      <c r="FG30" s="407">
        <f>[3]Fleisch!FG14</f>
        <v>850.51807234399996</v>
      </c>
      <c r="FH30" s="406">
        <f>[3]Fleisch!FH14</f>
        <v>36.836525643003007</v>
      </c>
      <c r="FI30" s="406">
        <f>[3]Fleisch!FI14</f>
        <v>574.90312577200302</v>
      </c>
      <c r="FJ30" s="407">
        <f>[3]Fleisch!FJ14</f>
        <v>29.666977476001001</v>
      </c>
      <c r="FK30" s="407">
        <f>[3]Fleisch!FK14</f>
        <v>251.685235142002</v>
      </c>
      <c r="FL30" s="406">
        <f>[3]Fleisch!FL14</f>
        <v>19.603016289999999</v>
      </c>
      <c r="FM30" s="406">
        <f>[3]Fleisch!FM14</f>
        <v>581.08445841000105</v>
      </c>
    </row>
    <row r="31" spans="1:169" x14ac:dyDescent="0.2">
      <c r="A31" s="218"/>
      <c r="B31" s="189">
        <f t="shared" si="11"/>
        <v>45778</v>
      </c>
      <c r="C31" s="516">
        <f>[3]Fleisch!$A25</f>
        <v>45474</v>
      </c>
      <c r="D31" s="396" t="str">
        <f>[3]Fleisch!D26</f>
        <v>-</v>
      </c>
      <c r="E31" s="396" t="str">
        <f>[3]Fleisch!E26</f>
        <v>-</v>
      </c>
      <c r="F31" s="380" t="str">
        <f>[3]Fleisch!$J26</f>
        <v>-</v>
      </c>
      <c r="G31" s="380"/>
      <c r="H31" s="396" t="str">
        <f>[3]Fleisch!$L26</f>
        <v>-</v>
      </c>
      <c r="I31" s="396"/>
      <c r="J31" s="380"/>
      <c r="K31" s="380" t="str">
        <f>[3]Fleisch!F26</f>
        <v>-</v>
      </c>
      <c r="L31" s="380" t="str">
        <f>[3]Fleisch!G26</f>
        <v>-</v>
      </c>
      <c r="M31" s="380"/>
      <c r="N31" s="396" t="str">
        <f>[3]Fleisch!B26</f>
        <v>-</v>
      </c>
      <c r="O31" s="396" t="str">
        <f>[3]Fleisch!C26</f>
        <v>-</v>
      </c>
      <c r="P31" s="380"/>
      <c r="Q31" s="380" t="str">
        <f>[3]Fleisch!H26</f>
        <v>-</v>
      </c>
      <c r="R31" s="380" t="str">
        <f>[3]Fleisch!I26</f>
        <v>-</v>
      </c>
      <c r="S31" s="380"/>
      <c r="T31" s="380"/>
      <c r="U31" s="189">
        <f>[3]Fleisch!$A15</f>
        <v>45778</v>
      </c>
      <c r="V31" s="343">
        <f>'Gemüse Daten'!CX30</f>
        <v>4</v>
      </c>
      <c r="W31" s="443">
        <f>[3]Fleisch!CA15</f>
        <v>89.773361611601345</v>
      </c>
      <c r="X31" s="443">
        <f>[3]Fleisch!CB15</f>
        <v>40.498156341959906</v>
      </c>
      <c r="Y31" s="444">
        <f>[3]Fleisch!CD15</f>
        <v>39.999999994772047</v>
      </c>
      <c r="Z31" s="444">
        <f>[3]Fleisch!CE15</f>
        <v>85.583682353402807</v>
      </c>
      <c r="AA31" s="443">
        <f>[3]Fleisch!CG15</f>
        <v>91.933645827326472</v>
      </c>
      <c r="AB31" s="443">
        <f>[3]Fleisch!CH15</f>
        <v>60.106250799530883</v>
      </c>
      <c r="AC31" s="445"/>
      <c r="AD31" s="444">
        <f>[3]Fleisch!CJ15</f>
        <v>42.459473046620779</v>
      </c>
      <c r="AE31" s="444">
        <f>[3]Fleisch!CK15</f>
        <v>43.989569073523242</v>
      </c>
      <c r="AF31" s="445"/>
      <c r="AG31" s="443">
        <f>[3]Fleisch!CM15</f>
        <v>41.195575692882549</v>
      </c>
      <c r="AH31" s="443">
        <f>[3]Fleisch!CN15</f>
        <v>39.139522846887509</v>
      </c>
      <c r="AI31" s="444">
        <f>[3]Fleisch!CP15</f>
        <v>61.204225735449022</v>
      </c>
      <c r="AJ31" s="444">
        <f>[3]Fleisch!CQ15</f>
        <v>52.25013999013423</v>
      </c>
      <c r="AK31" s="443">
        <f>[3]Fleisch!CS15</f>
        <v>66.5650329275649</v>
      </c>
      <c r="AL31" s="443">
        <f>[3]Fleisch!CT15</f>
        <v>67.948130267520881</v>
      </c>
      <c r="AM31" s="444">
        <f>[3]Fleisch!CV15</f>
        <v>44.033004720054933</v>
      </c>
      <c r="AN31" s="444">
        <f>[3]Fleisch!CW15</f>
        <v>30.94448459265578</v>
      </c>
      <c r="AO31" s="443">
        <f>[3]Fleisch!CY15</f>
        <v>20.404297910809788</v>
      </c>
      <c r="AP31" s="443">
        <f>[3]Fleisch!CZ15</f>
        <v>17.353704221614542</v>
      </c>
      <c r="AQ31" s="444">
        <f>[3]Fleisch!DB15</f>
        <v>27.857297766102707</v>
      </c>
      <c r="AR31" s="444">
        <f>[3]Fleisch!DC15</f>
        <v>25.71968131916821</v>
      </c>
      <c r="AS31" s="443">
        <f>[3]Fleisch!DE15</f>
        <v>36.458166235969102</v>
      </c>
      <c r="AT31" s="443">
        <f>[3]Fleisch!DF15</f>
        <v>21.080004237563738</v>
      </c>
      <c r="AU31" s="444">
        <f>[3]Fleisch!DH15</f>
        <v>62.700685217986837</v>
      </c>
      <c r="AV31" s="444">
        <f>[3]Fleisch!DI15</f>
        <v>47.913036968553556</v>
      </c>
      <c r="AW31" s="445"/>
      <c r="AX31" s="443">
        <f>[3]Fleisch!DK15</f>
        <v>19.213650132721966</v>
      </c>
      <c r="AY31" s="443">
        <f>[3]Fleisch!DL15</f>
        <v>18.874226002938624</v>
      </c>
      <c r="AZ31" s="444">
        <f>[3]Fleisch!DN15</f>
        <v>51.253716566312185</v>
      </c>
      <c r="BA31" s="444">
        <f>[3]Fleisch!DO15</f>
        <v>30.168377555177464</v>
      </c>
      <c r="BB31" s="443">
        <f>[3]Fleisch!DQ15</f>
        <v>22.521789576661316</v>
      </c>
      <c r="BC31" s="443">
        <f>[3]Fleisch!DR15</f>
        <v>18.457146688416643</v>
      </c>
      <c r="BD31" s="444">
        <f>[3]Fleisch!DT15</f>
        <v>30.82490690090798</v>
      </c>
      <c r="BE31" s="444">
        <f>[3]Fleisch!DU15</f>
        <v>15.592869386325079</v>
      </c>
      <c r="BF31" s="443">
        <f>[3]Fleisch!DW15</f>
        <v>29.452613413270953</v>
      </c>
      <c r="BG31" s="443">
        <f>[3]Fleisch!DX15</f>
        <v>21.372650926137236</v>
      </c>
      <c r="BH31" s="445"/>
      <c r="BI31" s="444">
        <f>[3]Fleisch!EJ15</f>
        <v>49.879336087340995</v>
      </c>
      <c r="BJ31" s="444">
        <f>[3]Fleisch!EK15</f>
        <v>20.879206899746233</v>
      </c>
      <c r="BK31" s="443">
        <f>[3]Fleisch!EM15</f>
        <v>36.905898460174441</v>
      </c>
      <c r="BL31" s="443">
        <f>[3]Fleisch!EN15</f>
        <v>19.568655086901181</v>
      </c>
      <c r="BM31" s="444">
        <f>[3]Fleisch!EP15</f>
        <v>19.793454363895052</v>
      </c>
      <c r="BN31" s="444">
        <f>[3]Fleisch!EQ15</f>
        <v>11.251918972252575</v>
      </c>
      <c r="BO31" s="443">
        <f>[3]Fleisch!ES15</f>
        <v>20.952616999353218</v>
      </c>
      <c r="BP31" s="443">
        <f>[3]Fleisch!ET15</f>
        <v>9.9423817214784123</v>
      </c>
      <c r="BQ31" s="444"/>
      <c r="BR31" s="444">
        <f>[3]Fleisch!FN15</f>
        <v>31.045311794546762</v>
      </c>
      <c r="BS31" s="444">
        <f>[3]Fleisch!FO15</f>
        <v>18.466985003360172</v>
      </c>
      <c r="BT31" s="443">
        <f>[3]Fleisch!FQ15</f>
        <v>20.118929717183324</v>
      </c>
      <c r="BU31" s="443">
        <f>[3]Fleisch!FR15</f>
        <v>10.159039240932373</v>
      </c>
      <c r="BV31" s="444">
        <f>[3]Fleisch!FT15</f>
        <v>48.421195876854171</v>
      </c>
      <c r="BW31" s="444">
        <f>[3]Fleisch!FU15</f>
        <v>46.37305580316972</v>
      </c>
      <c r="BX31" s="443">
        <f>[3]Fleisch!FW15</f>
        <v>47.408860754055013</v>
      </c>
      <c r="BY31" s="443">
        <f>[3]Fleisch!FX15</f>
        <v>33.35869166783084</v>
      </c>
      <c r="BZ31" s="444">
        <f>[3]Fleisch!FZ15</f>
        <v>21.179053384800529</v>
      </c>
      <c r="CA31" s="444">
        <f>[3]Fleisch!GA15</f>
        <v>20.861304157603758</v>
      </c>
      <c r="CB31" s="443">
        <f>[3]Fleisch!GC15</f>
        <v>47.526378843470447</v>
      </c>
      <c r="CC31" s="443">
        <f>[3]Fleisch!GD15</f>
        <v>26.375929999778652</v>
      </c>
      <c r="CD31" s="444">
        <f>[3]Fleisch!GF15</f>
        <v>35.899340832530854</v>
      </c>
      <c r="CE31" s="444">
        <f>[3]Fleisch!GG15</f>
        <v>23.482668055411931</v>
      </c>
      <c r="CF31" s="443">
        <f>[3]Fleisch!GI15</f>
        <v>79.187995894987381</v>
      </c>
      <c r="CG31" s="443">
        <f>[3]Fleisch!GJ15</f>
        <v>65.120006624149113</v>
      </c>
      <c r="CH31" s="444">
        <f>[3]Fleisch!GL15</f>
        <v>23.740389922358009</v>
      </c>
      <c r="CI31" s="444">
        <f>[3]Fleisch!GM15</f>
        <v>11.323990993230193</v>
      </c>
      <c r="CJ31" s="370" t="str">
        <f t="shared" si="13"/>
        <v>4</v>
      </c>
      <c r="CK31" s="528">
        <f t="shared" si="14"/>
        <v>4</v>
      </c>
      <c r="CL31" s="397">
        <f>[3]Fleisch!GP15</f>
        <v>438.040625129001</v>
      </c>
      <c r="CM31" s="397">
        <f>[3]Fleisch!GQ15</f>
        <v>10591.44762214</v>
      </c>
      <c r="CN31" s="415"/>
      <c r="CO31" s="407">
        <f>[3]Fleisch!$AH15</f>
        <v>15.299431923001</v>
      </c>
      <c r="CP31" s="407">
        <f>[3]Fleisch!$AM15</f>
        <v>171.46960709200101</v>
      </c>
      <c r="CQ31" s="406">
        <f>[3]Fleisch!AS15</f>
        <v>1.7914000001000002E-2</v>
      </c>
      <c r="CR31" s="406">
        <f>[3]Fleisch!AT15</f>
        <v>24.002498336001</v>
      </c>
      <c r="CS31" s="407">
        <f>[3]Fleisch!AU15</f>
        <v>3.6343072309999997</v>
      </c>
      <c r="CT31" s="407">
        <f>[3]Fleisch!AV15</f>
        <v>5.1040238250000005</v>
      </c>
      <c r="CU31" s="406">
        <f>[3]Fleisch!AW15</f>
        <v>0.36416699999999996</v>
      </c>
      <c r="CV31" s="406">
        <f>[3]Fleisch!AX15</f>
        <v>2.4670602960010002</v>
      </c>
      <c r="CW31" s="415"/>
      <c r="CX31" s="407">
        <f>[3]Fleisch!AL15</f>
        <v>7.8281103999999999</v>
      </c>
      <c r="CY31" s="407">
        <f>[3]Fleisch!AQ15</f>
        <v>232.296549062</v>
      </c>
      <c r="CZ31" s="406">
        <f>[3]Fleisch!AY15</f>
        <v>1.653618739001</v>
      </c>
      <c r="DA31" s="406">
        <f>[3]Fleisch!AZ15</f>
        <v>69.602227915</v>
      </c>
      <c r="DB31" s="415"/>
      <c r="DC31" s="407">
        <f>[3]Fleisch!$AI15</f>
        <v>172.20079376500001</v>
      </c>
      <c r="DD31" s="407">
        <f>[3]Fleisch!$AN15</f>
        <v>2029.7965498450001</v>
      </c>
      <c r="DE31" s="406">
        <f>[3]Fleisch!BA15</f>
        <v>6.936816994</v>
      </c>
      <c r="DF31" s="406">
        <f>[3]Fleisch!BB15</f>
        <v>109.96834828300101</v>
      </c>
      <c r="DG31" s="407">
        <f>[3]Fleisch!BC15</f>
        <v>16.905929394000999</v>
      </c>
      <c r="DH31" s="407">
        <f>[3]Fleisch!BD15</f>
        <v>81.747308932999999</v>
      </c>
      <c r="DI31" s="406">
        <f>[3]Fleisch!BE15</f>
        <v>7.8913686520009998</v>
      </c>
      <c r="DJ31" s="406">
        <f>[3]Fleisch!BF15</f>
        <v>44.54806018</v>
      </c>
      <c r="DK31" s="407">
        <f>[3]Fleisch!BG15</f>
        <v>9.6398886410010007</v>
      </c>
      <c r="DL31" s="407">
        <f>[3]Fleisch!BH15</f>
        <v>58.248259802</v>
      </c>
      <c r="DM31" s="406">
        <f>[3]Fleisch!BI15</f>
        <v>80.336735698000993</v>
      </c>
      <c r="DN31" s="406">
        <f>[3]Fleisch!BJ15</f>
        <v>1108.377228947001</v>
      </c>
      <c r="DO31" s="407">
        <f>[3]Fleisch!BK15</f>
        <v>7.0230538840010004</v>
      </c>
      <c r="DP31" s="407">
        <f>[3]Fleisch!BL15</f>
        <v>64.109624056000001</v>
      </c>
      <c r="DQ31" s="406">
        <f>[3]Fleisch!BM15</f>
        <v>0.89892700000000003</v>
      </c>
      <c r="DR31" s="406">
        <f>[3]Fleisch!BN15</f>
        <v>56.572128400000004</v>
      </c>
      <c r="DS31" s="407">
        <f>[3]Fleisch!BO15</f>
        <v>8.6646660100000013</v>
      </c>
      <c r="DT31" s="407">
        <f>[3]Fleisch!BP15</f>
        <v>137.50932869000101</v>
      </c>
      <c r="DU31" s="415"/>
      <c r="DV31" s="406">
        <f>[3]Fleisch!$AJ15</f>
        <v>78.173852519001002</v>
      </c>
      <c r="DW31" s="406">
        <f>[3]Fleisch!$AO15</f>
        <v>2091.3162081770001</v>
      </c>
      <c r="DX31" s="407">
        <f>[3]Fleisch!BQ15</f>
        <v>10.565854129001</v>
      </c>
      <c r="DY31" s="407">
        <f>[3]Fleisch!BR15</f>
        <v>266.57693910800003</v>
      </c>
      <c r="DZ31" s="406">
        <f>[3]Fleisch!BS15</f>
        <v>5.7372328269999997</v>
      </c>
      <c r="EA31" s="406">
        <f>[3]Fleisch!BT15</f>
        <v>112.26617023300101</v>
      </c>
      <c r="EB31" s="407">
        <f>[3]Fleisch!BU15</f>
        <v>1.974786393</v>
      </c>
      <c r="EC31" s="407">
        <f>[3]Fleisch!BV15</f>
        <v>54.193867246000003</v>
      </c>
      <c r="ED31" s="406">
        <f>[3]Fleisch!BW15</f>
        <v>4.1182896170000003</v>
      </c>
      <c r="EE31" s="406">
        <f>[3]Fleisch!BX15</f>
        <v>309.55170049100104</v>
      </c>
      <c r="EF31" s="407">
        <f>[3]Fleisch!BY15</f>
        <v>12.284322605001</v>
      </c>
      <c r="EG31" s="407">
        <f>[3]Fleisch!BZ15</f>
        <v>461.01609134799997</v>
      </c>
      <c r="EH31" s="415"/>
      <c r="EI31" s="406">
        <f>[3]Fleisch!$AK15</f>
        <v>135.34518563699999</v>
      </c>
      <c r="EJ31" s="406">
        <f>[3]Fleisch!$AP15</f>
        <v>5117.7209467840003</v>
      </c>
      <c r="EK31" s="407">
        <f>[3]Fleisch!DZ15</f>
        <v>36.360084000001002</v>
      </c>
      <c r="EL31" s="407">
        <f>[3]Fleisch!EA15</f>
        <v>1590.8835356100001</v>
      </c>
      <c r="EM31" s="406">
        <f>[3]Fleisch!EB15</f>
        <v>2.0414650000000001</v>
      </c>
      <c r="EN31" s="406">
        <f>[3]Fleisch!EC15</f>
        <v>69.818820474001001</v>
      </c>
      <c r="EO31" s="407">
        <f>[3]Fleisch!ED15</f>
        <v>66.776486137001001</v>
      </c>
      <c r="EP31" s="407">
        <f>[3]Fleisch!EE15</f>
        <v>995.2808754460001</v>
      </c>
      <c r="EQ31" s="406">
        <f>[3]Fleisch!EF15</f>
        <v>17.496517500000998</v>
      </c>
      <c r="ER31" s="406">
        <f>[3]Fleisch!EG15</f>
        <v>875.91925710000112</v>
      </c>
      <c r="ES31" s="409"/>
      <c r="ET31" s="407">
        <f>[3]Fleisch!GR15</f>
        <v>209.193938933</v>
      </c>
      <c r="EU31" s="407">
        <f>[3]Fleisch!GS15</f>
        <v>6969.1350654300004</v>
      </c>
      <c r="EV31" s="406">
        <f>[3]Fleisch!EV15</f>
        <v>3.9554094410020002</v>
      </c>
      <c r="EW31" s="406">
        <f>[3]Fleisch!EW15</f>
        <v>513.01353157200197</v>
      </c>
      <c r="EX31" s="407">
        <f>[3]Fleisch!EX15</f>
        <v>24.193466546</v>
      </c>
      <c r="EY31" s="407">
        <f>[3]Fleisch!EY15</f>
        <v>836.09587950399998</v>
      </c>
      <c r="EZ31" s="406">
        <f>[3]Fleisch!EZ15</f>
        <v>10.825809101001001</v>
      </c>
      <c r="FA31" s="406">
        <f>[3]Fleisch!FA15</f>
        <v>271.53229592000099</v>
      </c>
      <c r="FB31" s="407">
        <f>[3]Fleisch!FB15</f>
        <v>14.092755445001</v>
      </c>
      <c r="FC31" s="407">
        <f>[3]Fleisch!FC15</f>
        <v>531.65027944800204</v>
      </c>
      <c r="FD31" s="406">
        <f>[3]Fleisch!FD15</f>
        <v>3.569537698</v>
      </c>
      <c r="FE31" s="406">
        <f>[3]Fleisch!FE15</f>
        <v>77.46923935400001</v>
      </c>
      <c r="FF31" s="407">
        <f>[3]Fleisch!FF15</f>
        <v>20.302876776999998</v>
      </c>
      <c r="FG31" s="407">
        <f>[3]Fleisch!FG15</f>
        <v>730.63118391900207</v>
      </c>
      <c r="FH31" s="406">
        <f>[3]Fleisch!FH15</f>
        <v>35.130733772002003</v>
      </c>
      <c r="FI31" s="406">
        <f>[3]Fleisch!FI15</f>
        <v>505.79093545900099</v>
      </c>
      <c r="FJ31" s="407">
        <f>[3]Fleisch!FJ15</f>
        <v>17.364448463002997</v>
      </c>
      <c r="FK31" s="407">
        <f>[3]Fleisch!FK15</f>
        <v>200.20760897400103</v>
      </c>
      <c r="FL31" s="406">
        <f>[3]Fleisch!FL15</f>
        <v>17.636965154000002</v>
      </c>
      <c r="FM31" s="406">
        <f>[3]Fleisch!FM15</f>
        <v>451.85436622300097</v>
      </c>
    </row>
    <row r="32" spans="1:169" x14ac:dyDescent="0.2">
      <c r="A32" s="218"/>
      <c r="B32" s="189">
        <f t="shared" si="11"/>
        <v>45748</v>
      </c>
      <c r="C32" s="516">
        <f>[3]Fleisch!$A26</f>
        <v>45444</v>
      </c>
      <c r="D32" s="396" t="str">
        <f>[3]Fleisch!D27</f>
        <v>-</v>
      </c>
      <c r="E32" s="396" t="str">
        <f>[3]Fleisch!E27</f>
        <v>-</v>
      </c>
      <c r="F32" s="380" t="str">
        <f>[3]Fleisch!$J27</f>
        <v>-</v>
      </c>
      <c r="G32" s="380"/>
      <c r="H32" s="396" t="str">
        <f>[3]Fleisch!$L27</f>
        <v>-</v>
      </c>
      <c r="I32" s="396"/>
      <c r="J32" s="380"/>
      <c r="K32" s="380" t="str">
        <f>[3]Fleisch!F27</f>
        <v>-</v>
      </c>
      <c r="L32" s="380" t="str">
        <f>[3]Fleisch!G27</f>
        <v>-</v>
      </c>
      <c r="M32" s="380"/>
      <c r="N32" s="396" t="str">
        <f>[3]Fleisch!B27</f>
        <v>-</v>
      </c>
      <c r="O32" s="396" t="str">
        <f>[3]Fleisch!C27</f>
        <v>-</v>
      </c>
      <c r="P32" s="380"/>
      <c r="Q32" s="380" t="str">
        <f>[3]Fleisch!H27</f>
        <v>-</v>
      </c>
      <c r="R32" s="380" t="str">
        <f>[3]Fleisch!I27</f>
        <v>-</v>
      </c>
      <c r="S32" s="380"/>
      <c r="T32" s="380"/>
      <c r="U32" s="189">
        <f>[3]Fleisch!$A16</f>
        <v>45748</v>
      </c>
      <c r="V32" s="343">
        <f>'Gemüse Daten'!CX31</f>
        <v>4</v>
      </c>
      <c r="W32" s="443">
        <f>[3]Fleisch!CA16</f>
        <v>27.320040084899009</v>
      </c>
      <c r="X32" s="443">
        <f>[3]Fleisch!CB16</f>
        <v>40.806132610783216</v>
      </c>
      <c r="Y32" s="444" t="str">
        <f>[3]Fleisch!CD16</f>
        <v>(-)</v>
      </c>
      <c r="Z32" s="444">
        <f>[3]Fleisch!CE16</f>
        <v>87.788085190564956</v>
      </c>
      <c r="AA32" s="443">
        <f>[3]Fleisch!CG16</f>
        <v>87.45623689727725</v>
      </c>
      <c r="AB32" s="443">
        <f>[3]Fleisch!CH16</f>
        <v>25.106100684992647</v>
      </c>
      <c r="AC32" s="445"/>
      <c r="AD32" s="444">
        <f>[3]Fleisch!CJ16</f>
        <v>70.227899111197274</v>
      </c>
      <c r="AE32" s="444">
        <f>[3]Fleisch!CK16</f>
        <v>46.853264294318649</v>
      </c>
      <c r="AF32" s="445"/>
      <c r="AG32" s="443">
        <f>[3]Fleisch!CM16</f>
        <v>38.272424659337069</v>
      </c>
      <c r="AH32" s="443">
        <f>[3]Fleisch!CN16</f>
        <v>38.713235580078539</v>
      </c>
      <c r="AI32" s="444">
        <f>[3]Fleisch!CP16</f>
        <v>74.776220667519482</v>
      </c>
      <c r="AJ32" s="444">
        <f>[3]Fleisch!CQ16</f>
        <v>46.893622386718846</v>
      </c>
      <c r="AK32" s="443">
        <f>[3]Fleisch!CS16</f>
        <v>74.778548403101865</v>
      </c>
      <c r="AL32" s="443">
        <f>[3]Fleisch!CT16</f>
        <v>54.212418165538956</v>
      </c>
      <c r="AM32" s="444">
        <f>[3]Fleisch!CV16</f>
        <v>40.076613085398392</v>
      </c>
      <c r="AN32" s="444">
        <f>[3]Fleisch!CW16</f>
        <v>30.56052907938356</v>
      </c>
      <c r="AO32" s="443">
        <f>[3]Fleisch!CY16</f>
        <v>19.938492427057085</v>
      </c>
      <c r="AP32" s="443">
        <f>[3]Fleisch!CZ16</f>
        <v>16.38447074933692</v>
      </c>
      <c r="AQ32" s="444">
        <f>[3]Fleisch!DB16</f>
        <v>37.028959800368987</v>
      </c>
      <c r="AR32" s="444">
        <f>[3]Fleisch!DC16</f>
        <v>26.41127667215591</v>
      </c>
      <c r="AS32" s="443">
        <f>[3]Fleisch!DE16</f>
        <v>34.224417297185134</v>
      </c>
      <c r="AT32" s="443">
        <f>[3]Fleisch!DF16</f>
        <v>19.801071055618387</v>
      </c>
      <c r="AU32" s="444">
        <f>[3]Fleisch!DH16</f>
        <v>63.417208463768013</v>
      </c>
      <c r="AV32" s="444">
        <f>[3]Fleisch!DI16</f>
        <v>48.57033491636917</v>
      </c>
      <c r="AW32" s="445"/>
      <c r="AX32" s="443">
        <f>[3]Fleisch!DK16</f>
        <v>24.581886473125124</v>
      </c>
      <c r="AY32" s="443">
        <f>[3]Fleisch!DL16</f>
        <v>18.153433207274293</v>
      </c>
      <c r="AZ32" s="444">
        <f>[3]Fleisch!DN16</f>
        <v>45.794938464627492</v>
      </c>
      <c r="BA32" s="444">
        <f>[3]Fleisch!DO16</f>
        <v>29.803745206138043</v>
      </c>
      <c r="BB32" s="443">
        <f>[3]Fleisch!DQ16</f>
        <v>20.713090546603926</v>
      </c>
      <c r="BC32" s="443">
        <f>[3]Fleisch!DR16</f>
        <v>17.695441368072217</v>
      </c>
      <c r="BD32" s="444">
        <f>[3]Fleisch!DT16</f>
        <v>24.173112697738443</v>
      </c>
      <c r="BE32" s="444">
        <f>[3]Fleisch!DU16</f>
        <v>16.293694010875182</v>
      </c>
      <c r="BF32" s="443">
        <f>[3]Fleisch!DW16</f>
        <v>30.876997181273683</v>
      </c>
      <c r="BG32" s="443">
        <f>[3]Fleisch!DX16</f>
        <v>21.210181036834584</v>
      </c>
      <c r="BH32" s="445"/>
      <c r="BI32" s="444">
        <f>[3]Fleisch!EJ16</f>
        <v>48.789546585390617</v>
      </c>
      <c r="BJ32" s="444">
        <f>[3]Fleisch!EK16</f>
        <v>20.794154951083996</v>
      </c>
      <c r="BK32" s="443">
        <f>[3]Fleisch!EM16</f>
        <v>36.077644686803659</v>
      </c>
      <c r="BL32" s="443">
        <f>[3]Fleisch!EN16</f>
        <v>17.104147351640595</v>
      </c>
      <c r="BM32" s="444">
        <f>[3]Fleisch!EP16</f>
        <v>18.947873344890279</v>
      </c>
      <c r="BN32" s="444">
        <f>[3]Fleisch!EQ16</f>
        <v>11.309869355905546</v>
      </c>
      <c r="BO32" s="443">
        <f>[3]Fleisch!ES16</f>
        <v>16.197829044171613</v>
      </c>
      <c r="BP32" s="443">
        <f>[3]Fleisch!ET16</f>
        <v>9.7791471848730236</v>
      </c>
      <c r="BQ32" s="444"/>
      <c r="BR32" s="444">
        <f>[3]Fleisch!FN16</f>
        <v>31.767484141160292</v>
      </c>
      <c r="BS32" s="444">
        <f>[3]Fleisch!FO16</f>
        <v>18.691890216026451</v>
      </c>
      <c r="BT32" s="443">
        <f>[3]Fleisch!FQ16</f>
        <v>20.114202118213093</v>
      </c>
      <c r="BU32" s="443">
        <f>[3]Fleisch!FR16</f>
        <v>9.8287005280078219</v>
      </c>
      <c r="BV32" s="444">
        <f>[3]Fleisch!FT16</f>
        <v>69.43235885646034</v>
      </c>
      <c r="BW32" s="444">
        <f>[3]Fleisch!FU16</f>
        <v>47.268761554419569</v>
      </c>
      <c r="BX32" s="443">
        <f>[3]Fleisch!FW16</f>
        <v>49.447758523925614</v>
      </c>
      <c r="BY32" s="443">
        <f>[3]Fleisch!FX16</f>
        <v>33.444009051414412</v>
      </c>
      <c r="BZ32" s="444">
        <f>[3]Fleisch!FZ16</f>
        <v>17.720774009570224</v>
      </c>
      <c r="CA32" s="444">
        <f>[3]Fleisch!GA16</f>
        <v>19.917413476212264</v>
      </c>
      <c r="CB32" s="443">
        <f>[3]Fleisch!GC16</f>
        <v>44.756173762883236</v>
      </c>
      <c r="CC32" s="443">
        <f>[3]Fleisch!GD16</f>
        <v>26.587411323042183</v>
      </c>
      <c r="CD32" s="444">
        <f>[3]Fleisch!GF16</f>
        <v>35.690191470267138</v>
      </c>
      <c r="CE32" s="444">
        <f>[3]Fleisch!GG16</f>
        <v>23.569076806819325</v>
      </c>
      <c r="CF32" s="443">
        <f>[3]Fleisch!GI16</f>
        <v>87.807046486007337</v>
      </c>
      <c r="CG32" s="443">
        <f>[3]Fleisch!GJ16</f>
        <v>64.099309127621353</v>
      </c>
      <c r="CH32" s="444">
        <f>[3]Fleisch!GL16</f>
        <v>22.427707146420367</v>
      </c>
      <c r="CI32" s="444">
        <f>[3]Fleisch!GM16</f>
        <v>11.207773353064121</v>
      </c>
      <c r="CJ32" s="370" t="str">
        <f t="shared" si="13"/>
        <v>4</v>
      </c>
      <c r="CK32" s="528">
        <f t="shared" si="14"/>
        <v>4</v>
      </c>
      <c r="CL32" s="397">
        <f>[3]Fleisch!GP16</f>
        <v>422.49980734400106</v>
      </c>
      <c r="CM32" s="397">
        <f>[3]Fleisch!GQ16</f>
        <v>10576.482011825001</v>
      </c>
      <c r="CN32" s="415"/>
      <c r="CO32" s="407">
        <f>[3]Fleisch!$AH16</f>
        <v>13.469666744001001</v>
      </c>
      <c r="CP32" s="407">
        <f>[3]Fleisch!$AM16</f>
        <v>188.40684978300001</v>
      </c>
      <c r="CQ32" s="406">
        <f>[3]Fleisch!AS16</f>
        <v>2.9630320379999997</v>
      </c>
      <c r="CR32" s="406">
        <f>[3]Fleisch!AT16</f>
        <v>25.905892452</v>
      </c>
      <c r="CS32" s="407">
        <f>[3]Fleisch!AU16</f>
        <v>0</v>
      </c>
      <c r="CT32" s="407">
        <f>[3]Fleisch!AV16</f>
        <v>4.690658504</v>
      </c>
      <c r="CU32" s="406">
        <f>[3]Fleisch!AW16</f>
        <v>0.38160000000000005</v>
      </c>
      <c r="CV32" s="406">
        <f>[3]Fleisch!AX16</f>
        <v>12.740502336</v>
      </c>
      <c r="CW32" s="415"/>
      <c r="CX32" s="407">
        <f>[3]Fleisch!AL16</f>
        <v>13.881769103000002</v>
      </c>
      <c r="CY32" s="407">
        <f>[3]Fleisch!AQ16</f>
        <v>387.51171720800102</v>
      </c>
      <c r="CZ32" s="406">
        <f>[3]Fleisch!AY16</f>
        <v>1.7096348290000001</v>
      </c>
      <c r="DA32" s="406">
        <f>[3]Fleisch!AZ16</f>
        <v>70.850563009000993</v>
      </c>
      <c r="DB32" s="415"/>
      <c r="DC32" s="407">
        <f>[3]Fleisch!$AI16</f>
        <v>158.51641458099999</v>
      </c>
      <c r="DD32" s="407">
        <f>[3]Fleisch!$AN16</f>
        <v>2189.83664499</v>
      </c>
      <c r="DE32" s="406">
        <f>[3]Fleisch!BA16</f>
        <v>9.3582402790000003</v>
      </c>
      <c r="DF32" s="406">
        <f>[3]Fleisch!BB16</f>
        <v>141.07744677000002</v>
      </c>
      <c r="DG32" s="407">
        <f>[3]Fleisch!BC16</f>
        <v>11.301481120001002</v>
      </c>
      <c r="DH32" s="407">
        <f>[3]Fleisch!BD16</f>
        <v>145.35323401300002</v>
      </c>
      <c r="DI32" s="406">
        <f>[3]Fleisch!BE16</f>
        <v>6.3610391920000007</v>
      </c>
      <c r="DJ32" s="406">
        <f>[3]Fleisch!BF16</f>
        <v>114.369956347</v>
      </c>
      <c r="DK32" s="407">
        <f>[3]Fleisch!BG16</f>
        <v>12.123502547001001</v>
      </c>
      <c r="DL32" s="407">
        <f>[3]Fleisch!BH16</f>
        <v>59.573415236000997</v>
      </c>
      <c r="DM32" s="406">
        <f>[3]Fleisch!BI16</f>
        <v>81.015784033999992</v>
      </c>
      <c r="DN32" s="406">
        <f>[3]Fleisch!BJ16</f>
        <v>1129.9021621390009</v>
      </c>
      <c r="DO32" s="407">
        <f>[3]Fleisch!BK16</f>
        <v>3.6917871199999999</v>
      </c>
      <c r="DP32" s="407">
        <f>[3]Fleisch!BL16</f>
        <v>68.011385450999995</v>
      </c>
      <c r="DQ32" s="406">
        <f>[3]Fleisch!BM16</f>
        <v>1.417618</v>
      </c>
      <c r="DR32" s="406">
        <f>[3]Fleisch!BN16</f>
        <v>59.330196200001005</v>
      </c>
      <c r="DS32" s="407">
        <f>[3]Fleisch!BO16</f>
        <v>10.677485487001</v>
      </c>
      <c r="DT32" s="407">
        <f>[3]Fleisch!BP16</f>
        <v>106.30860569600101</v>
      </c>
      <c r="DU32" s="415"/>
      <c r="DV32" s="406">
        <f>[3]Fleisch!$AJ16</f>
        <v>59.261412310000999</v>
      </c>
      <c r="DW32" s="406">
        <f>[3]Fleisch!$AO16</f>
        <v>1952.1166368140002</v>
      </c>
      <c r="DX32" s="407">
        <f>[3]Fleisch!BQ16</f>
        <v>2.9824474810000003</v>
      </c>
      <c r="DY32" s="407">
        <f>[3]Fleisch!BR16</f>
        <v>221.67030538700001</v>
      </c>
      <c r="DZ32" s="406">
        <f>[3]Fleisch!BS16</f>
        <v>3.9982797529999998</v>
      </c>
      <c r="EA32" s="406">
        <f>[3]Fleisch!BT16</f>
        <v>201.53546340300099</v>
      </c>
      <c r="EB32" s="407">
        <f>[3]Fleisch!BU16</f>
        <v>1.2512843120000001</v>
      </c>
      <c r="EC32" s="407">
        <f>[3]Fleisch!BV16</f>
        <v>64.957075765000994</v>
      </c>
      <c r="ED32" s="406">
        <f>[3]Fleisch!BW16</f>
        <v>7.0579466899999996</v>
      </c>
      <c r="EE32" s="406">
        <f>[3]Fleisch!BX16</f>
        <v>269.76547274799998</v>
      </c>
      <c r="EF32" s="407">
        <f>[3]Fleisch!BY16</f>
        <v>6.1858382179999998</v>
      </c>
      <c r="EG32" s="407">
        <f>[3]Fleisch!BZ16</f>
        <v>343.94279939200004</v>
      </c>
      <c r="EH32" s="415"/>
      <c r="EI32" s="406">
        <f>[3]Fleisch!$AK16</f>
        <v>150.37957116500098</v>
      </c>
      <c r="EJ32" s="406">
        <f>[3]Fleisch!$AP16</f>
        <v>4851.115363119</v>
      </c>
      <c r="EK32" s="407">
        <f>[3]Fleisch!DZ16</f>
        <v>35.012789000001</v>
      </c>
      <c r="EL32" s="407">
        <f>[3]Fleisch!EA16</f>
        <v>1503.0960984410019</v>
      </c>
      <c r="EM32" s="406">
        <f>[3]Fleisch!EB16</f>
        <v>1.7210450000000002</v>
      </c>
      <c r="EN32" s="406">
        <f>[3]Fleisch!EC16</f>
        <v>84.253022864000002</v>
      </c>
      <c r="EO32" s="407">
        <f>[3]Fleisch!ED16</f>
        <v>68.538529865000001</v>
      </c>
      <c r="EP32" s="407">
        <f>[3]Fleisch!EE16</f>
        <v>989.45591119200003</v>
      </c>
      <c r="EQ32" s="406">
        <f>[3]Fleisch!EF16</f>
        <v>32.849429300000004</v>
      </c>
      <c r="ER32" s="406">
        <f>[3]Fleisch!EG16</f>
        <v>796.39996933200098</v>
      </c>
      <c r="ES32" s="409"/>
      <c r="ET32" s="407">
        <f>[3]Fleisch!GR16</f>
        <v>189.23477280500001</v>
      </c>
      <c r="EU32" s="407">
        <f>[3]Fleisch!GS16</f>
        <v>6834.5047708239999</v>
      </c>
      <c r="EV32" s="406">
        <f>[3]Fleisch!EV16</f>
        <v>3.0148580640009999</v>
      </c>
      <c r="EW32" s="406">
        <f>[3]Fleisch!EW16</f>
        <v>492.6940510240031</v>
      </c>
      <c r="EX32" s="407">
        <f>[3]Fleisch!EX16</f>
        <v>20.753662585999997</v>
      </c>
      <c r="EY32" s="407">
        <f>[3]Fleisch!EY16</f>
        <v>767.98069478000002</v>
      </c>
      <c r="EZ32" s="406">
        <f>[3]Fleisch!EZ16</f>
        <v>4.6730328470010001</v>
      </c>
      <c r="FA32" s="406">
        <f>[3]Fleisch!FA16</f>
        <v>246.36364170800201</v>
      </c>
      <c r="FB32" s="407">
        <f>[3]Fleisch!FB16</f>
        <v>12.859482141002001</v>
      </c>
      <c r="FC32" s="407">
        <f>[3]Fleisch!FC16</f>
        <v>512.416908014</v>
      </c>
      <c r="FD32" s="406">
        <f>[3]Fleisch!FD16</f>
        <v>3.1641272850000002</v>
      </c>
      <c r="FE32" s="406">
        <f>[3]Fleisch!FE16</f>
        <v>101.419558638</v>
      </c>
      <c r="FF32" s="407">
        <f>[3]Fleisch!FF16</f>
        <v>24.980175813000002</v>
      </c>
      <c r="FG32" s="407">
        <f>[3]Fleisch!FG16</f>
        <v>732.758112162001</v>
      </c>
      <c r="FH32" s="406">
        <f>[3]Fleisch!FH16</f>
        <v>32.598243285000002</v>
      </c>
      <c r="FI32" s="406">
        <f>[3]Fleisch!FI16</f>
        <v>530.148883514001</v>
      </c>
      <c r="FJ32" s="407">
        <f>[3]Fleisch!FJ16</f>
        <v>17.926848999002004</v>
      </c>
      <c r="FK32" s="407">
        <f>[3]Fleisch!FK16</f>
        <v>207.02883009100302</v>
      </c>
      <c r="FL32" s="406">
        <f>[3]Fleisch!FL16</f>
        <v>15.892605024</v>
      </c>
      <c r="FM32" s="406">
        <f>[3]Fleisch!FM16</f>
        <v>460.05743445600001</v>
      </c>
    </row>
    <row r="33" spans="1:169" x14ac:dyDescent="0.2">
      <c r="A33" s="218"/>
      <c r="B33" s="189">
        <f t="shared" si="11"/>
        <v>45717</v>
      </c>
      <c r="C33" s="516">
        <f>[3]Fleisch!$A27</f>
        <v>45413</v>
      </c>
      <c r="D33" s="396" t="str">
        <f>[3]Fleisch!D28</f>
        <v>-</v>
      </c>
      <c r="E33" s="396" t="str">
        <f>[3]Fleisch!E28</f>
        <v>-</v>
      </c>
      <c r="F33" s="380" t="str">
        <f>[3]Fleisch!$J28</f>
        <v>-</v>
      </c>
      <c r="G33" s="380"/>
      <c r="H33" s="396" t="str">
        <f>[3]Fleisch!$L28</f>
        <v>-</v>
      </c>
      <c r="I33" s="396"/>
      <c r="J33" s="380"/>
      <c r="K33" s="380" t="str">
        <f>[3]Fleisch!F28</f>
        <v>-</v>
      </c>
      <c r="L33" s="380" t="str">
        <f>[3]Fleisch!G28</f>
        <v>-</v>
      </c>
      <c r="M33" s="380"/>
      <c r="N33" s="396" t="str">
        <f>[3]Fleisch!B28</f>
        <v>-</v>
      </c>
      <c r="O33" s="396" t="str">
        <f>[3]Fleisch!C28</f>
        <v>-</v>
      </c>
      <c r="P33" s="380"/>
      <c r="Q33" s="380" t="str">
        <f>[3]Fleisch!H28</f>
        <v>-</v>
      </c>
      <c r="R33" s="380" t="str">
        <f>[3]Fleisch!I28</f>
        <v>-</v>
      </c>
      <c r="S33" s="380"/>
      <c r="T33" s="380"/>
      <c r="U33" s="189">
        <f>[3]Fleisch!$A17</f>
        <v>45717</v>
      </c>
      <c r="V33" s="343">
        <f>'Gemüse Daten'!CX32</f>
        <v>5</v>
      </c>
      <c r="W33" s="443">
        <f>[3]Fleisch!CA17</f>
        <v>95.754239005606976</v>
      </c>
      <c r="X33" s="443">
        <f>[3]Fleisch!CB17</f>
        <v>34.074679735263821</v>
      </c>
      <c r="Y33" s="444" t="str">
        <f>[3]Fleisch!CD17</f>
        <v>(-)</v>
      </c>
      <c r="Z33" s="444">
        <f>[3]Fleisch!CE17</f>
        <v>88.752989261008452</v>
      </c>
      <c r="AA33" s="443">
        <f>[3]Fleisch!CG17</f>
        <v>51.957313649845212</v>
      </c>
      <c r="AB33" s="443">
        <f>[3]Fleisch!CH17</f>
        <v>48.653476794118099</v>
      </c>
      <c r="AC33" s="445"/>
      <c r="AD33" s="444">
        <f>[3]Fleisch!CJ17</f>
        <v>52.010395641526067</v>
      </c>
      <c r="AE33" s="444">
        <f>[3]Fleisch!CK17</f>
        <v>41.859065125265403</v>
      </c>
      <c r="AF33" s="445"/>
      <c r="AG33" s="443">
        <f>[3]Fleisch!CM17</f>
        <v>50.114277490865909</v>
      </c>
      <c r="AH33" s="443">
        <f>[3]Fleisch!CN17</f>
        <v>39.932253171461397</v>
      </c>
      <c r="AI33" s="444">
        <f>[3]Fleisch!CP17</f>
        <v>62.507686202176217</v>
      </c>
      <c r="AJ33" s="444">
        <f>[3]Fleisch!CQ17</f>
        <v>46.937338459393757</v>
      </c>
      <c r="AK33" s="443">
        <f>[3]Fleisch!CS17</f>
        <v>57.191269351926373</v>
      </c>
      <c r="AL33" s="443">
        <f>[3]Fleisch!CT17</f>
        <v>58.281317473313436</v>
      </c>
      <c r="AM33" s="444">
        <f>[3]Fleisch!CV17</f>
        <v>42.761593075152419</v>
      </c>
      <c r="AN33" s="444">
        <f>[3]Fleisch!CW17</f>
        <v>30.430721954500815</v>
      </c>
      <c r="AO33" s="443">
        <f>[3]Fleisch!CY17</f>
        <v>20.008638313881484</v>
      </c>
      <c r="AP33" s="443">
        <f>[3]Fleisch!CZ17</f>
        <v>16.993447793025403</v>
      </c>
      <c r="AQ33" s="444">
        <f>[3]Fleisch!DB17</f>
        <v>34.033653988164353</v>
      </c>
      <c r="AR33" s="444">
        <f>[3]Fleisch!DC17</f>
        <v>25.090183969056987</v>
      </c>
      <c r="AS33" s="443">
        <f>[3]Fleisch!DE17</f>
        <v>34.863300238697981</v>
      </c>
      <c r="AT33" s="443">
        <f>[3]Fleisch!DF17</f>
        <v>19.338372522904837</v>
      </c>
      <c r="AU33" s="444">
        <f>[3]Fleisch!DH17</f>
        <v>55.451014329814519</v>
      </c>
      <c r="AV33" s="444">
        <f>[3]Fleisch!DI17</f>
        <v>50.087339183944167</v>
      </c>
      <c r="AW33" s="445"/>
      <c r="AX33" s="443">
        <f>[3]Fleisch!DK17</f>
        <v>18.694392002731384</v>
      </c>
      <c r="AY33" s="443">
        <f>[3]Fleisch!DL17</f>
        <v>18.520184923603423</v>
      </c>
      <c r="AZ33" s="444">
        <f>[3]Fleisch!DN17</f>
        <v>44.782819482677802</v>
      </c>
      <c r="BA33" s="444">
        <f>[3]Fleisch!DO17</f>
        <v>32.657514785129308</v>
      </c>
      <c r="BB33" s="443">
        <f>[3]Fleisch!DQ17</f>
        <v>27.369066731776822</v>
      </c>
      <c r="BC33" s="443">
        <f>[3]Fleisch!DR17</f>
        <v>17.642393009765261</v>
      </c>
      <c r="BD33" s="444">
        <f>[3]Fleisch!DT17</f>
        <v>27.223552724498873</v>
      </c>
      <c r="BE33" s="444">
        <f>[3]Fleisch!DU17</f>
        <v>15.540927894655407</v>
      </c>
      <c r="BF33" s="443">
        <f>[3]Fleisch!DW17</f>
        <v>21.087661200084042</v>
      </c>
      <c r="BG33" s="443">
        <f>[3]Fleisch!DX17</f>
        <v>22.546519794512054</v>
      </c>
      <c r="BH33" s="445"/>
      <c r="BI33" s="444">
        <f>[3]Fleisch!EJ17</f>
        <v>52.109946232656405</v>
      </c>
      <c r="BJ33" s="444">
        <f>[3]Fleisch!EK17</f>
        <v>20.822269565687254</v>
      </c>
      <c r="BK33" s="443">
        <f>[3]Fleisch!EM17</f>
        <v>37.091020288413731</v>
      </c>
      <c r="BL33" s="443">
        <f>[3]Fleisch!EN17</f>
        <v>20.167230878496223</v>
      </c>
      <c r="BM33" s="444">
        <f>[3]Fleisch!EP17</f>
        <v>19.063320399972813</v>
      </c>
      <c r="BN33" s="444">
        <f>[3]Fleisch!EQ17</f>
        <v>11.319071070015905</v>
      </c>
      <c r="BO33" s="443">
        <f>[3]Fleisch!ES17</f>
        <v>21.226744828551201</v>
      </c>
      <c r="BP33" s="443">
        <f>[3]Fleisch!ET17</f>
        <v>9.587353575406004</v>
      </c>
      <c r="BQ33" s="444"/>
      <c r="BR33" s="444">
        <f>[3]Fleisch!FN17</f>
        <v>27.412190305979507</v>
      </c>
      <c r="BS33" s="444">
        <f>[3]Fleisch!FO17</f>
        <v>18.839976849411187</v>
      </c>
      <c r="BT33" s="443">
        <f>[3]Fleisch!FQ17</f>
        <v>20.294768394533712</v>
      </c>
      <c r="BU33" s="443">
        <f>[3]Fleisch!FR17</f>
        <v>10.353922661529017</v>
      </c>
      <c r="BV33" s="444">
        <f>[3]Fleisch!FT17</f>
        <v>68.542050199029731</v>
      </c>
      <c r="BW33" s="444">
        <f>[3]Fleisch!FU17</f>
        <v>46.520686995933289</v>
      </c>
      <c r="BX33" s="443">
        <f>[3]Fleisch!FW17</f>
        <v>48.82448450939264</v>
      </c>
      <c r="BY33" s="443">
        <f>[3]Fleisch!FX17</f>
        <v>32.974661416426031</v>
      </c>
      <c r="BZ33" s="444">
        <f>[3]Fleisch!FZ17</f>
        <v>21.263448679309835</v>
      </c>
      <c r="CA33" s="444">
        <f>[3]Fleisch!GA17</f>
        <v>19.698964131848381</v>
      </c>
      <c r="CB33" s="443">
        <f>[3]Fleisch!GC17</f>
        <v>51.808133995944338</v>
      </c>
      <c r="CC33" s="443">
        <f>[3]Fleisch!GD17</f>
        <v>24.878177565611455</v>
      </c>
      <c r="CD33" s="444">
        <f>[3]Fleisch!GF17</f>
        <v>35.639160395211057</v>
      </c>
      <c r="CE33" s="444">
        <f>[3]Fleisch!GG17</f>
        <v>22.756218020048632</v>
      </c>
      <c r="CF33" s="443">
        <f>[3]Fleisch!GI17</f>
        <v>85.139417513737001</v>
      </c>
      <c r="CG33" s="443">
        <f>[3]Fleisch!GJ17</f>
        <v>62.096660894242525</v>
      </c>
      <c r="CH33" s="444">
        <f>[3]Fleisch!GL17</f>
        <v>21.89149452613502</v>
      </c>
      <c r="CI33" s="444">
        <f>[3]Fleisch!GM17</f>
        <v>10.556474742414203</v>
      </c>
      <c r="CJ33" s="370" t="str">
        <f t="shared" si="13"/>
        <v>5</v>
      </c>
      <c r="CK33" s="528">
        <f t="shared" si="14"/>
        <v>5</v>
      </c>
      <c r="CL33" s="397">
        <f>[3]Fleisch!GP17</f>
        <v>603.93351031600002</v>
      </c>
      <c r="CM33" s="397">
        <f>[3]Fleisch!GQ17</f>
        <v>12945.328129891001</v>
      </c>
      <c r="CN33" s="415"/>
      <c r="CO33" s="407">
        <f>[3]Fleisch!$AH17</f>
        <v>19.751142989001</v>
      </c>
      <c r="CP33" s="407">
        <f>[3]Fleisch!$AM17</f>
        <v>294.07680924500102</v>
      </c>
      <c r="CQ33" s="406">
        <f>[3]Fleisch!AS17</f>
        <v>2.9606000000000004E-2</v>
      </c>
      <c r="CR33" s="406">
        <f>[3]Fleisch!AT17</f>
        <v>41.517525993001001</v>
      </c>
      <c r="CS33" s="407">
        <f>[3]Fleisch!AU17</f>
        <v>0</v>
      </c>
      <c r="CT33" s="407">
        <f>[3]Fleisch!AV17</f>
        <v>5.4695508200000003</v>
      </c>
      <c r="CU33" s="406">
        <f>[3]Fleisch!AW17</f>
        <v>3.5650276130000003</v>
      </c>
      <c r="CV33" s="406">
        <f>[3]Fleisch!AX17</f>
        <v>9.8803144030010017</v>
      </c>
      <c r="CW33" s="415"/>
      <c r="CX33" s="407">
        <f>[3]Fleisch!AL17</f>
        <v>12.83339125</v>
      </c>
      <c r="CY33" s="407">
        <f>[3]Fleisch!AQ17</f>
        <v>243.36684628600003</v>
      </c>
      <c r="CZ33" s="406">
        <f>[3]Fleisch!AY17</f>
        <v>1.3974465130000002</v>
      </c>
      <c r="DA33" s="406">
        <f>[3]Fleisch!AZ17</f>
        <v>58.125530203000999</v>
      </c>
      <c r="DB33" s="415"/>
      <c r="DC33" s="407">
        <f>[3]Fleisch!$AI17</f>
        <v>297.767022308001</v>
      </c>
      <c r="DD33" s="407">
        <f>[3]Fleisch!$AN17</f>
        <v>2766.1700507550004</v>
      </c>
      <c r="DE33" s="406">
        <f>[3]Fleisch!BA17</f>
        <v>5.3114911550010007</v>
      </c>
      <c r="DF33" s="406">
        <f>[3]Fleisch!BB17</f>
        <v>129.77424922600102</v>
      </c>
      <c r="DG33" s="407">
        <f>[3]Fleisch!BC17</f>
        <v>15.073338143000999</v>
      </c>
      <c r="DH33" s="407">
        <f>[3]Fleisch!BD17</f>
        <v>149.94454868400101</v>
      </c>
      <c r="DI33" s="406">
        <f>[3]Fleisch!BE17</f>
        <v>10.548409422000001</v>
      </c>
      <c r="DJ33" s="406">
        <f>[3]Fleisch!BF17</f>
        <v>112.31943729900101</v>
      </c>
      <c r="DK33" s="407">
        <f>[3]Fleisch!BG17</f>
        <v>14.810539178999999</v>
      </c>
      <c r="DL33" s="407">
        <f>[3]Fleisch!BH17</f>
        <v>106.03510579099999</v>
      </c>
      <c r="DM33" s="406">
        <f>[3]Fleisch!BI17</f>
        <v>179.99547427100001</v>
      </c>
      <c r="DN33" s="406">
        <f>[3]Fleisch!BJ17</f>
        <v>1402.4124443300002</v>
      </c>
      <c r="DO33" s="407">
        <f>[3]Fleisch!BK17</f>
        <v>14.336971791001</v>
      </c>
      <c r="DP33" s="407">
        <f>[3]Fleisch!BL17</f>
        <v>116.741808739001</v>
      </c>
      <c r="DQ33" s="406">
        <f>[3]Fleisch!BM17</f>
        <v>2.3523449999999997</v>
      </c>
      <c r="DR33" s="406">
        <f>[3]Fleisch!BN17</f>
        <v>127.75255310000099</v>
      </c>
      <c r="DS33" s="407">
        <f>[3]Fleisch!BO17</f>
        <v>14.177968441999999</v>
      </c>
      <c r="DT33" s="407">
        <f>[3]Fleisch!BP17</f>
        <v>93.462886431000996</v>
      </c>
      <c r="DU33" s="415"/>
      <c r="DV33" s="406">
        <f>[3]Fleisch!$AJ17</f>
        <v>65.767863541001006</v>
      </c>
      <c r="DW33" s="406">
        <f>[3]Fleisch!$AO17</f>
        <v>2075.1013057300001</v>
      </c>
      <c r="DX33" s="407">
        <f>[3]Fleisch!BQ17</f>
        <v>8.4258037650000013</v>
      </c>
      <c r="DY33" s="407">
        <f>[3]Fleisch!BR17</f>
        <v>254.68204896300099</v>
      </c>
      <c r="DZ33" s="406">
        <f>[3]Fleisch!BS17</f>
        <v>6.2036948829999998</v>
      </c>
      <c r="EA33" s="406">
        <f>[3]Fleisch!BT17</f>
        <v>170.37677596700101</v>
      </c>
      <c r="EB33" s="407">
        <f>[3]Fleisch!BU17</f>
        <v>4.1823684800000001</v>
      </c>
      <c r="EC33" s="407">
        <f>[3]Fleisch!BV17</f>
        <v>103.75047600900001</v>
      </c>
      <c r="ED33" s="406">
        <f>[3]Fleisch!BW17</f>
        <v>6.700086744</v>
      </c>
      <c r="EE33" s="406">
        <f>[3]Fleisch!BX17</f>
        <v>312.95003885100004</v>
      </c>
      <c r="EF33" s="407">
        <f>[3]Fleisch!BY17</f>
        <v>2.9447980149999999</v>
      </c>
      <c r="EG33" s="407">
        <f>[3]Fleisch!BZ17</f>
        <v>230.36923283700102</v>
      </c>
      <c r="EH33" s="415"/>
      <c r="EI33" s="406">
        <f>[3]Fleisch!$AK17</f>
        <v>172.11440386900099</v>
      </c>
      <c r="EJ33" s="406">
        <f>[3]Fleisch!$AP17</f>
        <v>6275.597691594</v>
      </c>
      <c r="EK33" s="407">
        <f>[3]Fleisch!DZ17</f>
        <v>39.412028000001001</v>
      </c>
      <c r="EL33" s="407">
        <f>[3]Fleisch!EA17</f>
        <v>2088.3158652440011</v>
      </c>
      <c r="EM33" s="406">
        <f>[3]Fleisch!EB17</f>
        <v>2.0078930000010002</v>
      </c>
      <c r="EN33" s="406">
        <f>[3]Fleisch!EC17</f>
        <v>65.083843353999995</v>
      </c>
      <c r="EO33" s="407">
        <f>[3]Fleisch!ED17</f>
        <v>91.128161769000002</v>
      </c>
      <c r="EP33" s="407">
        <f>[3]Fleisch!EE17</f>
        <v>1245.9449771869999</v>
      </c>
      <c r="EQ33" s="406">
        <f>[3]Fleisch!EF17</f>
        <v>22.548893100000999</v>
      </c>
      <c r="ER33" s="406">
        <f>[3]Fleisch!EG17</f>
        <v>1063.485838109003</v>
      </c>
      <c r="ES33" s="409"/>
      <c r="ET33" s="407">
        <f>[3]Fleisch!GR17</f>
        <v>242.29354457299999</v>
      </c>
      <c r="EU33" s="407">
        <f>[3]Fleisch!GS17</f>
        <v>8194.4863101649989</v>
      </c>
      <c r="EV33" s="406">
        <f>[3]Fleisch!EV17</f>
        <v>6.1178440720010006</v>
      </c>
      <c r="EW33" s="406">
        <f>[3]Fleisch!EW17</f>
        <v>669.86125940900104</v>
      </c>
      <c r="EX33" s="407">
        <f>[3]Fleisch!EX17</f>
        <v>20.367108989001</v>
      </c>
      <c r="EY33" s="407">
        <f>[3]Fleisch!EY17</f>
        <v>674.98144969000009</v>
      </c>
      <c r="EZ33" s="406">
        <f>[3]Fleisch!EZ17</f>
        <v>4.6694393240010008</v>
      </c>
      <c r="FA33" s="406">
        <f>[3]Fleisch!FA17</f>
        <v>289.62489801700099</v>
      </c>
      <c r="FB33" s="407">
        <f>[3]Fleisch!FB17</f>
        <v>16.169992092003003</v>
      </c>
      <c r="FC33" s="407">
        <f>[3]Fleisch!FC17</f>
        <v>664.29698972800497</v>
      </c>
      <c r="FD33" s="406">
        <f>[3]Fleisch!FD17</f>
        <v>4.6584195040000003</v>
      </c>
      <c r="FE33" s="406">
        <f>[3]Fleisch!FE17</f>
        <v>180.18833820400201</v>
      </c>
      <c r="FF33" s="407">
        <f>[3]Fleisch!FF17</f>
        <v>23.758652589</v>
      </c>
      <c r="FG33" s="407">
        <f>[3]Fleisch!FG17</f>
        <v>1015.881631394001</v>
      </c>
      <c r="FH33" s="406">
        <f>[3]Fleisch!FH17</f>
        <v>47.284597180001001</v>
      </c>
      <c r="FI33" s="406">
        <f>[3]Fleisch!FI17</f>
        <v>758.67581249399996</v>
      </c>
      <c r="FJ33" s="407">
        <f>[3]Fleisch!FJ17</f>
        <v>19.334651146002997</v>
      </c>
      <c r="FK33" s="407">
        <f>[3]Fleisch!FK17</f>
        <v>286.28589332500297</v>
      </c>
      <c r="FL33" s="406">
        <f>[3]Fleisch!FL17</f>
        <v>27.862738665001</v>
      </c>
      <c r="FM33" s="406">
        <f>[3]Fleisch!FM17</f>
        <v>669.13401967099992</v>
      </c>
    </row>
    <row r="34" spans="1:169" x14ac:dyDescent="0.2">
      <c r="A34" s="218"/>
      <c r="B34" s="189">
        <f t="shared" si="11"/>
        <v>45689</v>
      </c>
      <c r="C34" s="516">
        <f>[3]Fleisch!$A28</f>
        <v>45383</v>
      </c>
      <c r="D34" s="396" t="str">
        <f>[3]Fleisch!D29</f>
        <v>-</v>
      </c>
      <c r="E34" s="396" t="str">
        <f>[3]Fleisch!E29</f>
        <v>-</v>
      </c>
      <c r="F34" s="380" t="str">
        <f>[3]Fleisch!$J29</f>
        <v>-</v>
      </c>
      <c r="G34" s="380"/>
      <c r="H34" s="396" t="str">
        <f>[3]Fleisch!$L29</f>
        <v>-</v>
      </c>
      <c r="I34" s="396"/>
      <c r="J34" s="380"/>
      <c r="K34" s="380" t="str">
        <f>[3]Fleisch!F29</f>
        <v>-</v>
      </c>
      <c r="L34" s="380" t="str">
        <f>[3]Fleisch!G29</f>
        <v>-</v>
      </c>
      <c r="M34" s="380"/>
      <c r="N34" s="396" t="str">
        <f>[3]Fleisch!B29</f>
        <v>-</v>
      </c>
      <c r="O34" s="396" t="str">
        <f>[3]Fleisch!C29</f>
        <v>-</v>
      </c>
      <c r="P34" s="380"/>
      <c r="Q34" s="380" t="str">
        <f>[3]Fleisch!H29</f>
        <v>-</v>
      </c>
      <c r="R34" s="380" t="str">
        <f>[3]Fleisch!I29</f>
        <v>-</v>
      </c>
      <c r="S34" s="380"/>
      <c r="T34" s="380"/>
      <c r="U34" s="189">
        <f>[3]Fleisch!$A18</f>
        <v>45689</v>
      </c>
      <c r="V34" s="343">
        <f>'Gemüse Daten'!CX33</f>
        <v>4</v>
      </c>
      <c r="W34" s="443">
        <f>[3]Fleisch!CA18</f>
        <v>93.427717346176209</v>
      </c>
      <c r="X34" s="443">
        <f>[3]Fleisch!CB18</f>
        <v>36.860455650971844</v>
      </c>
      <c r="Y34" s="444">
        <f>[3]Fleisch!CD18</f>
        <v>44.332759999055298</v>
      </c>
      <c r="Z34" s="444">
        <f>[3]Fleisch!CE18</f>
        <v>77.357447654086343</v>
      </c>
      <c r="AA34" s="443">
        <f>[3]Fleisch!CG18</f>
        <v>89.263322380055172</v>
      </c>
      <c r="AB34" s="443">
        <f>[3]Fleisch!CH18</f>
        <v>52.032424691772334</v>
      </c>
      <c r="AC34" s="445"/>
      <c r="AD34" s="444">
        <f>[3]Fleisch!CJ18</f>
        <v>66.939232326378075</v>
      </c>
      <c r="AE34" s="444">
        <f>[3]Fleisch!CK18</f>
        <v>49.155604111330149</v>
      </c>
      <c r="AF34" s="445"/>
      <c r="AG34" s="443">
        <f>[3]Fleisch!CM18</f>
        <v>37.280931839765678</v>
      </c>
      <c r="AH34" s="443">
        <f>[3]Fleisch!CN18</f>
        <v>34.719947590166683</v>
      </c>
      <c r="AI34" s="444">
        <f>[3]Fleisch!CP18</f>
        <v>70.147641148933829</v>
      </c>
      <c r="AJ34" s="444">
        <f>[3]Fleisch!CQ18</f>
        <v>56.622818462530688</v>
      </c>
      <c r="AK34" s="443">
        <f>[3]Fleisch!CS18</f>
        <v>67.072870391594293</v>
      </c>
      <c r="AL34" s="443">
        <f>[3]Fleisch!CT18</f>
        <v>66.514967086634513</v>
      </c>
      <c r="AM34" s="444">
        <f>[3]Fleisch!CV18</f>
        <v>35.640335844293638</v>
      </c>
      <c r="AN34" s="444">
        <f>[3]Fleisch!CW18</f>
        <v>30.209711960070997</v>
      </c>
      <c r="AO34" s="443">
        <f>[3]Fleisch!CY18</f>
        <v>19.358351617839215</v>
      </c>
      <c r="AP34" s="443">
        <f>[3]Fleisch!CZ18</f>
        <v>16.693227964658661</v>
      </c>
      <c r="AQ34" s="444">
        <f>[3]Fleisch!DB18</f>
        <v>33.471102647534316</v>
      </c>
      <c r="AR34" s="444">
        <f>[3]Fleisch!DC18</f>
        <v>25.989829147509106</v>
      </c>
      <c r="AS34" s="443">
        <f>[3]Fleisch!DE18</f>
        <v>34.189108076553701</v>
      </c>
      <c r="AT34" s="443">
        <f>[3]Fleisch!DF18</f>
        <v>19.61357979724604</v>
      </c>
      <c r="AU34" s="444">
        <f>[3]Fleisch!DH18</f>
        <v>63.782815012839556</v>
      </c>
      <c r="AV34" s="444">
        <f>[3]Fleisch!DI18</f>
        <v>52.290246233624423</v>
      </c>
      <c r="AW34" s="445"/>
      <c r="AX34" s="443">
        <f>[3]Fleisch!DK18</f>
        <v>19.381960871977995</v>
      </c>
      <c r="AY34" s="443">
        <f>[3]Fleisch!DL18</f>
        <v>17.477253987587194</v>
      </c>
      <c r="AZ34" s="444">
        <f>[3]Fleisch!DN18</f>
        <v>32.242096067026779</v>
      </c>
      <c r="BA34" s="444">
        <f>[3]Fleisch!DO18</f>
        <v>30.298438612167825</v>
      </c>
      <c r="BB34" s="443">
        <f>[3]Fleisch!DQ18</f>
        <v>25.144764474364653</v>
      </c>
      <c r="BC34" s="443">
        <f>[3]Fleisch!DR18</f>
        <v>17.971075633462352</v>
      </c>
      <c r="BD34" s="444">
        <f>[3]Fleisch!DT18</f>
        <v>20.729788973042822</v>
      </c>
      <c r="BE34" s="444">
        <f>[3]Fleisch!DU18</f>
        <v>14.860051012186526</v>
      </c>
      <c r="BF34" s="443">
        <f>[3]Fleisch!DW18</f>
        <v>24.853448300610658</v>
      </c>
      <c r="BG34" s="443">
        <f>[3]Fleisch!DX18</f>
        <v>20.172132241375582</v>
      </c>
      <c r="BH34" s="445"/>
      <c r="BI34" s="444">
        <f>[3]Fleisch!EJ18</f>
        <v>52.276467323289239</v>
      </c>
      <c r="BJ34" s="444">
        <f>[3]Fleisch!EK18</f>
        <v>20.548451861491621</v>
      </c>
      <c r="BK34" s="443">
        <f>[3]Fleisch!EM18</f>
        <v>36.487556861153301</v>
      </c>
      <c r="BL34" s="443">
        <f>[3]Fleisch!EN18</f>
        <v>20.891794523061414</v>
      </c>
      <c r="BM34" s="444">
        <f>[3]Fleisch!EP18</f>
        <v>17.953394685189444</v>
      </c>
      <c r="BN34" s="444">
        <f>[3]Fleisch!EQ18</f>
        <v>11.128478456265949</v>
      </c>
      <c r="BO34" s="443">
        <f>[3]Fleisch!ES18</f>
        <v>20.128127410549283</v>
      </c>
      <c r="BP34" s="443">
        <f>[3]Fleisch!ET18</f>
        <v>9.7097063462099165</v>
      </c>
      <c r="BQ34" s="444"/>
      <c r="BR34" s="444">
        <f>[3]Fleisch!FN18</f>
        <v>29.797986567654167</v>
      </c>
      <c r="BS34" s="444">
        <f>[3]Fleisch!FO18</f>
        <v>19.074685502535932</v>
      </c>
      <c r="BT34" s="443">
        <f>[3]Fleisch!FQ18</f>
        <v>19.90358327107052</v>
      </c>
      <c r="BU34" s="443">
        <f>[3]Fleisch!FR18</f>
        <v>10.107742023586081</v>
      </c>
      <c r="BV34" s="444">
        <f>[3]Fleisch!FT18</f>
        <v>69.122705153653044</v>
      </c>
      <c r="BW34" s="444">
        <f>[3]Fleisch!FU18</f>
        <v>45.271252493612074</v>
      </c>
      <c r="BX34" s="443">
        <f>[3]Fleisch!FW18</f>
        <v>46.15143922538951</v>
      </c>
      <c r="BY34" s="443">
        <f>[3]Fleisch!FX18</f>
        <v>34.627279942480563</v>
      </c>
      <c r="BZ34" s="444">
        <f>[3]Fleisch!FZ18</f>
        <v>21.951585633026774</v>
      </c>
      <c r="CA34" s="444">
        <f>[3]Fleisch!GA18</f>
        <v>22.238715174220417</v>
      </c>
      <c r="CB34" s="443">
        <f>[3]Fleisch!GC18</f>
        <v>50.10315153998895</v>
      </c>
      <c r="CC34" s="443">
        <f>[3]Fleisch!GD18</f>
        <v>24.786727270398785</v>
      </c>
      <c r="CD34" s="444">
        <f>[3]Fleisch!GF18</f>
        <v>35.928726649432896</v>
      </c>
      <c r="CE34" s="444">
        <f>[3]Fleisch!GG18</f>
        <v>23.367982268418174</v>
      </c>
      <c r="CF34" s="443">
        <f>[3]Fleisch!GI18</f>
        <v>80.488398530521863</v>
      </c>
      <c r="CG34" s="443">
        <f>[3]Fleisch!GJ18</f>
        <v>63.69322404802142</v>
      </c>
      <c r="CH34" s="444">
        <f>[3]Fleisch!GL18</f>
        <v>23.733415351042275</v>
      </c>
      <c r="CI34" s="444">
        <f>[3]Fleisch!GM18</f>
        <v>10.569225224684748</v>
      </c>
      <c r="CJ34" s="370" t="str">
        <f t="shared" si="13"/>
        <v>4</v>
      </c>
      <c r="CK34" s="528">
        <f t="shared" si="14"/>
        <v>4</v>
      </c>
      <c r="CL34" s="397">
        <f>[3]Fleisch!GP18</f>
        <v>560.6542825250001</v>
      </c>
      <c r="CM34" s="397">
        <f>[3]Fleisch!GQ18</f>
        <v>10272.962541542</v>
      </c>
      <c r="CN34" s="415"/>
      <c r="CO34" s="407">
        <f>[3]Fleisch!$AH18</f>
        <v>9.5584585989999997</v>
      </c>
      <c r="CP34" s="407">
        <f>[3]Fleisch!$AM18</f>
        <v>225.93725720200001</v>
      </c>
      <c r="CQ34" s="406">
        <f>[3]Fleisch!AS18</f>
        <v>2.4086E-2</v>
      </c>
      <c r="CR34" s="406">
        <f>[3]Fleisch!AT18</f>
        <v>29.377509520001002</v>
      </c>
      <c r="CS34" s="407">
        <f>[3]Fleisch!AU18</f>
        <v>0.46545504700000001</v>
      </c>
      <c r="CT34" s="407">
        <f>[3]Fleisch!AV18</f>
        <v>7.8846595880000008</v>
      </c>
      <c r="CU34" s="406">
        <f>[3]Fleisch!AW18</f>
        <v>0.46652699999999997</v>
      </c>
      <c r="CV34" s="406">
        <f>[3]Fleisch!AX18</f>
        <v>2.3574166730000004</v>
      </c>
      <c r="CW34" s="415"/>
      <c r="CX34" s="407">
        <f>[3]Fleisch!AL18</f>
        <v>9.4276867650000007</v>
      </c>
      <c r="CY34" s="407">
        <f>[3]Fleisch!AQ18</f>
        <v>174.174095274</v>
      </c>
      <c r="CZ34" s="406">
        <f>[3]Fleisch!AY18</f>
        <v>0.51375999999999999</v>
      </c>
      <c r="DA34" s="406">
        <f>[3]Fleisch!AZ18</f>
        <v>28.171679780999998</v>
      </c>
      <c r="DB34" s="415"/>
      <c r="DC34" s="407">
        <f>[3]Fleisch!$AI18</f>
        <v>291.72269329400098</v>
      </c>
      <c r="DD34" s="407">
        <f>[3]Fleisch!$AN18</f>
        <v>2195.1160482230002</v>
      </c>
      <c r="DE34" s="406">
        <f>[3]Fleisch!BA18</f>
        <v>9.353349539001</v>
      </c>
      <c r="DF34" s="406">
        <f>[3]Fleisch!BB18</f>
        <v>139.18883574400002</v>
      </c>
      <c r="DG34" s="407">
        <f>[3]Fleisch!BC18</f>
        <v>7.9493620810009995</v>
      </c>
      <c r="DH34" s="407">
        <f>[3]Fleisch!BD18</f>
        <v>77.962160010000005</v>
      </c>
      <c r="DI34" s="406">
        <f>[3]Fleisch!BE18</f>
        <v>6.1656412310010005</v>
      </c>
      <c r="DJ34" s="406">
        <f>[3]Fleisch!BF18</f>
        <v>61.401347299000001</v>
      </c>
      <c r="DK34" s="407">
        <f>[3]Fleisch!BG18</f>
        <v>15.054306105</v>
      </c>
      <c r="DL34" s="407">
        <f>[3]Fleisch!BH18</f>
        <v>101.652531166</v>
      </c>
      <c r="DM34" s="406">
        <f>[3]Fleisch!BI18</f>
        <v>197.78013276000001</v>
      </c>
      <c r="DN34" s="406">
        <f>[3]Fleisch!BJ18</f>
        <v>1055.640953569002</v>
      </c>
      <c r="DO34" s="407">
        <f>[3]Fleisch!BK18</f>
        <v>12.032541767000001</v>
      </c>
      <c r="DP34" s="407">
        <f>[3]Fleisch!BL18</f>
        <v>116.800500161</v>
      </c>
      <c r="DQ34" s="406">
        <f>[3]Fleisch!BM18</f>
        <v>2.5490079999999997</v>
      </c>
      <c r="DR34" s="406">
        <f>[3]Fleisch!BN18</f>
        <v>124.23531290000099</v>
      </c>
      <c r="DS34" s="407">
        <f>[3]Fleisch!BO18</f>
        <v>6.1739504260000002</v>
      </c>
      <c r="DT34" s="407">
        <f>[3]Fleisch!BP18</f>
        <v>76.459575633</v>
      </c>
      <c r="DU34" s="415"/>
      <c r="DV34" s="406">
        <f>[3]Fleisch!$AJ18</f>
        <v>80.190311790001005</v>
      </c>
      <c r="DW34" s="406">
        <f>[3]Fleisch!$AO18</f>
        <v>1650.028190451</v>
      </c>
      <c r="DX34" s="407">
        <f>[3]Fleisch!BQ18</f>
        <v>10.542710933001</v>
      </c>
      <c r="DY34" s="407">
        <f>[3]Fleisch!BR18</f>
        <v>233.60743314400099</v>
      </c>
      <c r="DZ34" s="406">
        <f>[3]Fleisch!BS18</f>
        <v>8.7425300460000006</v>
      </c>
      <c r="EA34" s="406">
        <f>[3]Fleisch!BT18</f>
        <v>122.56869618600101</v>
      </c>
      <c r="EB34" s="407">
        <f>[3]Fleisch!BU18</f>
        <v>1.0918770000010001</v>
      </c>
      <c r="EC34" s="407">
        <f>[3]Fleisch!BV18</f>
        <v>76.602531126000002</v>
      </c>
      <c r="ED34" s="406">
        <f>[3]Fleisch!BW18</f>
        <v>10.195539653001001</v>
      </c>
      <c r="EE34" s="406">
        <f>[3]Fleisch!BX18</f>
        <v>241.72701622600002</v>
      </c>
      <c r="EF34" s="407">
        <f>[3]Fleisch!BY18</f>
        <v>7.1780880700010004</v>
      </c>
      <c r="EG34" s="407">
        <f>[3]Fleisch!BZ18</f>
        <v>130.65508615500102</v>
      </c>
      <c r="EH34" s="415"/>
      <c r="EI34" s="406">
        <f>[3]Fleisch!$AK18</f>
        <v>143.41992009900002</v>
      </c>
      <c r="EJ34" s="406">
        <f>[3]Fleisch!$AP18</f>
        <v>4904.1141387250009</v>
      </c>
      <c r="EK34" s="407">
        <f>[3]Fleisch!DZ18</f>
        <v>32.595816000001001</v>
      </c>
      <c r="EL34" s="407">
        <f>[3]Fleisch!EA18</f>
        <v>1515.5279713490011</v>
      </c>
      <c r="EM34" s="406">
        <f>[3]Fleisch!EB18</f>
        <v>1.6210540000000002</v>
      </c>
      <c r="EN34" s="406">
        <f>[3]Fleisch!EC18</f>
        <v>41.301713226000004</v>
      </c>
      <c r="EO34" s="407">
        <f>[3]Fleisch!ED18</f>
        <v>70.911984017999998</v>
      </c>
      <c r="EP34" s="407">
        <f>[3]Fleisch!EE18</f>
        <v>1044.453457397</v>
      </c>
      <c r="EQ34" s="406">
        <f>[3]Fleisch!EF18</f>
        <v>27.328158081000002</v>
      </c>
      <c r="ER34" s="406">
        <f>[3]Fleisch!EG18</f>
        <v>715.24540936800213</v>
      </c>
      <c r="ES34" s="409"/>
      <c r="ET34" s="407">
        <f>[3]Fleisch!GR18</f>
        <v>199.92721899800102</v>
      </c>
      <c r="EU34" s="407">
        <f>[3]Fleisch!GS18</f>
        <v>6307.5935863310006</v>
      </c>
      <c r="EV34" s="406">
        <f>[3]Fleisch!EV18</f>
        <v>4.4557912790030008</v>
      </c>
      <c r="EW34" s="406">
        <f>[3]Fleisch!EW18</f>
        <v>504.65569250000101</v>
      </c>
      <c r="EX34" s="407">
        <f>[3]Fleisch!EX18</f>
        <v>11.485085859000002</v>
      </c>
      <c r="EY34" s="407">
        <f>[3]Fleisch!EY18</f>
        <v>488.88997866199998</v>
      </c>
      <c r="EZ34" s="406">
        <f>[3]Fleisch!EZ18</f>
        <v>3.5647809070009999</v>
      </c>
      <c r="FA34" s="406">
        <f>[3]Fleisch!FA18</f>
        <v>206.68420366000001</v>
      </c>
      <c r="FB34" s="407">
        <f>[3]Fleisch!FB18</f>
        <v>14.244168955003</v>
      </c>
      <c r="FC34" s="407">
        <f>[3]Fleisch!FC18</f>
        <v>518.86332300200104</v>
      </c>
      <c r="FD34" s="406">
        <f>[3]Fleisch!FD18</f>
        <v>3.2900057970000001</v>
      </c>
      <c r="FE34" s="406">
        <f>[3]Fleisch!FE18</f>
        <v>147.57629643799999</v>
      </c>
      <c r="FF34" s="407">
        <f>[3]Fleisch!FF18</f>
        <v>23.320424922002001</v>
      </c>
      <c r="FG34" s="407">
        <f>[3]Fleisch!FG18</f>
        <v>812.06873832800102</v>
      </c>
      <c r="FH34" s="406">
        <f>[3]Fleisch!FH18</f>
        <v>40.772816120999998</v>
      </c>
      <c r="FI34" s="406">
        <f>[3]Fleisch!FI18</f>
        <v>620.53998639000099</v>
      </c>
      <c r="FJ34" s="407">
        <f>[3]Fleisch!FJ18</f>
        <v>21.608241400000999</v>
      </c>
      <c r="FK34" s="407">
        <f>[3]Fleisch!FK18</f>
        <v>226.41023809100099</v>
      </c>
      <c r="FL34" s="406">
        <f>[3]Fleisch!FL18</f>
        <v>23.262353970001001</v>
      </c>
      <c r="FM34" s="406">
        <f>[3]Fleisch!FM18</f>
        <v>538.75374607800006</v>
      </c>
    </row>
    <row r="35" spans="1:169" x14ac:dyDescent="0.2">
      <c r="A35" s="218"/>
      <c r="B35" s="189">
        <f t="shared" si="11"/>
        <v>45658</v>
      </c>
      <c r="C35" s="516">
        <f>[3]Fleisch!$A29</f>
        <v>45352</v>
      </c>
      <c r="D35" s="396" t="str">
        <f>[3]Fleisch!D30</f>
        <v>-</v>
      </c>
      <c r="E35" s="396" t="str">
        <f>[3]Fleisch!E30</f>
        <v>-</v>
      </c>
      <c r="F35" s="380" t="str">
        <f>[3]Fleisch!$J30</f>
        <v>-</v>
      </c>
      <c r="G35" s="380"/>
      <c r="H35" s="396" t="str">
        <f>[3]Fleisch!$L30</f>
        <v>-</v>
      </c>
      <c r="I35" s="396"/>
      <c r="J35" s="380"/>
      <c r="K35" s="380" t="str">
        <f>[3]Fleisch!F30</f>
        <v>-</v>
      </c>
      <c r="L35" s="380" t="str">
        <f>[3]Fleisch!G30</f>
        <v>-</v>
      </c>
      <c r="M35" s="380"/>
      <c r="N35" s="396" t="str">
        <f>[3]Fleisch!B30</f>
        <v>-</v>
      </c>
      <c r="O35" s="396" t="str">
        <f>[3]Fleisch!C30</f>
        <v>-</v>
      </c>
      <c r="P35" s="380"/>
      <c r="Q35" s="380" t="str">
        <f>[3]Fleisch!H30</f>
        <v>-</v>
      </c>
      <c r="R35" s="380" t="str">
        <f>[3]Fleisch!I30</f>
        <v>-</v>
      </c>
      <c r="S35" s="380"/>
      <c r="T35" s="380"/>
      <c r="U35" s="189">
        <f>[3]Fleisch!$A19</f>
        <v>45658</v>
      </c>
      <c r="V35" s="343">
        <f>'Gemüse Daten'!CX34</f>
        <v>4</v>
      </c>
      <c r="W35" s="443">
        <f>[3]Fleisch!CA19</f>
        <v>23.454680561393964</v>
      </c>
      <c r="X35" s="443">
        <f>[3]Fleisch!CB19</f>
        <v>36.659572966006834</v>
      </c>
      <c r="Y35" s="444" t="str">
        <f>[3]Fleisch!CD19</f>
        <v>(-)</v>
      </c>
      <c r="Z35" s="444">
        <f>[3]Fleisch!CE19</f>
        <v>76.761311805527512</v>
      </c>
      <c r="AA35" s="443">
        <f>[3]Fleisch!CG19</f>
        <v>93.324720865903814</v>
      </c>
      <c r="AB35" s="443">
        <f>[3]Fleisch!CH19</f>
        <v>36.57906232142048</v>
      </c>
      <c r="AC35" s="445"/>
      <c r="AD35" s="444">
        <f>[3]Fleisch!CJ19</f>
        <v>67.074223112776309</v>
      </c>
      <c r="AE35" s="444">
        <f>[3]Fleisch!CK19</f>
        <v>47.379365180935338</v>
      </c>
      <c r="AF35" s="445"/>
      <c r="AG35" s="443">
        <f>[3]Fleisch!CM19</f>
        <v>35.248663835503862</v>
      </c>
      <c r="AH35" s="443">
        <f>[3]Fleisch!CN19</f>
        <v>40.428702005539115</v>
      </c>
      <c r="AI35" s="444">
        <f>[3]Fleisch!CP19</f>
        <v>66.504968857804059</v>
      </c>
      <c r="AJ35" s="444">
        <f>[3]Fleisch!CQ19</f>
        <v>49.28602067105048</v>
      </c>
      <c r="AK35" s="443">
        <f>[3]Fleisch!CS19</f>
        <v>63.429772702128339</v>
      </c>
      <c r="AL35" s="443">
        <f>[3]Fleisch!CT19</f>
        <v>68.177689691676605</v>
      </c>
      <c r="AM35" s="444">
        <f>[3]Fleisch!CV19</f>
        <v>41.746457414430303</v>
      </c>
      <c r="AN35" s="444">
        <f>[3]Fleisch!CW19</f>
        <v>30.371247308917901</v>
      </c>
      <c r="AO35" s="443">
        <f>[3]Fleisch!CY19</f>
        <v>20.990342269139212</v>
      </c>
      <c r="AP35" s="443">
        <f>[3]Fleisch!CZ19</f>
        <v>15.827466315408369</v>
      </c>
      <c r="AQ35" s="444">
        <f>[3]Fleisch!DB19</f>
        <v>35.319389651945286</v>
      </c>
      <c r="AR35" s="444">
        <f>[3]Fleisch!DC19</f>
        <v>25.622255917168303</v>
      </c>
      <c r="AS35" s="443">
        <f>[3]Fleisch!DE19</f>
        <v>37.243877483166692</v>
      </c>
      <c r="AT35" s="443">
        <f>[3]Fleisch!DF19</f>
        <v>20.283635999591446</v>
      </c>
      <c r="AU35" s="444">
        <f>[3]Fleisch!DH19</f>
        <v>82.079063438107809</v>
      </c>
      <c r="AV35" s="444">
        <f>[3]Fleisch!DI19</f>
        <v>50.713712150740271</v>
      </c>
      <c r="AW35" s="445"/>
      <c r="AX35" s="443">
        <f>[3]Fleisch!DK19</f>
        <v>21.875210287762073</v>
      </c>
      <c r="AY35" s="443">
        <f>[3]Fleisch!DL19</f>
        <v>15.891843417920727</v>
      </c>
      <c r="AZ35" s="444">
        <f>[3]Fleisch!DN19</f>
        <v>41.632958625771167</v>
      </c>
      <c r="BA35" s="444">
        <f>[3]Fleisch!DO19</f>
        <v>30.049731959057716</v>
      </c>
      <c r="BB35" s="443">
        <f>[3]Fleisch!DQ19</f>
        <v>25.946402393853571</v>
      </c>
      <c r="BC35" s="443">
        <f>[3]Fleisch!DR19</f>
        <v>17.516822881027288</v>
      </c>
      <c r="BD35" s="444">
        <f>[3]Fleisch!DT19</f>
        <v>31.751676654793595</v>
      </c>
      <c r="BE35" s="444">
        <f>[3]Fleisch!DU19</f>
        <v>14.593871371925024</v>
      </c>
      <c r="BF35" s="443">
        <f>[3]Fleisch!DW19</f>
        <v>24.281700700663652</v>
      </c>
      <c r="BG35" s="443">
        <f>[3]Fleisch!DX19</f>
        <v>20.175023015789989</v>
      </c>
      <c r="BH35" s="445"/>
      <c r="BI35" s="444">
        <f>[3]Fleisch!EJ19</f>
        <v>52.613887665138201</v>
      </c>
      <c r="BJ35" s="444">
        <f>[3]Fleisch!EK19</f>
        <v>21.247991582417388</v>
      </c>
      <c r="BK35" s="443">
        <f>[3]Fleisch!EM19</f>
        <v>35.086761970857573</v>
      </c>
      <c r="BL35" s="443">
        <f>[3]Fleisch!EN19</f>
        <v>23.098664124745479</v>
      </c>
      <c r="BM35" s="444">
        <f>[3]Fleisch!EP19</f>
        <v>18.878810320309345</v>
      </c>
      <c r="BN35" s="444">
        <f>[3]Fleisch!EQ19</f>
        <v>11.310632347605733</v>
      </c>
      <c r="BO35" s="443">
        <f>[3]Fleisch!ES19</f>
        <v>21.517985559584297</v>
      </c>
      <c r="BP35" s="443">
        <f>[3]Fleisch!ET19</f>
        <v>9.5585057216665632</v>
      </c>
      <c r="BQ35" s="444"/>
      <c r="BR35" s="444">
        <f>[3]Fleisch!FN19</f>
        <v>29.003451259154343</v>
      </c>
      <c r="BS35" s="444">
        <f>[3]Fleisch!FO19</f>
        <v>18.690390496004792</v>
      </c>
      <c r="BT35" s="443">
        <f>[3]Fleisch!FQ19</f>
        <v>19.22882840929039</v>
      </c>
      <c r="BU35" s="443">
        <f>[3]Fleisch!FR19</f>
        <v>9.6797310929324922</v>
      </c>
      <c r="BV35" s="444">
        <f>[3]Fleisch!FT19</f>
        <v>66.496031931869609</v>
      </c>
      <c r="BW35" s="444">
        <f>[3]Fleisch!FU19</f>
        <v>44.525085739801341</v>
      </c>
      <c r="BX35" s="443">
        <f>[3]Fleisch!FW19</f>
        <v>44.982867604004987</v>
      </c>
      <c r="BY35" s="443">
        <f>[3]Fleisch!FX19</f>
        <v>34.632079398988886</v>
      </c>
      <c r="BZ35" s="444">
        <f>[3]Fleisch!FZ19</f>
        <v>28.520000001638184</v>
      </c>
      <c r="CA35" s="444">
        <f>[3]Fleisch!GA19</f>
        <v>21.421528308079512</v>
      </c>
      <c r="CB35" s="443">
        <f>[3]Fleisch!GC19</f>
        <v>50.064211354634566</v>
      </c>
      <c r="CC35" s="443">
        <f>[3]Fleisch!GD19</f>
        <v>24.414374670521219</v>
      </c>
      <c r="CD35" s="444">
        <f>[3]Fleisch!GF19</f>
        <v>34.945773525331461</v>
      </c>
      <c r="CE35" s="444">
        <f>[3]Fleisch!GG19</f>
        <v>23.089968128854839</v>
      </c>
      <c r="CF35" s="443">
        <f>[3]Fleisch!GI19</f>
        <v>86.74625113550178</v>
      </c>
      <c r="CG35" s="443">
        <f>[3]Fleisch!GJ19</f>
        <v>65.322198403725238</v>
      </c>
      <c r="CH35" s="444">
        <f>[3]Fleisch!GL19</f>
        <v>22.337461253696514</v>
      </c>
      <c r="CI35" s="444">
        <f>[3]Fleisch!GM19</f>
        <v>10.594100613502171</v>
      </c>
      <c r="CJ35" s="370" t="str">
        <f t="shared" si="13"/>
        <v>4</v>
      </c>
      <c r="CK35" s="528">
        <f t="shared" si="14"/>
        <v>4</v>
      </c>
      <c r="CL35" s="397">
        <f>[3]Fleisch!GP19</f>
        <v>504.78170563100002</v>
      </c>
      <c r="CM35" s="397">
        <f>[3]Fleisch!GQ19</f>
        <v>10242.655559118999</v>
      </c>
      <c r="CN35" s="415"/>
      <c r="CO35" s="407">
        <f>[3]Fleisch!$AH19</f>
        <v>13.287156932001</v>
      </c>
      <c r="CP35" s="407">
        <f>[3]Fleisch!$AM19</f>
        <v>277.68451380900001</v>
      </c>
      <c r="CQ35" s="406">
        <f>[3]Fleisch!AS19</f>
        <v>1.2593283650010001</v>
      </c>
      <c r="CR35" s="406">
        <f>[3]Fleisch!AT19</f>
        <v>39.396451077000002</v>
      </c>
      <c r="CS35" s="407">
        <f>[3]Fleisch!AU19</f>
        <v>0</v>
      </c>
      <c r="CT35" s="407">
        <f>[3]Fleisch!AV19</f>
        <v>8.7955117119999997</v>
      </c>
      <c r="CU35" s="406">
        <f>[3]Fleisch!AW19</f>
        <v>0.378134000001</v>
      </c>
      <c r="CV35" s="406">
        <f>[3]Fleisch!AX19</f>
        <v>6.6725038550010005</v>
      </c>
      <c r="CW35" s="415"/>
      <c r="CX35" s="407">
        <f>[3]Fleisch!AL19</f>
        <v>12.926188128</v>
      </c>
      <c r="CY35" s="407">
        <f>[3]Fleisch!AQ19</f>
        <v>150.26116252599999</v>
      </c>
      <c r="CZ35" s="406">
        <f>[3]Fleisch!AY19</f>
        <v>0.54348299999999994</v>
      </c>
      <c r="DA35" s="406">
        <f>[3]Fleisch!AZ19</f>
        <v>24.995928621000999</v>
      </c>
      <c r="DB35" s="415"/>
      <c r="DC35" s="407">
        <f>[3]Fleisch!$AI19</f>
        <v>274.22347380700103</v>
      </c>
      <c r="DD35" s="407">
        <f>[3]Fleisch!$AN19</f>
        <v>2324.967587957</v>
      </c>
      <c r="DE35" s="406">
        <f>[3]Fleisch!BA19</f>
        <v>15.617740039000001</v>
      </c>
      <c r="DF35" s="406">
        <f>[3]Fleisch!BB19</f>
        <v>106.327042995</v>
      </c>
      <c r="DG35" s="407">
        <f>[3]Fleisch!BC19</f>
        <v>10.575918351001</v>
      </c>
      <c r="DH35" s="407">
        <f>[3]Fleisch!BD19</f>
        <v>85.189524160999994</v>
      </c>
      <c r="DI35" s="406">
        <f>[3]Fleisch!BE19</f>
        <v>8.1510682870009994</v>
      </c>
      <c r="DJ35" s="406">
        <f>[3]Fleisch!BF19</f>
        <v>77.859876228000999</v>
      </c>
      <c r="DK35" s="407">
        <f>[3]Fleisch!BG19</f>
        <v>11.998671226001001</v>
      </c>
      <c r="DL35" s="407">
        <f>[3]Fleisch!BH19</f>
        <v>91.874713469000994</v>
      </c>
      <c r="DM35" s="406">
        <f>[3]Fleisch!BI19</f>
        <v>158.10592063600001</v>
      </c>
      <c r="DN35" s="406">
        <f>[3]Fleisch!BJ19</f>
        <v>1215.0058302480002</v>
      </c>
      <c r="DO35" s="407">
        <f>[3]Fleisch!BK19</f>
        <v>13.448724825000999</v>
      </c>
      <c r="DP35" s="407">
        <f>[3]Fleisch!BL19</f>
        <v>125.65595547699999</v>
      </c>
      <c r="DQ35" s="406">
        <f>[3]Fleisch!BM19</f>
        <v>2.3309450000000003</v>
      </c>
      <c r="DR35" s="406">
        <f>[3]Fleisch!BN19</f>
        <v>115.22554100000001</v>
      </c>
      <c r="DS35" s="407">
        <f>[3]Fleisch!BO19</f>
        <v>3.427596731</v>
      </c>
      <c r="DT35" s="407">
        <f>[3]Fleisch!BP19</f>
        <v>71.316408401000999</v>
      </c>
      <c r="DU35" s="415"/>
      <c r="DV35" s="406">
        <f>[3]Fleisch!$AJ19</f>
        <v>44.855139307000002</v>
      </c>
      <c r="DW35" s="406">
        <f>[3]Fleisch!$AO19</f>
        <v>1715.1767311110002</v>
      </c>
      <c r="DX35" s="407">
        <f>[3]Fleisch!BQ19</f>
        <v>5.5947108740009996</v>
      </c>
      <c r="DY35" s="407">
        <f>[3]Fleisch!BR19</f>
        <v>294.90291046400102</v>
      </c>
      <c r="DZ35" s="406">
        <f>[3]Fleisch!BS19</f>
        <v>6.7171154809999996</v>
      </c>
      <c r="EA35" s="406">
        <f>[3]Fleisch!BT19</f>
        <v>133.26766965500002</v>
      </c>
      <c r="EB35" s="407">
        <f>[3]Fleisch!BU19</f>
        <v>1.5500456270009999</v>
      </c>
      <c r="EC35" s="407">
        <f>[3]Fleisch!BV19</f>
        <v>85.337027895000006</v>
      </c>
      <c r="ED35" s="406">
        <f>[3]Fleisch!BW19</f>
        <v>4.1023985650009998</v>
      </c>
      <c r="EE35" s="406">
        <f>[3]Fleisch!BX19</f>
        <v>243.69205423200103</v>
      </c>
      <c r="EF35" s="407">
        <f>[3]Fleisch!BY19</f>
        <v>12.876513726999999</v>
      </c>
      <c r="EG35" s="407">
        <f>[3]Fleisch!BZ19</f>
        <v>169.357664986</v>
      </c>
      <c r="EH35" s="415"/>
      <c r="EI35" s="406">
        <f>[3]Fleisch!$AK19</f>
        <v>133.87811465199999</v>
      </c>
      <c r="EJ35" s="406">
        <f>[3]Fleisch!$AP19</f>
        <v>4712.0974852670006</v>
      </c>
      <c r="EK35" s="407">
        <f>[3]Fleisch!DZ19</f>
        <v>33.766290267999999</v>
      </c>
      <c r="EL35" s="407">
        <f>[3]Fleisch!EA19</f>
        <v>1544.671335087</v>
      </c>
      <c r="EM35" s="406">
        <f>[3]Fleisch!EB19</f>
        <v>1.638333</v>
      </c>
      <c r="EN35" s="406">
        <f>[3]Fleisch!EC19</f>
        <v>32.024706539999997</v>
      </c>
      <c r="EO35" s="407">
        <f>[3]Fleisch!ED19</f>
        <v>67.497715184</v>
      </c>
      <c r="EP35" s="407">
        <f>[3]Fleisch!EE19</f>
        <v>946.19138101500005</v>
      </c>
      <c r="EQ35" s="406">
        <f>[3]Fleisch!EF19</f>
        <v>19.424622200001</v>
      </c>
      <c r="ER35" s="406">
        <f>[3]Fleisch!EG19</f>
        <v>708.38776688700102</v>
      </c>
      <c r="ES35" s="409"/>
      <c r="ET35" s="407">
        <f>[3]Fleisch!GR19</f>
        <v>202.75354688600001</v>
      </c>
      <c r="EU35" s="407">
        <f>[3]Fleisch!GS19</f>
        <v>6413.0159192270003</v>
      </c>
      <c r="EV35" s="406">
        <f>[3]Fleisch!EV19</f>
        <v>5.9580425730009994</v>
      </c>
      <c r="EW35" s="406">
        <f>[3]Fleisch!EW19</f>
        <v>504.691501584001</v>
      </c>
      <c r="EX35" s="407">
        <f>[3]Fleisch!EX19</f>
        <v>12.074685803001001</v>
      </c>
      <c r="EY35" s="407">
        <f>[3]Fleisch!EY19</f>
        <v>460.09767726199999</v>
      </c>
      <c r="EZ35" s="406">
        <f>[3]Fleisch!EZ19</f>
        <v>4.2332460230019997</v>
      </c>
      <c r="FA35" s="406">
        <f>[3]Fleisch!FA19</f>
        <v>211.38328761300201</v>
      </c>
      <c r="FB35" s="407">
        <f>[3]Fleisch!FB19</f>
        <v>12.972325657003001</v>
      </c>
      <c r="FC35" s="407">
        <f>[3]Fleisch!FC19</f>
        <v>489.14050922000303</v>
      </c>
      <c r="FD35" s="406">
        <f>[3]Fleisch!FD19</f>
        <v>1.2452786980000001</v>
      </c>
      <c r="FE35" s="406">
        <f>[3]Fleisch!FE19</f>
        <v>156.487207380001</v>
      </c>
      <c r="FF35" s="407">
        <f>[3]Fleisch!FF19</f>
        <v>20.792313393001002</v>
      </c>
      <c r="FG35" s="407">
        <f>[3]Fleisch!FG19</f>
        <v>810.61684601399998</v>
      </c>
      <c r="FH35" s="406">
        <f>[3]Fleisch!FH19</f>
        <v>46.049021651002008</v>
      </c>
      <c r="FI35" s="406">
        <f>[3]Fleisch!FI19</f>
        <v>664.67011974299999</v>
      </c>
      <c r="FJ35" s="407">
        <f>[3]Fleisch!FJ19</f>
        <v>17.833885555001999</v>
      </c>
      <c r="FK35" s="407">
        <f>[3]Fleisch!FK19</f>
        <v>212.73744147200202</v>
      </c>
      <c r="FL35" s="406">
        <f>[3]Fleisch!FL19</f>
        <v>25.868526986001001</v>
      </c>
      <c r="FM35" s="406">
        <f>[3]Fleisch!FM19</f>
        <v>538.93672105899998</v>
      </c>
    </row>
    <row r="36" spans="1:169" x14ac:dyDescent="0.2">
      <c r="A36" s="218"/>
      <c r="B36" s="189">
        <f t="shared" si="11"/>
        <v>45627</v>
      </c>
      <c r="C36" s="516">
        <f>[3]Fleisch!$A30</f>
        <v>45323</v>
      </c>
      <c r="D36" s="396" t="str">
        <f>[3]Fleisch!D31</f>
        <v>-</v>
      </c>
      <c r="E36" s="396" t="str">
        <f>[3]Fleisch!E31</f>
        <v>-</v>
      </c>
      <c r="F36" s="380" t="str">
        <f>[3]Fleisch!$J31</f>
        <v>-</v>
      </c>
      <c r="G36" s="380"/>
      <c r="H36" s="396" t="str">
        <f>[3]Fleisch!$L31</f>
        <v>-</v>
      </c>
      <c r="I36" s="396"/>
      <c r="J36" s="380"/>
      <c r="K36" s="380" t="str">
        <f>[3]Fleisch!F31</f>
        <v>-</v>
      </c>
      <c r="L36" s="380" t="str">
        <f>[3]Fleisch!G31</f>
        <v>-</v>
      </c>
      <c r="M36" s="380"/>
      <c r="N36" s="396" t="str">
        <f>[3]Fleisch!B31</f>
        <v>-</v>
      </c>
      <c r="O36" s="396" t="str">
        <f>[3]Fleisch!C31</f>
        <v>-</v>
      </c>
      <c r="P36" s="380"/>
      <c r="Q36" s="380" t="str">
        <f>[3]Fleisch!H31</f>
        <v>-</v>
      </c>
      <c r="R36" s="380" t="str">
        <f>[3]Fleisch!I31</f>
        <v>-</v>
      </c>
      <c r="S36" s="380"/>
      <c r="T36" s="380"/>
      <c r="U36" s="189">
        <f>[3]Fleisch!$A20</f>
        <v>45627</v>
      </c>
      <c r="V36" s="343">
        <f>'Gemüse Daten'!CX35</f>
        <v>5</v>
      </c>
      <c r="W36" s="443">
        <f>[3]Fleisch!CA20</f>
        <v>26.332694082388745</v>
      </c>
      <c r="X36" s="443">
        <f>[3]Fleisch!CB20</f>
        <v>39.675684262070291</v>
      </c>
      <c r="Y36" s="444">
        <f>[3]Fleisch!CD20</f>
        <v>49.844000009427468</v>
      </c>
      <c r="Z36" s="444">
        <f>[3]Fleisch!CE20</f>
        <v>82.063678933570657</v>
      </c>
      <c r="AA36" s="443">
        <f>[3]Fleisch!CG20</f>
        <v>88.431668051416409</v>
      </c>
      <c r="AB36" s="443">
        <f>[3]Fleisch!CH20</f>
        <v>32.786018937384021</v>
      </c>
      <c r="AC36" s="445"/>
      <c r="AD36" s="444">
        <f>[3]Fleisch!CJ20</f>
        <v>64.00253377013091</v>
      </c>
      <c r="AE36" s="444">
        <f>[3]Fleisch!CK20</f>
        <v>49.357461945428561</v>
      </c>
      <c r="AF36" s="445"/>
      <c r="AG36" s="443">
        <f>[3]Fleisch!CM20</f>
        <v>39.117226750324967</v>
      </c>
      <c r="AH36" s="443">
        <f>[3]Fleisch!CN20</f>
        <v>37.228575223679783</v>
      </c>
      <c r="AI36" s="444">
        <f>[3]Fleisch!CP20</f>
        <v>72.270659808904284</v>
      </c>
      <c r="AJ36" s="444">
        <f>[3]Fleisch!CQ20</f>
        <v>50.473362161128733</v>
      </c>
      <c r="AK36" s="443">
        <f>[3]Fleisch!CS20</f>
        <v>68.805891526913953</v>
      </c>
      <c r="AL36" s="443">
        <f>[3]Fleisch!CT20</f>
        <v>61.155743921528298</v>
      </c>
      <c r="AM36" s="444">
        <f>[3]Fleisch!CV20</f>
        <v>43.931836906659548</v>
      </c>
      <c r="AN36" s="444">
        <f>[3]Fleisch!CW20</f>
        <v>32.208229600910087</v>
      </c>
      <c r="AO36" s="443">
        <f>[3]Fleisch!CY20</f>
        <v>21.235158957710254</v>
      </c>
      <c r="AP36" s="443">
        <f>[3]Fleisch!CZ20</f>
        <v>16.544863735527485</v>
      </c>
      <c r="AQ36" s="444">
        <f>[3]Fleisch!DB20</f>
        <v>34.197015738357223</v>
      </c>
      <c r="AR36" s="444">
        <f>[3]Fleisch!DC20</f>
        <v>25.427521183941963</v>
      </c>
      <c r="AS36" s="443">
        <f>[3]Fleisch!DE20</f>
        <v>34.061399167362943</v>
      </c>
      <c r="AT36" s="443">
        <f>[3]Fleisch!DF20</f>
        <v>20.806848528682668</v>
      </c>
      <c r="AU36" s="444">
        <f>[3]Fleisch!DH20</f>
        <v>79.231261789220369</v>
      </c>
      <c r="AV36" s="444">
        <f>[3]Fleisch!DI20</f>
        <v>47.653243979186598</v>
      </c>
      <c r="AW36" s="445"/>
      <c r="AX36" s="443">
        <f>[3]Fleisch!DK20</f>
        <v>24.605153050633806</v>
      </c>
      <c r="AY36" s="443">
        <f>[3]Fleisch!DL20</f>
        <v>17.903956663588129</v>
      </c>
      <c r="AZ36" s="444">
        <f>[3]Fleisch!DN20</f>
        <v>45.996402362217296</v>
      </c>
      <c r="BA36" s="444">
        <f>[3]Fleisch!DO20</f>
        <v>29.169436759420137</v>
      </c>
      <c r="BB36" s="443">
        <f>[3]Fleisch!DQ20</f>
        <v>19.348606863931053</v>
      </c>
      <c r="BC36" s="443">
        <f>[3]Fleisch!DR20</f>
        <v>16.586680718186077</v>
      </c>
      <c r="BD36" s="444">
        <f>[3]Fleisch!DT20</f>
        <v>25.345901870672087</v>
      </c>
      <c r="BE36" s="444">
        <f>[3]Fleisch!DU20</f>
        <v>14.582188002368236</v>
      </c>
      <c r="BF36" s="443">
        <f>[3]Fleisch!DW20</f>
        <v>23.854817410430073</v>
      </c>
      <c r="BG36" s="443">
        <f>[3]Fleisch!DX20</f>
        <v>18.232563567975774</v>
      </c>
      <c r="BH36" s="445"/>
      <c r="BI36" s="444">
        <f>[3]Fleisch!EJ20</f>
        <v>50.962683973104724</v>
      </c>
      <c r="BJ36" s="444">
        <f>[3]Fleisch!EK20</f>
        <v>20.557247538399558</v>
      </c>
      <c r="BK36" s="443">
        <f>[3]Fleisch!EM20</f>
        <v>34.590377076695894</v>
      </c>
      <c r="BL36" s="443">
        <f>[3]Fleisch!EN20</f>
        <v>16.321663954452813</v>
      </c>
      <c r="BM36" s="444">
        <f>[3]Fleisch!EP20</f>
        <v>17.559600867903566</v>
      </c>
      <c r="BN36" s="444">
        <f>[3]Fleisch!EQ20</f>
        <v>11.409998907354741</v>
      </c>
      <c r="BO36" s="443">
        <f>[3]Fleisch!ES20</f>
        <v>14.895045427423277</v>
      </c>
      <c r="BP36" s="443">
        <f>[3]Fleisch!ET20</f>
        <v>8.9266355883933191</v>
      </c>
      <c r="BQ36" s="444"/>
      <c r="BR36" s="444">
        <f>[3]Fleisch!FN20</f>
        <v>27.341011587630199</v>
      </c>
      <c r="BS36" s="444">
        <f>[3]Fleisch!FO20</f>
        <v>19.264336533818902</v>
      </c>
      <c r="BT36" s="443">
        <f>[3]Fleisch!FQ20</f>
        <v>20.099318979283311</v>
      </c>
      <c r="BU36" s="443">
        <f>[3]Fleisch!FR20</f>
        <v>10.179845500728442</v>
      </c>
      <c r="BV36" s="444">
        <f>[3]Fleisch!FT20</f>
        <v>63.759171344922585</v>
      </c>
      <c r="BW36" s="444">
        <f>[3]Fleisch!FU20</f>
        <v>47.524515953171814</v>
      </c>
      <c r="BX36" s="443">
        <f>[3]Fleisch!FW20</f>
        <v>47.059361485971912</v>
      </c>
      <c r="BY36" s="443">
        <f>[3]Fleisch!FX20</f>
        <v>34.699069213483561</v>
      </c>
      <c r="BZ36" s="444">
        <f>[3]Fleisch!FZ20</f>
        <v>25.449322111613554</v>
      </c>
      <c r="CA36" s="444">
        <f>[3]Fleisch!GA20</f>
        <v>22.646944771973978</v>
      </c>
      <c r="CB36" s="443">
        <f>[3]Fleisch!GC20</f>
        <v>44.754761634436989</v>
      </c>
      <c r="CC36" s="443">
        <f>[3]Fleisch!GD20</f>
        <v>25.17378721058072</v>
      </c>
      <c r="CD36" s="444">
        <f>[3]Fleisch!GF20</f>
        <v>32.589247851390304</v>
      </c>
      <c r="CE36" s="444">
        <f>[3]Fleisch!GG20</f>
        <v>23.53347330115745</v>
      </c>
      <c r="CF36" s="443">
        <f>[3]Fleisch!GI20</f>
        <v>86.929486913079828</v>
      </c>
      <c r="CG36" s="443">
        <f>[3]Fleisch!GJ20</f>
        <v>65.856945167702619</v>
      </c>
      <c r="CH36" s="444">
        <f>[3]Fleisch!GL20</f>
        <v>23.410290876243746</v>
      </c>
      <c r="CI36" s="444">
        <f>[3]Fleisch!GM20</f>
        <v>10.909314573126899</v>
      </c>
      <c r="CJ36" s="370" t="str">
        <f t="shared" si="13"/>
        <v>5</v>
      </c>
      <c r="CK36" s="528">
        <f t="shared" si="14"/>
        <v>5</v>
      </c>
      <c r="CL36" s="397">
        <f>[3]Fleisch!GP20</f>
        <v>685.45261532300003</v>
      </c>
      <c r="CM36" s="397">
        <f>[3]Fleisch!GQ20</f>
        <v>13269.290768537001</v>
      </c>
      <c r="CN36" s="415"/>
      <c r="CO36" s="407">
        <f>[3]Fleisch!$AH20</f>
        <v>23.209475908001</v>
      </c>
      <c r="CP36" s="407">
        <f>[3]Fleisch!$AM20</f>
        <v>385.38151143800002</v>
      </c>
      <c r="CQ36" s="406">
        <f>[3]Fleisch!AS20</f>
        <v>1.5437526399999999</v>
      </c>
      <c r="CR36" s="406">
        <f>[3]Fleisch!AT20</f>
        <v>52.249177218999996</v>
      </c>
      <c r="CS36" s="407">
        <f>[3]Fleisch!AU20</f>
        <v>2.38027824</v>
      </c>
      <c r="CT36" s="407">
        <f>[3]Fleisch!AV20</f>
        <v>16.124026634001002</v>
      </c>
      <c r="CU36" s="406">
        <f>[3]Fleisch!AW20</f>
        <v>0.35499500000099998</v>
      </c>
      <c r="CV36" s="406">
        <f>[3]Fleisch!AX20</f>
        <v>17.345749108</v>
      </c>
      <c r="CW36" s="415"/>
      <c r="CX36" s="407">
        <f>[3]Fleisch!AL20</f>
        <v>18.101215649</v>
      </c>
      <c r="CY36" s="407">
        <f>[3]Fleisch!AQ20</f>
        <v>260.63261586400102</v>
      </c>
      <c r="CZ36" s="406">
        <f>[3]Fleisch!AY20</f>
        <v>0.68040900000000004</v>
      </c>
      <c r="DA36" s="406">
        <f>[3]Fleisch!AZ20</f>
        <v>30.841902759001002</v>
      </c>
      <c r="DB36" s="415"/>
      <c r="DC36" s="407">
        <f>[3]Fleisch!$AI20</f>
        <v>305.01929057399997</v>
      </c>
      <c r="DD36" s="407">
        <f>[3]Fleisch!$AN20</f>
        <v>2935.6386784279998</v>
      </c>
      <c r="DE36" s="406">
        <f>[3]Fleisch!BA20</f>
        <v>24.673444030001001</v>
      </c>
      <c r="DF36" s="406">
        <f>[3]Fleisch!BB20</f>
        <v>209.92489009300101</v>
      </c>
      <c r="DG36" s="407">
        <f>[3]Fleisch!BC20</f>
        <v>8.7286288810009989</v>
      </c>
      <c r="DH36" s="407">
        <f>[3]Fleisch!BD20</f>
        <v>160.114037483</v>
      </c>
      <c r="DI36" s="406">
        <f>[3]Fleisch!BE20</f>
        <v>8.4150662000000001</v>
      </c>
      <c r="DJ36" s="406">
        <f>[3]Fleisch!BF20</f>
        <v>211.17068110400101</v>
      </c>
      <c r="DK36" s="407">
        <f>[3]Fleisch!BG20</f>
        <v>18.249598853001</v>
      </c>
      <c r="DL36" s="407">
        <f>[3]Fleisch!BH20</f>
        <v>109.184055997</v>
      </c>
      <c r="DM36" s="406">
        <f>[3]Fleisch!BI20</f>
        <v>176.77796087700099</v>
      </c>
      <c r="DN36" s="406">
        <f>[3]Fleisch!BJ20</f>
        <v>1171.6249311050001</v>
      </c>
      <c r="DO36" s="407">
        <f>[3]Fleisch!BK20</f>
        <v>18.922396825001002</v>
      </c>
      <c r="DP36" s="407">
        <f>[3]Fleisch!BL20</f>
        <v>136.035176804</v>
      </c>
      <c r="DQ36" s="406">
        <f>[3]Fleisch!BM20</f>
        <v>4.5340680000009996</v>
      </c>
      <c r="DR36" s="406">
        <f>[3]Fleisch!BN20</f>
        <v>113.329291</v>
      </c>
      <c r="DS36" s="407">
        <f>[3]Fleisch!BO20</f>
        <v>7.1777107260000008</v>
      </c>
      <c r="DT36" s="407">
        <f>[3]Fleisch!BP20</f>
        <v>110.63458222300001</v>
      </c>
      <c r="DU36" s="415"/>
      <c r="DV36" s="406">
        <f>[3]Fleisch!$AJ20</f>
        <v>67.989778902000012</v>
      </c>
      <c r="DW36" s="406">
        <f>[3]Fleisch!$AO20</f>
        <v>2367.5953669110004</v>
      </c>
      <c r="DX36" s="407">
        <f>[3]Fleisch!BQ20</f>
        <v>5.4538709200000008</v>
      </c>
      <c r="DY36" s="407">
        <f>[3]Fleisch!BR20</f>
        <v>425.60661051700004</v>
      </c>
      <c r="DZ36" s="406">
        <f>[3]Fleisch!BS20</f>
        <v>9.1318137020000005</v>
      </c>
      <c r="EA36" s="406">
        <f>[3]Fleisch!BT20</f>
        <v>378.16120911000002</v>
      </c>
      <c r="EB36" s="407">
        <f>[3]Fleisch!BU20</f>
        <v>3.8035998690010002</v>
      </c>
      <c r="EC36" s="407">
        <f>[3]Fleisch!BV20</f>
        <v>98.227926315999994</v>
      </c>
      <c r="ED36" s="406">
        <f>[3]Fleisch!BW20</f>
        <v>5.1293653560000001</v>
      </c>
      <c r="EE36" s="406">
        <f>[3]Fleisch!BX20</f>
        <v>280.41153223000003</v>
      </c>
      <c r="EF36" s="407">
        <f>[3]Fleisch!BY20</f>
        <v>13.318635807000001</v>
      </c>
      <c r="EG36" s="407">
        <f>[3]Fleisch!BZ20</f>
        <v>189.88359822800101</v>
      </c>
      <c r="EH36" s="415"/>
      <c r="EI36" s="406">
        <f>[3]Fleisch!$AK20</f>
        <v>188.208130296001</v>
      </c>
      <c r="EJ36" s="406">
        <f>[3]Fleisch!$AP20</f>
        <v>5658.1228394110003</v>
      </c>
      <c r="EK36" s="407">
        <f>[3]Fleisch!DZ20</f>
        <v>40.048448999999998</v>
      </c>
      <c r="EL36" s="407">
        <f>[3]Fleisch!EA20</f>
        <v>1727.4260644230021</v>
      </c>
      <c r="EM36" s="406">
        <f>[3]Fleisch!EB20</f>
        <v>1.7843850000000001</v>
      </c>
      <c r="EN36" s="406">
        <f>[3]Fleisch!EC20</f>
        <v>70.536165930001005</v>
      </c>
      <c r="EO36" s="407">
        <f>[3]Fleisch!ED20</f>
        <v>86.392755896001006</v>
      </c>
      <c r="EP36" s="407">
        <f>[3]Fleisch!EE20</f>
        <v>1218.3652376000002</v>
      </c>
      <c r="EQ36" s="406">
        <f>[3]Fleisch!EF20</f>
        <v>48.4028554</v>
      </c>
      <c r="ER36" s="406">
        <f>[3]Fleisch!EG20</f>
        <v>977.49247999800104</v>
      </c>
      <c r="ES36" s="409"/>
      <c r="ET36" s="407">
        <f>[3]Fleisch!GR20</f>
        <v>276.48865258200101</v>
      </c>
      <c r="EU36" s="407">
        <f>[3]Fleisch!GS20</f>
        <v>8552.4101105299997</v>
      </c>
      <c r="EV36" s="406">
        <f>[3]Fleisch!EV20</f>
        <v>7.9143820089999997</v>
      </c>
      <c r="EW36" s="406">
        <f>[3]Fleisch!EW20</f>
        <v>592.54424216400105</v>
      </c>
      <c r="EX36" s="407">
        <f>[3]Fleisch!EX20</f>
        <v>15.496767074001001</v>
      </c>
      <c r="EY36" s="407">
        <f>[3]Fleisch!EY20</f>
        <v>513.65273978400103</v>
      </c>
      <c r="EZ36" s="406">
        <f>[3]Fleisch!EZ20</f>
        <v>8.103111083001</v>
      </c>
      <c r="FA36" s="406">
        <f>[3]Fleisch!FA20</f>
        <v>291.83889356700206</v>
      </c>
      <c r="FB36" s="407">
        <f>[3]Fleisch!FB20</f>
        <v>14.000061358002</v>
      </c>
      <c r="FC36" s="407">
        <f>[3]Fleisch!FC20</f>
        <v>696.514785132003</v>
      </c>
      <c r="FD36" s="406">
        <f>[3]Fleisch!FD20</f>
        <v>3.561186175</v>
      </c>
      <c r="FE36" s="406">
        <f>[3]Fleisch!FE20</f>
        <v>173.71309983399999</v>
      </c>
      <c r="FF36" s="407">
        <f>[3]Fleisch!FF20</f>
        <v>29.925997656</v>
      </c>
      <c r="FG36" s="407">
        <f>[3]Fleisch!FG20</f>
        <v>955.02884607200099</v>
      </c>
      <c r="FH36" s="406">
        <f>[3]Fleisch!FH20</f>
        <v>72.881588925000997</v>
      </c>
      <c r="FI36" s="406">
        <f>[3]Fleisch!FI20</f>
        <v>867.747168388001</v>
      </c>
      <c r="FJ36" s="407">
        <f>[3]Fleisch!FJ20</f>
        <v>24.855677176002001</v>
      </c>
      <c r="FK36" s="407">
        <f>[3]Fleisch!FK20</f>
        <v>275.80354495900201</v>
      </c>
      <c r="FL36" s="406">
        <f>[3]Fleisch!FL20</f>
        <v>30.942187102001</v>
      </c>
      <c r="FM36" s="406">
        <f>[3]Fleisch!FM20</f>
        <v>667.1766992470001</v>
      </c>
    </row>
    <row r="37" spans="1:169" x14ac:dyDescent="0.2">
      <c r="A37" s="218"/>
      <c r="B37" s="189">
        <f t="shared" si="11"/>
        <v>45597</v>
      </c>
      <c r="C37" s="516">
        <f>[3]Fleisch!$A31</f>
        <v>45292</v>
      </c>
      <c r="D37" s="396" t="str">
        <f>[3]Fleisch!D32</f>
        <v>-</v>
      </c>
      <c r="E37" s="396" t="str">
        <f>[3]Fleisch!E32</f>
        <v>-</v>
      </c>
      <c r="F37" s="380" t="str">
        <f>[3]Fleisch!$J32</f>
        <v>-</v>
      </c>
      <c r="G37" s="380"/>
      <c r="H37" s="396" t="str">
        <f>[3]Fleisch!$L32</f>
        <v>-</v>
      </c>
      <c r="I37" s="396"/>
      <c r="J37" s="380"/>
      <c r="K37" s="380" t="str">
        <f>[3]Fleisch!F32</f>
        <v>-</v>
      </c>
      <c r="L37" s="380" t="str">
        <f>[3]Fleisch!G32</f>
        <v>-</v>
      </c>
      <c r="M37" s="380"/>
      <c r="N37" s="396" t="str">
        <f>[3]Fleisch!B32</f>
        <v>-</v>
      </c>
      <c r="O37" s="396" t="str">
        <f>[3]Fleisch!C32</f>
        <v>-</v>
      </c>
      <c r="P37" s="380"/>
      <c r="Q37" s="380" t="str">
        <f>[3]Fleisch!H32</f>
        <v>-</v>
      </c>
      <c r="R37" s="380" t="str">
        <f>[3]Fleisch!I32</f>
        <v>-</v>
      </c>
      <c r="S37" s="380"/>
      <c r="T37" s="380"/>
      <c r="U37" s="189">
        <f>[3]Fleisch!$A21</f>
        <v>45597</v>
      </c>
      <c r="V37" s="343">
        <f>'Gemüse Daten'!CX36</f>
        <v>4</v>
      </c>
      <c r="W37" s="443">
        <f>[3]Fleisch!CA21</f>
        <v>7.9114696495752375</v>
      </c>
      <c r="X37" s="443">
        <f>[3]Fleisch!CB21</f>
        <v>36.907339896420858</v>
      </c>
      <c r="Y37" s="444" t="str">
        <f>[3]Fleisch!CD21</f>
        <v>(-)</v>
      </c>
      <c r="Z37" s="444">
        <f>[3]Fleisch!CE21</f>
        <v>76.333590932340158</v>
      </c>
      <c r="AA37" s="443">
        <f>[3]Fleisch!CG21</f>
        <v>60.259687219779529</v>
      </c>
      <c r="AB37" s="443">
        <f>[3]Fleisch!CH21</f>
        <v>44.992705175876516</v>
      </c>
      <c r="AC37" s="445"/>
      <c r="AD37" s="444">
        <f>[3]Fleisch!CJ21</f>
        <v>64.023459242872121</v>
      </c>
      <c r="AE37" s="444">
        <f>[3]Fleisch!CK21</f>
        <v>46.210596712873269</v>
      </c>
      <c r="AF37" s="445"/>
      <c r="AG37" s="443">
        <f>[3]Fleisch!CM21</f>
        <v>28.628008730829183</v>
      </c>
      <c r="AH37" s="443">
        <f>[3]Fleisch!CN21</f>
        <v>35.925568524964334</v>
      </c>
      <c r="AI37" s="444">
        <f>[3]Fleisch!CP21</f>
        <v>48.765909482139087</v>
      </c>
      <c r="AJ37" s="444">
        <f>[3]Fleisch!CQ21</f>
        <v>51.684769842134024</v>
      </c>
      <c r="AK37" s="443">
        <f>[3]Fleisch!CS21</f>
        <v>72.448040272122512</v>
      </c>
      <c r="AL37" s="443">
        <f>[3]Fleisch!CT21</f>
        <v>60.382478827373212</v>
      </c>
      <c r="AM37" s="444">
        <f>[3]Fleisch!CV21</f>
        <v>41.416585192057362</v>
      </c>
      <c r="AN37" s="444">
        <f>[3]Fleisch!CW21</f>
        <v>30.508022998359028</v>
      </c>
      <c r="AO37" s="443">
        <f>[3]Fleisch!CY21</f>
        <v>22.183761889788034</v>
      </c>
      <c r="AP37" s="443">
        <f>[3]Fleisch!CZ21</f>
        <v>16.482657105826249</v>
      </c>
      <c r="AQ37" s="444">
        <f>[3]Fleisch!DB21</f>
        <v>29.173266923009471</v>
      </c>
      <c r="AR37" s="444">
        <f>[3]Fleisch!DC21</f>
        <v>26.119757100604961</v>
      </c>
      <c r="AS37" s="443">
        <f>[3]Fleisch!DE21</f>
        <v>32.067347386652116</v>
      </c>
      <c r="AT37" s="443">
        <f>[3]Fleisch!DF21</f>
        <v>20.959955029628581</v>
      </c>
      <c r="AU37" s="444">
        <f>[3]Fleisch!DH21</f>
        <v>68.388910502879781</v>
      </c>
      <c r="AV37" s="444">
        <f>[3]Fleisch!DI21</f>
        <v>47.487423990079968</v>
      </c>
      <c r="AW37" s="445"/>
      <c r="AX37" s="443">
        <f>[3]Fleisch!DK21</f>
        <v>20.892862855885092</v>
      </c>
      <c r="AY37" s="443">
        <f>[3]Fleisch!DL21</f>
        <v>17.561069967270306</v>
      </c>
      <c r="AZ37" s="444">
        <f>[3]Fleisch!DN21</f>
        <v>35.841551936274456</v>
      </c>
      <c r="BA37" s="444">
        <f>[3]Fleisch!DO21</f>
        <v>29.742163503306582</v>
      </c>
      <c r="BB37" s="443">
        <f>[3]Fleisch!DQ21</f>
        <v>24.823946711994193</v>
      </c>
      <c r="BC37" s="443">
        <f>[3]Fleisch!DR21</f>
        <v>17.360938531747912</v>
      </c>
      <c r="BD37" s="444">
        <f>[3]Fleisch!DT21</f>
        <v>25.347245812602953</v>
      </c>
      <c r="BE37" s="444">
        <f>[3]Fleisch!DU21</f>
        <v>14.88101473445049</v>
      </c>
      <c r="BF37" s="443">
        <f>[3]Fleisch!DW21</f>
        <v>22.132386223474292</v>
      </c>
      <c r="BG37" s="443">
        <f>[3]Fleisch!DX21</f>
        <v>20.555276485450648</v>
      </c>
      <c r="BH37" s="445"/>
      <c r="BI37" s="444">
        <f>[3]Fleisch!EJ21</f>
        <v>51.442712647581828</v>
      </c>
      <c r="BJ37" s="444">
        <f>[3]Fleisch!EK21</f>
        <v>20.730558491583079</v>
      </c>
      <c r="BK37" s="443">
        <f>[3]Fleisch!EM21</f>
        <v>34.743425244297669</v>
      </c>
      <c r="BL37" s="443">
        <f>[3]Fleisch!EN21</f>
        <v>17.146160138930338</v>
      </c>
      <c r="BM37" s="444">
        <f>[3]Fleisch!EP21</f>
        <v>16.887094851124367</v>
      </c>
      <c r="BN37" s="444">
        <f>[3]Fleisch!EQ21</f>
        <v>11.192566563091775</v>
      </c>
      <c r="BO37" s="443">
        <f>[3]Fleisch!ES21</f>
        <v>16.040847621496955</v>
      </c>
      <c r="BP37" s="443">
        <f>[3]Fleisch!ET21</f>
        <v>9.5397350108860586</v>
      </c>
      <c r="BQ37" s="444"/>
      <c r="BR37" s="444">
        <f>[3]Fleisch!FN21</f>
        <v>16.439640115659085</v>
      </c>
      <c r="BS37" s="444">
        <f>[3]Fleisch!FO21</f>
        <v>18.97289629786048</v>
      </c>
      <c r="BT37" s="443">
        <f>[3]Fleisch!FQ21</f>
        <v>18.817026465253942</v>
      </c>
      <c r="BU37" s="443">
        <f>[3]Fleisch!FR21</f>
        <v>10.019621672756738</v>
      </c>
      <c r="BV37" s="444">
        <f>[3]Fleisch!FT21</f>
        <v>62.224758368654619</v>
      </c>
      <c r="BW37" s="444">
        <f>[3]Fleisch!FU21</f>
        <v>47.162089508072803</v>
      </c>
      <c r="BX37" s="443">
        <f>[3]Fleisch!FW21</f>
        <v>44.72437180554418</v>
      </c>
      <c r="BY37" s="443">
        <f>[3]Fleisch!FX21</f>
        <v>34.224372020279169</v>
      </c>
      <c r="BZ37" s="444">
        <f>[3]Fleisch!FZ21</f>
        <v>12.087919495674953</v>
      </c>
      <c r="CA37" s="444">
        <f>[3]Fleisch!GA21</f>
        <v>21.436167696233309</v>
      </c>
      <c r="CB37" s="443">
        <f>[3]Fleisch!GC21</f>
        <v>53.760648701658141</v>
      </c>
      <c r="CC37" s="443">
        <f>[3]Fleisch!GD21</f>
        <v>26.166181003052422</v>
      </c>
      <c r="CD37" s="444">
        <f>[3]Fleisch!GF21</f>
        <v>33.254645464314173</v>
      </c>
      <c r="CE37" s="444">
        <f>[3]Fleisch!GG21</f>
        <v>22.825049720270243</v>
      </c>
      <c r="CF37" s="443">
        <f>[3]Fleisch!GI21</f>
        <v>83.481911200801093</v>
      </c>
      <c r="CG37" s="443">
        <f>[3]Fleisch!GJ21</f>
        <v>65.834177352710711</v>
      </c>
      <c r="CH37" s="444">
        <f>[3]Fleisch!GL21</f>
        <v>22.344444593385539</v>
      </c>
      <c r="CI37" s="444">
        <f>[3]Fleisch!GM21</f>
        <v>10.624466710874986</v>
      </c>
      <c r="CJ37" s="370" t="str">
        <f t="shared" si="13"/>
        <v>4</v>
      </c>
      <c r="CK37" s="528">
        <f t="shared" si="14"/>
        <v>4</v>
      </c>
      <c r="CL37" s="397">
        <f>[3]Fleisch!GP21</f>
        <v>507.472564401</v>
      </c>
      <c r="CM37" s="397">
        <f>[3]Fleisch!GQ21</f>
        <v>9839.6669297379995</v>
      </c>
      <c r="CN37" s="415"/>
      <c r="CO37" s="407">
        <f>[3]Fleisch!$AH21</f>
        <v>22.863794687001</v>
      </c>
      <c r="CP37" s="407">
        <f>[3]Fleisch!$AM21</f>
        <v>231.97490354300101</v>
      </c>
      <c r="CQ37" s="406">
        <f>[3]Fleisch!AS21</f>
        <v>4.2107701620000002</v>
      </c>
      <c r="CR37" s="406">
        <f>[3]Fleisch!AT21</f>
        <v>36.624508542001003</v>
      </c>
      <c r="CS37" s="407">
        <f>[3]Fleisch!AU21</f>
        <v>0</v>
      </c>
      <c r="CT37" s="407">
        <f>[3]Fleisch!AV21</f>
        <v>5.1295743500010005</v>
      </c>
      <c r="CU37" s="406">
        <f>[3]Fleisch!AW21</f>
        <v>0.85736156800100005</v>
      </c>
      <c r="CV37" s="406">
        <f>[3]Fleisch!AX21</f>
        <v>4.4631945190010001</v>
      </c>
      <c r="CW37" s="415"/>
      <c r="CX37" s="407">
        <f>[3]Fleisch!AL21</f>
        <v>6.3327452989999999</v>
      </c>
      <c r="CY37" s="407">
        <f>[3]Fleisch!AQ21</f>
        <v>143.29421183600098</v>
      </c>
      <c r="CZ37" s="406">
        <f>[3]Fleisch!AY21</f>
        <v>0.51740800000100007</v>
      </c>
      <c r="DA37" s="406">
        <f>[3]Fleisch!AZ21</f>
        <v>31.220032774</v>
      </c>
      <c r="DB37" s="415"/>
      <c r="DC37" s="407">
        <f>[3]Fleisch!$AI21</f>
        <v>260.26032400700001</v>
      </c>
      <c r="DD37" s="407">
        <f>[3]Fleisch!$AN21</f>
        <v>2140.144863605</v>
      </c>
      <c r="DE37" s="406">
        <f>[3]Fleisch!BA21</f>
        <v>18.673403974001001</v>
      </c>
      <c r="DF37" s="406">
        <f>[3]Fleisch!BB21</f>
        <v>134.96207403099999</v>
      </c>
      <c r="DG37" s="407">
        <f>[3]Fleisch!BC21</f>
        <v>12.816981544001001</v>
      </c>
      <c r="DH37" s="407">
        <f>[3]Fleisch!BD21</f>
        <v>71.992062074999993</v>
      </c>
      <c r="DI37" s="406">
        <f>[3]Fleisch!BE21</f>
        <v>7.2357725849999994</v>
      </c>
      <c r="DJ37" s="406">
        <f>[3]Fleisch!BF21</f>
        <v>68.22983927300001</v>
      </c>
      <c r="DK37" s="407">
        <f>[3]Fleisch!BG21</f>
        <v>9.6421429940000003</v>
      </c>
      <c r="DL37" s="407">
        <f>[3]Fleisch!BH21</f>
        <v>78.937604266999998</v>
      </c>
      <c r="DM37" s="406">
        <f>[3]Fleisch!BI21</f>
        <v>147.58654595500101</v>
      </c>
      <c r="DN37" s="406">
        <f>[3]Fleisch!BJ21</f>
        <v>1035.7041254789999</v>
      </c>
      <c r="DO37" s="407">
        <f>[3]Fleisch!BK21</f>
        <v>19.336840320000999</v>
      </c>
      <c r="DP37" s="407">
        <f>[3]Fleisch!BL21</f>
        <v>91.784954658000004</v>
      </c>
      <c r="DQ37" s="406">
        <f>[3]Fleisch!BM21</f>
        <v>3.3719200000000003</v>
      </c>
      <c r="DR37" s="406">
        <f>[3]Fleisch!BN21</f>
        <v>107.662709200001</v>
      </c>
      <c r="DS37" s="407">
        <f>[3]Fleisch!BO21</f>
        <v>6.0459115749999999</v>
      </c>
      <c r="DT37" s="407">
        <f>[3]Fleisch!BP21</f>
        <v>79.227080917001004</v>
      </c>
      <c r="DU37" s="415"/>
      <c r="DV37" s="406">
        <f>[3]Fleisch!$AJ21</f>
        <v>53.114862495000004</v>
      </c>
      <c r="DW37" s="406">
        <f>[3]Fleisch!$AO21</f>
        <v>1628.3768532440001</v>
      </c>
      <c r="DX37" s="407">
        <f>[3]Fleisch!BQ21</f>
        <v>2.5818960670010003</v>
      </c>
      <c r="DY37" s="407">
        <f>[3]Fleisch!BR21</f>
        <v>260.93919099300098</v>
      </c>
      <c r="DZ37" s="406">
        <f>[3]Fleisch!BS21</f>
        <v>8.9342550910000007</v>
      </c>
      <c r="EA37" s="406">
        <f>[3]Fleisch!BT21</f>
        <v>142.22661925399998</v>
      </c>
      <c r="EB37" s="407">
        <f>[3]Fleisch!BU21</f>
        <v>1.1313620000010001</v>
      </c>
      <c r="EC37" s="407">
        <f>[3]Fleisch!BV21</f>
        <v>98.254957198</v>
      </c>
      <c r="ED37" s="406">
        <f>[3]Fleisch!BW21</f>
        <v>8.3929513020000002</v>
      </c>
      <c r="EE37" s="406">
        <f>[3]Fleisch!BX21</f>
        <v>231.91658062499999</v>
      </c>
      <c r="EF37" s="407">
        <f>[3]Fleisch!BY21</f>
        <v>2.1979545480010003</v>
      </c>
      <c r="EG37" s="407">
        <f>[3]Fleisch!BZ21</f>
        <v>129.07864220800002</v>
      </c>
      <c r="EH37" s="415"/>
      <c r="EI37" s="406">
        <f>[3]Fleisch!$AK21</f>
        <v>141.20802966299999</v>
      </c>
      <c r="EJ37" s="406">
        <f>[3]Fleisch!$AP21</f>
        <v>4476.4927242530002</v>
      </c>
      <c r="EK37" s="407">
        <f>[3]Fleisch!DZ21</f>
        <v>31.809543000001998</v>
      </c>
      <c r="EL37" s="407">
        <f>[3]Fleisch!EA21</f>
        <v>1373.5032997120009</v>
      </c>
      <c r="EM37" s="406">
        <f>[3]Fleisch!EB21</f>
        <v>1.4737810000009999</v>
      </c>
      <c r="EN37" s="406">
        <f>[3]Fleisch!EC21</f>
        <v>58.677217589999998</v>
      </c>
      <c r="EO37" s="407">
        <f>[3]Fleisch!ED21</f>
        <v>58.162687463000999</v>
      </c>
      <c r="EP37" s="407">
        <f>[3]Fleisch!EE21</f>
        <v>961.54162542099994</v>
      </c>
      <c r="EQ37" s="406">
        <f>[3]Fleisch!EF21</f>
        <v>39.949567200002996</v>
      </c>
      <c r="ER37" s="406">
        <f>[3]Fleisch!EG21</f>
        <v>718.05680605700195</v>
      </c>
      <c r="ES37" s="409"/>
      <c r="ET37" s="407">
        <f>[3]Fleisch!GR21</f>
        <v>209.179103241001</v>
      </c>
      <c r="EU37" s="407">
        <f>[3]Fleisch!GS21</f>
        <v>6779.9858117580006</v>
      </c>
      <c r="EV37" s="406">
        <f>[3]Fleisch!EV21</f>
        <v>10.691201525000999</v>
      </c>
      <c r="EW37" s="406">
        <f>[3]Fleisch!EW21</f>
        <v>509.76223089000098</v>
      </c>
      <c r="EX37" s="407">
        <f>[3]Fleisch!EX21</f>
        <v>15.226411879</v>
      </c>
      <c r="EY37" s="407">
        <f>[3]Fleisch!EY21</f>
        <v>479.04674904800004</v>
      </c>
      <c r="EZ37" s="406">
        <f>[3]Fleisch!EZ21</f>
        <v>4.1806876229999999</v>
      </c>
      <c r="FA37" s="406">
        <f>[3]Fleisch!FA21</f>
        <v>207.74855714800103</v>
      </c>
      <c r="FB37" s="407">
        <f>[3]Fleisch!FB21</f>
        <v>13.591369604003001</v>
      </c>
      <c r="FC37" s="407">
        <f>[3]Fleisch!FC21</f>
        <v>510.52777942800304</v>
      </c>
      <c r="FD37" s="406">
        <f>[3]Fleisch!FD21</f>
        <v>1.0368303560000001</v>
      </c>
      <c r="FE37" s="406">
        <f>[3]Fleisch!FE21</f>
        <v>187.89763427400101</v>
      </c>
      <c r="FF37" s="407">
        <f>[3]Fleisch!FF21</f>
        <v>16.430704748002</v>
      </c>
      <c r="FG37" s="407">
        <f>[3]Fleisch!FG21</f>
        <v>734.51750908900101</v>
      </c>
      <c r="FH37" s="406">
        <f>[3]Fleisch!FH21</f>
        <v>49.512504383001001</v>
      </c>
      <c r="FI37" s="406">
        <f>[3]Fleisch!FI21</f>
        <v>669.48442798700194</v>
      </c>
      <c r="FJ37" s="407">
        <f>[3]Fleisch!FJ21</f>
        <v>18.063041148003002</v>
      </c>
      <c r="FK37" s="407">
        <f>[3]Fleisch!FK21</f>
        <v>199.965067144003</v>
      </c>
      <c r="FL37" s="406">
        <f>[3]Fleisch!FL21</f>
        <v>26.136133882999999</v>
      </c>
      <c r="FM37" s="406">
        <f>[3]Fleisch!FM21</f>
        <v>566.44630385400012</v>
      </c>
    </row>
    <row r="38" spans="1:169" x14ac:dyDescent="0.2">
      <c r="A38" s="218"/>
      <c r="B38" s="189">
        <f t="shared" si="11"/>
        <v>45566</v>
      </c>
      <c r="C38" s="516">
        <f>[3]Fleisch!$A32</f>
        <v>45261</v>
      </c>
      <c r="D38" s="396" t="str">
        <f>[3]Fleisch!D33</f>
        <v>-</v>
      </c>
      <c r="E38" s="396" t="str">
        <f>[3]Fleisch!E33</f>
        <v>-</v>
      </c>
      <c r="F38" s="380" t="str">
        <f>[3]Fleisch!$J33</f>
        <v>-</v>
      </c>
      <c r="G38" s="380"/>
      <c r="H38" s="396" t="str">
        <f>[3]Fleisch!$L33</f>
        <v>-</v>
      </c>
      <c r="I38" s="396"/>
      <c r="J38" s="380"/>
      <c r="K38" s="380" t="str">
        <f>[3]Fleisch!F33</f>
        <v>-</v>
      </c>
      <c r="L38" s="380" t="str">
        <f>[3]Fleisch!G33</f>
        <v>-</v>
      </c>
      <c r="M38" s="380"/>
      <c r="N38" s="396" t="str">
        <f>[3]Fleisch!B33</f>
        <v>-</v>
      </c>
      <c r="O38" s="396" t="str">
        <f>[3]Fleisch!C33</f>
        <v>-</v>
      </c>
      <c r="P38" s="380"/>
      <c r="Q38" s="380" t="str">
        <f>[3]Fleisch!H33</f>
        <v>-</v>
      </c>
      <c r="R38" s="380" t="str">
        <f>[3]Fleisch!I33</f>
        <v>-</v>
      </c>
      <c r="S38" s="380"/>
      <c r="T38" s="380"/>
      <c r="U38" s="189">
        <f>[3]Fleisch!$A22</f>
        <v>45566</v>
      </c>
      <c r="V38" s="343">
        <f>'Gemüse Daten'!CX37</f>
        <v>4</v>
      </c>
      <c r="W38" s="443">
        <f>[3]Fleisch!CA22</f>
        <v>107.99322607053402</v>
      </c>
      <c r="X38" s="443">
        <f>[3]Fleisch!CB22</f>
        <v>35.728848383249115</v>
      </c>
      <c r="Y38" s="444" t="str">
        <f>[3]Fleisch!CD22</f>
        <v>(-)</v>
      </c>
      <c r="Z38" s="444">
        <f>[3]Fleisch!CE22</f>
        <v>78.846019456641287</v>
      </c>
      <c r="AA38" s="443">
        <f>[3]Fleisch!CG22</f>
        <v>83.076539230258106</v>
      </c>
      <c r="AB38" s="443">
        <f>[3]Fleisch!CH22</f>
        <v>73.92982499297139</v>
      </c>
      <c r="AC38" s="445"/>
      <c r="AD38" s="444">
        <f>[3]Fleisch!CJ22</f>
        <v>71.135483341135426</v>
      </c>
      <c r="AE38" s="444">
        <f>[3]Fleisch!CK22</f>
        <v>49.137242698671535</v>
      </c>
      <c r="AF38" s="445"/>
      <c r="AG38" s="443">
        <f>[3]Fleisch!CM22</f>
        <v>44.02230919697611</v>
      </c>
      <c r="AH38" s="443">
        <f>[3]Fleisch!CN22</f>
        <v>35.069234382245384</v>
      </c>
      <c r="AI38" s="444">
        <f>[3]Fleisch!CP22</f>
        <v>60.260435663347998</v>
      </c>
      <c r="AJ38" s="444">
        <f>[3]Fleisch!CQ22</f>
        <v>47.214622333334646</v>
      </c>
      <c r="AK38" s="443">
        <f>[3]Fleisch!CS22</f>
        <v>67.383914632852992</v>
      </c>
      <c r="AL38" s="443">
        <f>[3]Fleisch!CT22</f>
        <v>62.731365707899535</v>
      </c>
      <c r="AM38" s="444">
        <f>[3]Fleisch!CV22</f>
        <v>36.653432233459135</v>
      </c>
      <c r="AN38" s="444">
        <f>[3]Fleisch!CW22</f>
        <v>30.170274360520885</v>
      </c>
      <c r="AO38" s="443">
        <f>[3]Fleisch!CY22</f>
        <v>21.558014915825723</v>
      </c>
      <c r="AP38" s="443">
        <f>[3]Fleisch!CZ22</f>
        <v>16.582395643129438</v>
      </c>
      <c r="AQ38" s="444">
        <f>[3]Fleisch!DB22</f>
        <v>34.787809547322169</v>
      </c>
      <c r="AR38" s="444">
        <f>[3]Fleisch!DC22</f>
        <v>26.024375562315512</v>
      </c>
      <c r="AS38" s="443">
        <f>[3]Fleisch!DE22</f>
        <v>33.587530965584428</v>
      </c>
      <c r="AT38" s="443">
        <f>[3]Fleisch!DF22</f>
        <v>20.722982782201488</v>
      </c>
      <c r="AU38" s="444">
        <f>[3]Fleisch!DH22</f>
        <v>50.574416860089521</v>
      </c>
      <c r="AV38" s="444">
        <f>[3]Fleisch!DI22</f>
        <v>43.469053861325193</v>
      </c>
      <c r="AW38" s="445"/>
      <c r="AX38" s="443">
        <f>[3]Fleisch!DK22</f>
        <v>21.240156900335865</v>
      </c>
      <c r="AY38" s="443">
        <f>[3]Fleisch!DL22</f>
        <v>17.433289820197508</v>
      </c>
      <c r="AZ38" s="444">
        <f>[3]Fleisch!DN22</f>
        <v>35.140313091479854</v>
      </c>
      <c r="BA38" s="444">
        <f>[3]Fleisch!DO22</f>
        <v>34.417662374984289</v>
      </c>
      <c r="BB38" s="443">
        <f>[3]Fleisch!DQ22</f>
        <v>19.458488406052709</v>
      </c>
      <c r="BC38" s="443">
        <f>[3]Fleisch!DR22</f>
        <v>18.06603264078031</v>
      </c>
      <c r="BD38" s="444">
        <f>[3]Fleisch!DT22</f>
        <v>26.558120554202688</v>
      </c>
      <c r="BE38" s="444">
        <f>[3]Fleisch!DU22</f>
        <v>16.003714764181716</v>
      </c>
      <c r="BF38" s="443">
        <f>[3]Fleisch!DW22</f>
        <v>31.021471852764439</v>
      </c>
      <c r="BG38" s="443">
        <f>[3]Fleisch!DX22</f>
        <v>20.94303729540383</v>
      </c>
      <c r="BH38" s="445"/>
      <c r="BI38" s="444">
        <f>[3]Fleisch!EJ22</f>
        <v>51.448456675062374</v>
      </c>
      <c r="BJ38" s="444">
        <f>[3]Fleisch!EK22</f>
        <v>20.493315310386336</v>
      </c>
      <c r="BK38" s="443">
        <f>[3]Fleisch!EM22</f>
        <v>33.934726487092405</v>
      </c>
      <c r="BL38" s="443">
        <f>[3]Fleisch!EN22</f>
        <v>19.311883895801536</v>
      </c>
      <c r="BM38" s="444">
        <f>[3]Fleisch!EP22</f>
        <v>19.102145135882854</v>
      </c>
      <c r="BN38" s="444">
        <f>[3]Fleisch!EQ22</f>
        <v>10.747878132780757</v>
      </c>
      <c r="BO38" s="443">
        <f>[3]Fleisch!ES22</f>
        <v>21.212359526298794</v>
      </c>
      <c r="BP38" s="443">
        <f>[3]Fleisch!ET22</f>
        <v>9.7138986899767907</v>
      </c>
      <c r="BQ38" s="444"/>
      <c r="BR38" s="444">
        <f>[3]Fleisch!FN22</f>
        <v>28.276546349276295</v>
      </c>
      <c r="BS38" s="444">
        <f>[3]Fleisch!FO22</f>
        <v>19.148234438254143</v>
      </c>
      <c r="BT38" s="443">
        <f>[3]Fleisch!FQ22</f>
        <v>19.48344393487891</v>
      </c>
      <c r="BU38" s="443">
        <f>[3]Fleisch!FR22</f>
        <v>10.070530897497004</v>
      </c>
      <c r="BV38" s="444">
        <f>[3]Fleisch!FT22</f>
        <v>25.756016683684209</v>
      </c>
      <c r="BW38" s="444">
        <f>[3]Fleisch!FU22</f>
        <v>47.245851187954457</v>
      </c>
      <c r="BX38" s="443">
        <f>[3]Fleisch!FW22</f>
        <v>52.425799788873022</v>
      </c>
      <c r="BY38" s="443">
        <f>[3]Fleisch!FX22</f>
        <v>33.238841190319874</v>
      </c>
      <c r="BZ38" s="444">
        <f>[3]Fleisch!FZ22</f>
        <v>18.853101638866193</v>
      </c>
      <c r="CA38" s="444">
        <f>[3]Fleisch!GA22</f>
        <v>23.492693794127216</v>
      </c>
      <c r="CB38" s="443">
        <f>[3]Fleisch!GC22</f>
        <v>48.076883259702385</v>
      </c>
      <c r="CC38" s="443">
        <f>[3]Fleisch!GD22</f>
        <v>25.26230793016359</v>
      </c>
      <c r="CD38" s="444">
        <f>[3]Fleisch!GF22</f>
        <v>33.265002187894709</v>
      </c>
      <c r="CE38" s="444">
        <f>[3]Fleisch!GG22</f>
        <v>23.52329863800124</v>
      </c>
      <c r="CF38" s="443">
        <f>[3]Fleisch!GI22</f>
        <v>86.703040194784435</v>
      </c>
      <c r="CG38" s="443">
        <f>[3]Fleisch!GJ22</f>
        <v>64.169192725774863</v>
      </c>
      <c r="CH38" s="444">
        <f>[3]Fleisch!GL22</f>
        <v>23.483486051377252</v>
      </c>
      <c r="CI38" s="444">
        <f>[3]Fleisch!GM22</f>
        <v>10.715584633625417</v>
      </c>
      <c r="CJ38" s="370" t="str">
        <f t="shared" si="13"/>
        <v>4</v>
      </c>
      <c r="CK38" s="528">
        <f t="shared" si="14"/>
        <v>4</v>
      </c>
      <c r="CL38" s="397">
        <f>[3]Fleisch!GP22</f>
        <v>463.28775888600006</v>
      </c>
      <c r="CM38" s="397">
        <f>[3]Fleisch!GQ22</f>
        <v>9573.4283538199998</v>
      </c>
      <c r="CN38" s="415"/>
      <c r="CO38" s="407">
        <f>[3]Fleisch!$AH22</f>
        <v>9.2347969439999993</v>
      </c>
      <c r="CP38" s="407">
        <f>[3]Fleisch!$AM22</f>
        <v>215.87965408300002</v>
      </c>
      <c r="CQ38" s="406">
        <f>[3]Fleisch!AS22</f>
        <v>1.1810000001000001E-2</v>
      </c>
      <c r="CR38" s="406">
        <f>[3]Fleisch!AT22</f>
        <v>34.714781422999998</v>
      </c>
      <c r="CS38" s="407">
        <f>[3]Fleisch!AU22</f>
        <v>0</v>
      </c>
      <c r="CT38" s="407">
        <f>[3]Fleisch!AV22</f>
        <v>5.7562916629999998</v>
      </c>
      <c r="CU38" s="406">
        <f>[3]Fleisch!AW22</f>
        <v>0.37474900000000005</v>
      </c>
      <c r="CV38" s="406">
        <f>[3]Fleisch!AX22</f>
        <v>0.5689490000009999</v>
      </c>
      <c r="CW38" s="415"/>
      <c r="CX38" s="407">
        <f>[3]Fleisch!AL22</f>
        <v>4.4578090310010001</v>
      </c>
      <c r="CY38" s="407">
        <f>[3]Fleisch!AQ22</f>
        <v>139.62688447500099</v>
      </c>
      <c r="CZ38" s="406">
        <f>[3]Fleisch!AY22</f>
        <v>1.145619223</v>
      </c>
      <c r="DA38" s="406">
        <f>[3]Fleisch!AZ22</f>
        <v>22.547574122000004</v>
      </c>
      <c r="DB38" s="415"/>
      <c r="DC38" s="407">
        <f>[3]Fleisch!$AI22</f>
        <v>246.150935976</v>
      </c>
      <c r="DD38" s="407">
        <f>[3]Fleisch!$AN22</f>
        <v>1970.593559568</v>
      </c>
      <c r="DE38" s="406">
        <f>[3]Fleisch!BA22</f>
        <v>5.4332512340000001</v>
      </c>
      <c r="DF38" s="406">
        <f>[3]Fleisch!BB22</f>
        <v>118.851178766</v>
      </c>
      <c r="DG38" s="407">
        <f>[3]Fleisch!BC22</f>
        <v>6.1471449739999997</v>
      </c>
      <c r="DH38" s="407">
        <f>[3]Fleisch!BD22</f>
        <v>84.123037018000005</v>
      </c>
      <c r="DI38" s="406">
        <f>[3]Fleisch!BE22</f>
        <v>8.4468394260000004</v>
      </c>
      <c r="DJ38" s="406">
        <f>[3]Fleisch!BF22</f>
        <v>66.333723698</v>
      </c>
      <c r="DK38" s="407">
        <f>[3]Fleisch!BG22</f>
        <v>13.566348241</v>
      </c>
      <c r="DL38" s="407">
        <f>[3]Fleisch!BH22</f>
        <v>89.593037879001002</v>
      </c>
      <c r="DM38" s="406">
        <f>[3]Fleisch!BI22</f>
        <v>147.66944542700099</v>
      </c>
      <c r="DN38" s="406">
        <f>[3]Fleisch!BJ22</f>
        <v>976.96286349199988</v>
      </c>
      <c r="DO38" s="407">
        <f>[3]Fleisch!BK22</f>
        <v>14.470427563001</v>
      </c>
      <c r="DP38" s="407">
        <f>[3]Fleisch!BL22</f>
        <v>111.007711615001</v>
      </c>
      <c r="DQ38" s="406">
        <f>[3]Fleisch!BM22</f>
        <v>2.2730870000009999</v>
      </c>
      <c r="DR38" s="406">
        <f>[3]Fleisch!BN22</f>
        <v>92.077178100000012</v>
      </c>
      <c r="DS38" s="407">
        <f>[3]Fleisch!BO22</f>
        <v>16.276691714000002</v>
      </c>
      <c r="DT38" s="407">
        <f>[3]Fleisch!BP22</f>
        <v>76.702969018000005</v>
      </c>
      <c r="DU38" s="415"/>
      <c r="DV38" s="406">
        <f>[3]Fleisch!$AJ22</f>
        <v>52.730200758000002</v>
      </c>
      <c r="DW38" s="406">
        <f>[3]Fleisch!$AO22</f>
        <v>1436.5924110320002</v>
      </c>
      <c r="DX38" s="407">
        <f>[3]Fleisch!BQ22</f>
        <v>2.3511419460000003</v>
      </c>
      <c r="DY38" s="407">
        <f>[3]Fleisch!BR22</f>
        <v>248.293630868001</v>
      </c>
      <c r="DZ38" s="406">
        <f>[3]Fleisch!BS22</f>
        <v>8.5861919530010002</v>
      </c>
      <c r="EA38" s="406">
        <f>[3]Fleisch!BT22</f>
        <v>101.52135541200001</v>
      </c>
      <c r="EB38" s="407">
        <f>[3]Fleisch!BU22</f>
        <v>2.1760226579999999</v>
      </c>
      <c r="EC38" s="407">
        <f>[3]Fleisch!BV22</f>
        <v>72.104076298001004</v>
      </c>
      <c r="ED38" s="406">
        <f>[3]Fleisch!BW22</f>
        <v>4.4621724540010002</v>
      </c>
      <c r="EE38" s="406">
        <f>[3]Fleisch!BX22</f>
        <v>185.97165747000099</v>
      </c>
      <c r="EF38" s="407">
        <f>[3]Fleisch!BY22</f>
        <v>4.3750299999999998</v>
      </c>
      <c r="EG38" s="407">
        <f>[3]Fleisch!BZ22</f>
        <v>131.64827114799999</v>
      </c>
      <c r="EH38" s="415"/>
      <c r="EI38" s="406">
        <f>[3]Fleisch!$AK22</f>
        <v>107.98206286900101</v>
      </c>
      <c r="EJ38" s="406">
        <f>[3]Fleisch!$AP22</f>
        <v>4552.4604124739999</v>
      </c>
      <c r="EK38" s="407">
        <f>[3]Fleisch!DZ22</f>
        <v>30.292013600000001</v>
      </c>
      <c r="EL38" s="407">
        <f>[3]Fleisch!EA22</f>
        <v>1408.191930524001</v>
      </c>
      <c r="EM38" s="406">
        <f>[3]Fleisch!EB22</f>
        <v>1.3452929999999999</v>
      </c>
      <c r="EN38" s="406">
        <f>[3]Fleisch!EC22</f>
        <v>43.521016621000001</v>
      </c>
      <c r="EO38" s="407">
        <f>[3]Fleisch!ED22</f>
        <v>52.648905368999998</v>
      </c>
      <c r="EP38" s="407">
        <f>[3]Fleisch!EE22</f>
        <v>1059.6484420000002</v>
      </c>
      <c r="EQ38" s="406">
        <f>[3]Fleisch!EF22</f>
        <v>14.950254200002</v>
      </c>
      <c r="ER38" s="406">
        <f>[3]Fleisch!EG22</f>
        <v>685.77565772800108</v>
      </c>
      <c r="ES38" s="409"/>
      <c r="ET38" s="407">
        <f>[3]Fleisch!GR22</f>
        <v>195.01306666100101</v>
      </c>
      <c r="EU38" s="407">
        <f>[3]Fleisch!GS22</f>
        <v>6385.0187542790009</v>
      </c>
      <c r="EV38" s="406">
        <f>[3]Fleisch!EV22</f>
        <v>3.4831531440019998</v>
      </c>
      <c r="EW38" s="406">
        <f>[3]Fleisch!EW22</f>
        <v>495.04288652000002</v>
      </c>
      <c r="EX38" s="407">
        <f>[3]Fleisch!EX22</f>
        <v>14.910417916</v>
      </c>
      <c r="EY38" s="407">
        <f>[3]Fleisch!EY22</f>
        <v>481.61738682600003</v>
      </c>
      <c r="EZ38" s="406">
        <f>[3]Fleisch!EZ22</f>
        <v>12.026555914999999</v>
      </c>
      <c r="FA38" s="406">
        <f>[3]Fleisch!FA22</f>
        <v>199.21905258000098</v>
      </c>
      <c r="FB38" s="407">
        <f>[3]Fleisch!FB22</f>
        <v>10.304585654002</v>
      </c>
      <c r="FC38" s="407">
        <f>[3]Fleisch!FC22</f>
        <v>522.18605360700201</v>
      </c>
      <c r="FD38" s="406">
        <f>[3]Fleisch!FD22</f>
        <v>4.1584216140000008</v>
      </c>
      <c r="FE38" s="406">
        <f>[3]Fleisch!FE22</f>
        <v>179.77213972199999</v>
      </c>
      <c r="FF38" s="407">
        <f>[3]Fleisch!FF22</f>
        <v>15.731181387000001</v>
      </c>
      <c r="FG38" s="407">
        <f>[3]Fleisch!FG22</f>
        <v>707.16260949600098</v>
      </c>
      <c r="FH38" s="406">
        <f>[3]Fleisch!FH22</f>
        <v>45.664371461000002</v>
      </c>
      <c r="FI38" s="406">
        <f>[3]Fleisch!FI22</f>
        <v>643.90197331100194</v>
      </c>
      <c r="FJ38" s="407">
        <f>[3]Fleisch!FJ22</f>
        <v>14.719142330003001</v>
      </c>
      <c r="FK38" s="407">
        <f>[3]Fleisch!FK22</f>
        <v>196.73945155400202</v>
      </c>
      <c r="FL38" s="406">
        <f>[3]Fleisch!FL22</f>
        <v>21.149222998000003</v>
      </c>
      <c r="FM38" s="406">
        <f>[3]Fleisch!FM22</f>
        <v>540.96415674799994</v>
      </c>
    </row>
    <row r="39" spans="1:169" x14ac:dyDescent="0.2">
      <c r="A39" s="218"/>
      <c r="B39" s="189">
        <f t="shared" si="11"/>
        <v>45536</v>
      </c>
      <c r="C39" s="516">
        <f>[3]Fleisch!$A33</f>
        <v>45231</v>
      </c>
      <c r="D39" s="396" t="str">
        <f>[3]Fleisch!D34</f>
        <v>-</v>
      </c>
      <c r="E39" s="396" t="str">
        <f>[3]Fleisch!E34</f>
        <v>-</v>
      </c>
      <c r="F39" s="380" t="str">
        <f>[3]Fleisch!$J34</f>
        <v>-</v>
      </c>
      <c r="G39" s="380"/>
      <c r="H39" s="396" t="str">
        <f>[3]Fleisch!$L34</f>
        <v>-</v>
      </c>
      <c r="I39" s="396"/>
      <c r="J39" s="380"/>
      <c r="K39" s="380" t="str">
        <f>[3]Fleisch!F34</f>
        <v>-</v>
      </c>
      <c r="L39" s="380" t="str">
        <f>[3]Fleisch!G34</f>
        <v>-</v>
      </c>
      <c r="M39" s="380"/>
      <c r="N39" s="396" t="str">
        <f>[3]Fleisch!B34</f>
        <v>-</v>
      </c>
      <c r="O39" s="396" t="str">
        <f>[3]Fleisch!C34</f>
        <v>-</v>
      </c>
      <c r="P39" s="380"/>
      <c r="Q39" s="380" t="str">
        <f>[3]Fleisch!H34</f>
        <v>-</v>
      </c>
      <c r="R39" s="380" t="str">
        <f>[3]Fleisch!I34</f>
        <v>-</v>
      </c>
      <c r="S39" s="380"/>
      <c r="T39" s="380"/>
      <c r="U39" s="189">
        <f>[3]Fleisch!$A23</f>
        <v>45536</v>
      </c>
      <c r="V39" s="343">
        <f>'Gemüse Daten'!CX38</f>
        <v>5</v>
      </c>
      <c r="W39" s="443">
        <f>[3]Fleisch!CA23</f>
        <v>26.945046859525139</v>
      </c>
      <c r="X39" s="443">
        <f>[3]Fleisch!CB23</f>
        <v>37.53373032763735</v>
      </c>
      <c r="Y39" s="444" t="str">
        <f>[3]Fleisch!CD23</f>
        <v>(-)</v>
      </c>
      <c r="Z39" s="444">
        <f>[3]Fleisch!CE23</f>
        <v>96.449515625584851</v>
      </c>
      <c r="AA39" s="443">
        <f>[3]Fleisch!CG23</f>
        <v>85.624878306286249</v>
      </c>
      <c r="AB39" s="443">
        <f>[3]Fleisch!CH23</f>
        <v>67.208562131077031</v>
      </c>
      <c r="AC39" s="445"/>
      <c r="AD39" s="444">
        <f>[3]Fleisch!CJ23</f>
        <v>40.976214566839381</v>
      </c>
      <c r="AE39" s="444">
        <f>[3]Fleisch!CK23</f>
        <v>49.573578023384499</v>
      </c>
      <c r="AF39" s="445"/>
      <c r="AG39" s="443">
        <f>[3]Fleisch!CM23</f>
        <v>36.368745322167108</v>
      </c>
      <c r="AH39" s="443">
        <f>[3]Fleisch!CN23</f>
        <v>35.85598297906288</v>
      </c>
      <c r="AI39" s="444">
        <f>[3]Fleisch!CP23</f>
        <v>77.398692254342976</v>
      </c>
      <c r="AJ39" s="444">
        <f>[3]Fleisch!CQ23</f>
        <v>48.514836842280083</v>
      </c>
      <c r="AK39" s="443">
        <f>[3]Fleisch!CS23</f>
        <v>55.540730437525092</v>
      </c>
      <c r="AL39" s="443">
        <f>[3]Fleisch!CT23</f>
        <v>60.902530237436373</v>
      </c>
      <c r="AM39" s="444">
        <f>[3]Fleisch!CV23</f>
        <v>43.766205670209217</v>
      </c>
      <c r="AN39" s="444">
        <f>[3]Fleisch!CW23</f>
        <v>32.575414352740637</v>
      </c>
      <c r="AO39" s="443">
        <f>[3]Fleisch!CY23</f>
        <v>22.272880293181004</v>
      </c>
      <c r="AP39" s="443">
        <f>[3]Fleisch!CZ23</f>
        <v>17.325318672817321</v>
      </c>
      <c r="AQ39" s="444">
        <f>[3]Fleisch!DB23</f>
        <v>36.335305747916067</v>
      </c>
      <c r="AR39" s="444">
        <f>[3]Fleisch!DC23</f>
        <v>26.621587948154257</v>
      </c>
      <c r="AS39" s="443">
        <f>[3]Fleisch!DE23</f>
        <v>34.533277240059611</v>
      </c>
      <c r="AT39" s="443">
        <f>[3]Fleisch!DF23</f>
        <v>21.205370303761757</v>
      </c>
      <c r="AU39" s="444">
        <f>[3]Fleisch!DH23</f>
        <v>74.379094333743311</v>
      </c>
      <c r="AV39" s="444">
        <f>[3]Fleisch!DI23</f>
        <v>47.369915412927313</v>
      </c>
      <c r="AW39" s="445"/>
      <c r="AX39" s="443">
        <f>[3]Fleisch!DK23</f>
        <v>20.211571472350592</v>
      </c>
      <c r="AY39" s="443">
        <f>[3]Fleisch!DL23</f>
        <v>18.861123844887047</v>
      </c>
      <c r="AZ39" s="444">
        <f>[3]Fleisch!DN23</f>
        <v>38.78374533058539</v>
      </c>
      <c r="BA39" s="444">
        <f>[3]Fleisch!DO23</f>
        <v>30.950382930295511</v>
      </c>
      <c r="BB39" s="443">
        <f>[3]Fleisch!DQ23</f>
        <v>20.975883553550183</v>
      </c>
      <c r="BC39" s="443">
        <f>[3]Fleisch!DR23</f>
        <v>18.576944960547674</v>
      </c>
      <c r="BD39" s="444">
        <f>[3]Fleisch!DT23</f>
        <v>24.200235352598586</v>
      </c>
      <c r="BE39" s="444">
        <f>[3]Fleisch!DU23</f>
        <v>15.702850975862768</v>
      </c>
      <c r="BF39" s="443">
        <f>[3]Fleisch!DW23</f>
        <v>28.134447526290341</v>
      </c>
      <c r="BG39" s="443">
        <f>[3]Fleisch!DX23</f>
        <v>18.92037245320908</v>
      </c>
      <c r="BH39" s="445"/>
      <c r="BI39" s="444">
        <f>[3]Fleisch!EJ23</f>
        <v>53.133408001571624</v>
      </c>
      <c r="BJ39" s="444">
        <f>[3]Fleisch!EK23</f>
        <v>21.355390906122338</v>
      </c>
      <c r="BK39" s="443">
        <f>[3]Fleisch!EM23</f>
        <v>35.520253593659959</v>
      </c>
      <c r="BL39" s="443">
        <f>[3]Fleisch!EN23</f>
        <v>19.604053000045791</v>
      </c>
      <c r="BM39" s="444">
        <f>[3]Fleisch!EP23</f>
        <v>18.568249657769467</v>
      </c>
      <c r="BN39" s="444">
        <f>[3]Fleisch!EQ23</f>
        <v>11.131197027219908</v>
      </c>
      <c r="BO39" s="443">
        <f>[3]Fleisch!ES23</f>
        <v>16.162059671177602</v>
      </c>
      <c r="BP39" s="443">
        <f>[3]Fleisch!ET23</f>
        <v>10.104350735145047</v>
      </c>
      <c r="BQ39" s="444"/>
      <c r="BR39" s="444">
        <f>[3]Fleisch!FN23</f>
        <v>28.579317618187329</v>
      </c>
      <c r="BS39" s="444">
        <f>[3]Fleisch!FO23</f>
        <v>19.108062104872491</v>
      </c>
      <c r="BT39" s="443">
        <f>[3]Fleisch!FQ23</f>
        <v>20.058150587156003</v>
      </c>
      <c r="BU39" s="443">
        <f>[3]Fleisch!FR23</f>
        <v>10.071307330651019</v>
      </c>
      <c r="BV39" s="444">
        <f>[3]Fleisch!FT23</f>
        <v>24.83705735435657</v>
      </c>
      <c r="BW39" s="444">
        <f>[3]Fleisch!FU23</f>
        <v>47.660631697732541</v>
      </c>
      <c r="BX39" s="443">
        <f>[3]Fleisch!FW23</f>
        <v>48.014480733688004</v>
      </c>
      <c r="BY39" s="443">
        <f>[3]Fleisch!FX23</f>
        <v>34.328105069428588</v>
      </c>
      <c r="BZ39" s="444">
        <f>[3]Fleisch!FZ23</f>
        <v>21.454389552740484</v>
      </c>
      <c r="CA39" s="444">
        <f>[3]Fleisch!GA23</f>
        <v>21.053164945286952</v>
      </c>
      <c r="CB39" s="443">
        <f>[3]Fleisch!GC23</f>
        <v>50.304638454740562</v>
      </c>
      <c r="CC39" s="443">
        <f>[3]Fleisch!GD23</f>
        <v>25.743484498094812</v>
      </c>
      <c r="CD39" s="444">
        <f>[3]Fleisch!GF23</f>
        <v>34.8267787781297</v>
      </c>
      <c r="CE39" s="444">
        <f>[3]Fleisch!GG23</f>
        <v>23.713655570175622</v>
      </c>
      <c r="CF39" s="443">
        <f>[3]Fleisch!GI23</f>
        <v>88.626542476271752</v>
      </c>
      <c r="CG39" s="443">
        <f>[3]Fleisch!GJ23</f>
        <v>64.901389743214239</v>
      </c>
      <c r="CH39" s="444">
        <f>[3]Fleisch!GL23</f>
        <v>22.956982569629918</v>
      </c>
      <c r="CI39" s="444">
        <f>[3]Fleisch!GM23</f>
        <v>11.264495570173843</v>
      </c>
      <c r="CJ39" s="370" t="str">
        <f t="shared" si="13"/>
        <v>5</v>
      </c>
      <c r="CK39" s="528">
        <f t="shared" si="14"/>
        <v>5</v>
      </c>
      <c r="CL39" s="397">
        <f>[3]Fleisch!GP23</f>
        <v>588.83252174300003</v>
      </c>
      <c r="CM39" s="397">
        <f>[3]Fleisch!GQ23</f>
        <v>12181.018614036</v>
      </c>
      <c r="CN39" s="415"/>
      <c r="CO39" s="407">
        <f>[3]Fleisch!$AH23</f>
        <v>16.097242226000002</v>
      </c>
      <c r="CP39" s="407">
        <f>[3]Fleisch!$AM23</f>
        <v>237.40828026900101</v>
      </c>
      <c r="CQ39" s="406">
        <f>[3]Fleisch!AS23</f>
        <v>2.4216779759999998</v>
      </c>
      <c r="CR39" s="406">
        <f>[3]Fleisch!AT23</f>
        <v>41.414085878999998</v>
      </c>
      <c r="CS39" s="407">
        <f>[3]Fleisch!AU23</f>
        <v>0</v>
      </c>
      <c r="CT39" s="407">
        <f>[3]Fleisch!AV23</f>
        <v>3.2869792390010004</v>
      </c>
      <c r="CU39" s="406">
        <f>[3]Fleisch!AW23</f>
        <v>0.28760800000100001</v>
      </c>
      <c r="CV39" s="406">
        <f>[3]Fleisch!AX23</f>
        <v>2.5243175799999999</v>
      </c>
      <c r="CW39" s="415"/>
      <c r="CX39" s="407">
        <f>[3]Fleisch!AL23</f>
        <v>17.805147678000001</v>
      </c>
      <c r="CY39" s="407">
        <f>[3]Fleisch!AQ23</f>
        <v>219.161024195001</v>
      </c>
      <c r="CZ39" s="406">
        <f>[3]Fleisch!AY23</f>
        <v>1.2033636220000001</v>
      </c>
      <c r="DA39" s="406">
        <f>[3]Fleisch!AZ23</f>
        <v>40.501383441999998</v>
      </c>
      <c r="DB39" s="415"/>
      <c r="DC39" s="407">
        <f>[3]Fleisch!$AI23</f>
        <v>303.78597324100105</v>
      </c>
      <c r="DD39" s="407">
        <f>[3]Fleisch!$AN23</f>
        <v>2398.5306283999998</v>
      </c>
      <c r="DE39" s="406">
        <f>[3]Fleisch!BA23</f>
        <v>9.8702874510000012</v>
      </c>
      <c r="DF39" s="406">
        <f>[3]Fleisch!BB23</f>
        <v>140.71968720200098</v>
      </c>
      <c r="DG39" s="407">
        <f>[3]Fleisch!BC23</f>
        <v>6.7028558290000007</v>
      </c>
      <c r="DH39" s="407">
        <f>[3]Fleisch!BD23</f>
        <v>120.28534652200099</v>
      </c>
      <c r="DI39" s="406">
        <f>[3]Fleisch!BE23</f>
        <v>7.3490652110010002</v>
      </c>
      <c r="DJ39" s="406">
        <f>[3]Fleisch!BF23</f>
        <v>82.548491536</v>
      </c>
      <c r="DK39" s="407">
        <f>[3]Fleisch!BG23</f>
        <v>12.542099437000999</v>
      </c>
      <c r="DL39" s="407">
        <f>[3]Fleisch!BH23</f>
        <v>76.953293028000999</v>
      </c>
      <c r="DM39" s="406">
        <f>[3]Fleisch!BI23</f>
        <v>214.547837898002</v>
      </c>
      <c r="DN39" s="406">
        <f>[3]Fleisch!BJ23</f>
        <v>1294.3442509690021</v>
      </c>
      <c r="DO39" s="407">
        <f>[3]Fleisch!BK23</f>
        <v>9.4026204190009999</v>
      </c>
      <c r="DP39" s="407">
        <f>[3]Fleisch!BL23</f>
        <v>91.769099696000012</v>
      </c>
      <c r="DQ39" s="406">
        <f>[3]Fleisch!BM23</f>
        <v>2.108393</v>
      </c>
      <c r="DR39" s="406">
        <f>[3]Fleisch!BN23</f>
        <v>92.802523300001013</v>
      </c>
      <c r="DS39" s="407">
        <f>[3]Fleisch!BO23</f>
        <v>8.1949567019999989</v>
      </c>
      <c r="DT39" s="407">
        <f>[3]Fleisch!BP23</f>
        <v>118.186602429</v>
      </c>
      <c r="DU39" s="415"/>
      <c r="DV39" s="406">
        <f>[3]Fleisch!$AJ23</f>
        <v>71.758420954001011</v>
      </c>
      <c r="DW39" s="406">
        <f>[3]Fleisch!$AO23</f>
        <v>2184.5878790640004</v>
      </c>
      <c r="DX39" s="407">
        <f>[3]Fleisch!BQ23</f>
        <v>10.097918818</v>
      </c>
      <c r="DY39" s="407">
        <f>[3]Fleisch!BR23</f>
        <v>272.54916292299998</v>
      </c>
      <c r="DZ39" s="406">
        <f>[3]Fleisch!BS23</f>
        <v>12.06619132</v>
      </c>
      <c r="EA39" s="406">
        <f>[3]Fleisch!BT23</f>
        <v>167.004964871</v>
      </c>
      <c r="EB39" s="407">
        <f>[3]Fleisch!BU23</f>
        <v>2.1961276139999999</v>
      </c>
      <c r="EC39" s="407">
        <f>[3]Fleisch!BV23</f>
        <v>84.172261567001001</v>
      </c>
      <c r="ED39" s="406">
        <f>[3]Fleisch!BW23</f>
        <v>14.256309877001</v>
      </c>
      <c r="EE39" s="406">
        <f>[3]Fleisch!BX23</f>
        <v>313.63144973000101</v>
      </c>
      <c r="EF39" s="407">
        <f>[3]Fleisch!BY23</f>
        <v>5.8527397170009996</v>
      </c>
      <c r="EG39" s="407">
        <f>[3]Fleisch!BZ23</f>
        <v>392.54398747300002</v>
      </c>
      <c r="EH39" s="415"/>
      <c r="EI39" s="406">
        <f>[3]Fleisch!$AK23</f>
        <v>146.493563249</v>
      </c>
      <c r="EJ39" s="406">
        <f>[3]Fleisch!$AP23</f>
        <v>5818.8682490660003</v>
      </c>
      <c r="EK39" s="407">
        <f>[3]Fleisch!DZ23</f>
        <v>37.263857800000999</v>
      </c>
      <c r="EL39" s="407">
        <f>[3]Fleisch!EA23</f>
        <v>1747.258279440003</v>
      </c>
      <c r="EM39" s="406">
        <f>[3]Fleisch!EB23</f>
        <v>1.5987780000010001</v>
      </c>
      <c r="EN39" s="406">
        <f>[3]Fleisch!EC23</f>
        <v>66.265272481000011</v>
      </c>
      <c r="EO39" s="407">
        <f>[3]Fleisch!ED23</f>
        <v>56.721032149000003</v>
      </c>
      <c r="EP39" s="407">
        <f>[3]Fleisch!EE23</f>
        <v>1287.4326795750001</v>
      </c>
      <c r="EQ39" s="406">
        <f>[3]Fleisch!EF23</f>
        <v>40.422566900001996</v>
      </c>
      <c r="ER39" s="406">
        <f>[3]Fleisch!EG23</f>
        <v>890.24755501599998</v>
      </c>
      <c r="ES39" s="409"/>
      <c r="ET39" s="407">
        <f>[3]Fleisch!GR23</f>
        <v>261.19992833400102</v>
      </c>
      <c r="EU39" s="407">
        <f>[3]Fleisch!GS23</f>
        <v>7977.457350961</v>
      </c>
      <c r="EV39" s="406">
        <f>[3]Fleisch!EV23</f>
        <v>5.1839803170009997</v>
      </c>
      <c r="EW39" s="406">
        <f>[3]Fleisch!EW23</f>
        <v>637.40135923000105</v>
      </c>
      <c r="EX39" s="407">
        <f>[3]Fleisch!EX23</f>
        <v>23.911352937001002</v>
      </c>
      <c r="EY39" s="407">
        <f>[3]Fleisch!EY23</f>
        <v>785.089395717</v>
      </c>
      <c r="EZ39" s="406">
        <f>[3]Fleisch!EZ23</f>
        <v>32.631233162001003</v>
      </c>
      <c r="FA39" s="406">
        <f>[3]Fleisch!FA23</f>
        <v>254.17304388100101</v>
      </c>
      <c r="FB39" s="407">
        <f>[3]Fleisch!FB23</f>
        <v>16.370460711002</v>
      </c>
      <c r="FC39" s="407">
        <f>[3]Fleisch!FC23</f>
        <v>663.87056691700298</v>
      </c>
      <c r="FD39" s="406">
        <f>[3]Fleisch!FD23</f>
        <v>1.0089591040000001</v>
      </c>
      <c r="FE39" s="406">
        <f>[3]Fleisch!FE23</f>
        <v>194.89122736900103</v>
      </c>
      <c r="FF39" s="407">
        <f>[3]Fleisch!FF23</f>
        <v>24.569219271001998</v>
      </c>
      <c r="FG39" s="407">
        <f>[3]Fleisch!FG23</f>
        <v>871.77289223500009</v>
      </c>
      <c r="FH39" s="406">
        <f>[3]Fleisch!FH23</f>
        <v>46.701965329001006</v>
      </c>
      <c r="FI39" s="406">
        <f>[3]Fleisch!FI23</f>
        <v>712.89604619600198</v>
      </c>
      <c r="FJ39" s="407">
        <f>[3]Fleisch!FJ23</f>
        <v>22.572015101001998</v>
      </c>
      <c r="FK39" s="407">
        <f>[3]Fleisch!FK23</f>
        <v>258.62980481300099</v>
      </c>
      <c r="FL39" s="406">
        <f>[3]Fleisch!FL23</f>
        <v>26.855232147999999</v>
      </c>
      <c r="FM39" s="406">
        <f>[3]Fleisch!FM23</f>
        <v>594.06867632500007</v>
      </c>
    </row>
    <row r="40" spans="1:169" x14ac:dyDescent="0.2">
      <c r="A40" s="218"/>
      <c r="B40" s="189">
        <f t="shared" si="11"/>
        <v>45505</v>
      </c>
      <c r="C40" s="516">
        <f>[3]Fleisch!$A34</f>
        <v>45200</v>
      </c>
      <c r="D40" s="396" t="str">
        <f>[3]Fleisch!D35</f>
        <v>-</v>
      </c>
      <c r="E40" s="396" t="str">
        <f>[3]Fleisch!E35</f>
        <v>-</v>
      </c>
      <c r="F40" s="380" t="str">
        <f>[3]Fleisch!$J35</f>
        <v>-</v>
      </c>
      <c r="G40" s="380"/>
      <c r="H40" s="396" t="str">
        <f>[3]Fleisch!$L35</f>
        <v>-</v>
      </c>
      <c r="I40" s="396"/>
      <c r="J40" s="380"/>
      <c r="K40" s="380" t="str">
        <f>[3]Fleisch!F35</f>
        <v>-</v>
      </c>
      <c r="L40" s="380" t="str">
        <f>[3]Fleisch!G35</f>
        <v>-</v>
      </c>
      <c r="M40" s="380"/>
      <c r="N40" s="396" t="str">
        <f>[3]Fleisch!B35</f>
        <v>-</v>
      </c>
      <c r="O40" s="396" t="str">
        <f>[3]Fleisch!C35</f>
        <v>-</v>
      </c>
      <c r="P40" s="380"/>
      <c r="Q40" s="380" t="str">
        <f>[3]Fleisch!H35</f>
        <v>-</v>
      </c>
      <c r="R40" s="380" t="str">
        <f>[3]Fleisch!I35</f>
        <v>-</v>
      </c>
      <c r="S40" s="380"/>
      <c r="T40" s="380"/>
      <c r="U40" s="189">
        <f>[3]Fleisch!$A24</f>
        <v>45505</v>
      </c>
      <c r="V40" s="343">
        <f>'Gemüse Daten'!CX39</f>
        <v>4</v>
      </c>
      <c r="W40" s="443">
        <f>[3]Fleisch!CA24</f>
        <v>60.955228766912448</v>
      </c>
      <c r="X40" s="443">
        <f>[3]Fleisch!CB24</f>
        <v>52.441719874607791</v>
      </c>
      <c r="Y40" s="444">
        <f>[3]Fleisch!CD24</f>
        <v>45.289000004529726</v>
      </c>
      <c r="Z40" s="444">
        <f>[3]Fleisch!CE24</f>
        <v>78.365438733550405</v>
      </c>
      <c r="AA40" s="443">
        <f>[3]Fleisch!CG24</f>
        <v>84.825991475450593</v>
      </c>
      <c r="AB40" s="443">
        <f>[3]Fleisch!CH24</f>
        <v>47.653626866326725</v>
      </c>
      <c r="AC40" s="445"/>
      <c r="AD40" s="444">
        <f>[3]Fleisch!CJ24</f>
        <v>40.462631616178953</v>
      </c>
      <c r="AE40" s="444">
        <f>[3]Fleisch!CK24</f>
        <v>45.024740316642792</v>
      </c>
      <c r="AF40" s="445"/>
      <c r="AG40" s="443">
        <f>[3]Fleisch!CM24</f>
        <v>42.886112457746194</v>
      </c>
      <c r="AH40" s="443">
        <f>[3]Fleisch!CN24</f>
        <v>44.802483590642808</v>
      </c>
      <c r="AI40" s="444">
        <f>[3]Fleisch!CP24</f>
        <v>72.57616641924929</v>
      </c>
      <c r="AJ40" s="444">
        <f>[3]Fleisch!CQ24</f>
        <v>54.669810830990279</v>
      </c>
      <c r="AK40" s="443">
        <f>[3]Fleisch!CS24</f>
        <v>52.975680913057374</v>
      </c>
      <c r="AL40" s="443">
        <f>[3]Fleisch!CT24</f>
        <v>58.970775929948282</v>
      </c>
      <c r="AM40" s="444">
        <f>[3]Fleisch!CV24</f>
        <v>39.860940154073184</v>
      </c>
      <c r="AN40" s="444">
        <f>[3]Fleisch!CW24</f>
        <v>30.130656403916742</v>
      </c>
      <c r="AO40" s="443">
        <f>[3]Fleisch!CY24</f>
        <v>24.621652515809622</v>
      </c>
      <c r="AP40" s="443">
        <f>[3]Fleisch!CZ24</f>
        <v>18.287296577819895</v>
      </c>
      <c r="AQ40" s="444">
        <f>[3]Fleisch!DB24</f>
        <v>31.738121460450699</v>
      </c>
      <c r="AR40" s="444">
        <f>[3]Fleisch!DC24</f>
        <v>24.769884816816823</v>
      </c>
      <c r="AS40" s="443">
        <f>[3]Fleisch!DE24</f>
        <v>32.58775514575597</v>
      </c>
      <c r="AT40" s="443">
        <f>[3]Fleisch!DF24</f>
        <v>21.163437545635123</v>
      </c>
      <c r="AU40" s="444">
        <f>[3]Fleisch!DH24</f>
        <v>71.79020454929703</v>
      </c>
      <c r="AV40" s="444">
        <f>[3]Fleisch!DI24</f>
        <v>45.449273247720868</v>
      </c>
      <c r="AW40" s="445"/>
      <c r="AX40" s="443">
        <f>[3]Fleisch!DK24</f>
        <v>20.238703675656623</v>
      </c>
      <c r="AY40" s="443">
        <f>[3]Fleisch!DL24</f>
        <v>18.206780116039376</v>
      </c>
      <c r="AZ40" s="444">
        <f>[3]Fleisch!DN24</f>
        <v>42.51263085450983</v>
      </c>
      <c r="BA40" s="444">
        <f>[3]Fleisch!DO24</f>
        <v>35.48425152860635</v>
      </c>
      <c r="BB40" s="443">
        <f>[3]Fleisch!DQ24</f>
        <v>24.775496564001923</v>
      </c>
      <c r="BC40" s="443">
        <f>[3]Fleisch!DR24</f>
        <v>16.979331663174992</v>
      </c>
      <c r="BD40" s="444">
        <f>[3]Fleisch!DT24</f>
        <v>27.61853439501354</v>
      </c>
      <c r="BE40" s="444">
        <f>[3]Fleisch!DU24</f>
        <v>16.692937517335665</v>
      </c>
      <c r="BF40" s="443">
        <f>[3]Fleisch!DW24</f>
        <v>25.321345383485014</v>
      </c>
      <c r="BG40" s="443">
        <f>[3]Fleisch!DX24</f>
        <v>21.107727359691879</v>
      </c>
      <c r="BH40" s="445"/>
      <c r="BI40" s="444">
        <f>[3]Fleisch!EJ24</f>
        <v>52.530479261658705</v>
      </c>
      <c r="BJ40" s="444">
        <f>[3]Fleisch!EK24</f>
        <v>22.924951937969915</v>
      </c>
      <c r="BK40" s="443">
        <f>[3]Fleisch!EM24</f>
        <v>38.099060534377855</v>
      </c>
      <c r="BL40" s="443">
        <f>[3]Fleisch!EN24</f>
        <v>15.915809428248417</v>
      </c>
      <c r="BM40" s="444">
        <f>[3]Fleisch!EP24</f>
        <v>21.780619334126406</v>
      </c>
      <c r="BN40" s="444">
        <f>[3]Fleisch!EQ24</f>
        <v>11.845468038409816</v>
      </c>
      <c r="BO40" s="443">
        <f>[3]Fleisch!ES24</f>
        <v>21.619593265745277</v>
      </c>
      <c r="BP40" s="443">
        <f>[3]Fleisch!ET24</f>
        <v>11.030994728635125</v>
      </c>
      <c r="BQ40" s="444"/>
      <c r="BR40" s="444">
        <f>[3]Fleisch!FN24</f>
        <v>30.070280090167415</v>
      </c>
      <c r="BS40" s="444">
        <f>[3]Fleisch!FO24</f>
        <v>19.042543165961405</v>
      </c>
      <c r="BT40" s="443">
        <f>[3]Fleisch!FQ24</f>
        <v>19.50657898704193</v>
      </c>
      <c r="BU40" s="443">
        <f>[3]Fleisch!FR24</f>
        <v>10.348282634248621</v>
      </c>
      <c r="BV40" s="444">
        <f>[3]Fleisch!FT24</f>
        <v>68.04180057227623</v>
      </c>
      <c r="BW40" s="444">
        <f>[3]Fleisch!FU24</f>
        <v>47.653344496927488</v>
      </c>
      <c r="BX40" s="443">
        <f>[3]Fleisch!FW24</f>
        <v>50.32585800947394</v>
      </c>
      <c r="BY40" s="443">
        <f>[3]Fleisch!FX24</f>
        <v>35.015593024516228</v>
      </c>
      <c r="BZ40" s="444">
        <f>[3]Fleisch!FZ24</f>
        <v>38.080074465223902</v>
      </c>
      <c r="CA40" s="444">
        <f>[3]Fleisch!GA24</f>
        <v>21.059504430505807</v>
      </c>
      <c r="CB40" s="443">
        <f>[3]Fleisch!GC24</f>
        <v>51.138694820045004</v>
      </c>
      <c r="CC40" s="443">
        <f>[3]Fleisch!GD24</f>
        <v>26.477267154294466</v>
      </c>
      <c r="CD40" s="444">
        <f>[3]Fleisch!GF24</f>
        <v>35.06342772620151</v>
      </c>
      <c r="CE40" s="444">
        <f>[3]Fleisch!GG24</f>
        <v>24.63816654281386</v>
      </c>
      <c r="CF40" s="443">
        <f>[3]Fleisch!GI24</f>
        <v>82.732487590104412</v>
      </c>
      <c r="CG40" s="443">
        <f>[3]Fleisch!GJ24</f>
        <v>63.519712604617332</v>
      </c>
      <c r="CH40" s="444">
        <f>[3]Fleisch!GL24</f>
        <v>22.340870084597242</v>
      </c>
      <c r="CI40" s="444">
        <f>[3]Fleisch!GM24</f>
        <v>10.737473518701281</v>
      </c>
      <c r="CJ40" s="370" t="str">
        <f t="shared" si="13"/>
        <v>4</v>
      </c>
      <c r="CK40" s="528">
        <f t="shared" si="14"/>
        <v>4</v>
      </c>
      <c r="CL40" s="397">
        <f>[3]Fleisch!GP24</f>
        <v>442.90101434499996</v>
      </c>
      <c r="CM40" s="397">
        <f>[3]Fleisch!GQ24</f>
        <v>9257.7751570689998</v>
      </c>
      <c r="CN40" s="415"/>
      <c r="CO40" s="407">
        <f>[3]Fleisch!$AH24</f>
        <v>6.6540591170000001</v>
      </c>
      <c r="CP40" s="407">
        <f>[3]Fleisch!$AM24</f>
        <v>142.394145853</v>
      </c>
      <c r="CQ40" s="406">
        <f>[3]Fleisch!AS24</f>
        <v>0.61365404000099999</v>
      </c>
      <c r="CR40" s="406">
        <f>[3]Fleisch!AT24</f>
        <v>14.216786253</v>
      </c>
      <c r="CS40" s="407">
        <f>[3]Fleisch!AU24</f>
        <v>2.0285988989999999</v>
      </c>
      <c r="CT40" s="407">
        <f>[3]Fleisch!AV24</f>
        <v>3.6964440000000001</v>
      </c>
      <c r="CU40" s="406">
        <f>[3]Fleisch!AW24</f>
        <v>0.29234200000099997</v>
      </c>
      <c r="CV40" s="406">
        <f>[3]Fleisch!AX24</f>
        <v>6.0296164050010006</v>
      </c>
      <c r="CW40" s="415"/>
      <c r="CX40" s="407">
        <f>[3]Fleisch!AL24</f>
        <v>14.038846469000001</v>
      </c>
      <c r="CY40" s="407">
        <f>[3]Fleisch!AQ24</f>
        <v>175.48218598899999</v>
      </c>
      <c r="CZ40" s="406">
        <f>[3]Fleisch!AY24</f>
        <v>2.5140656200009999</v>
      </c>
      <c r="DA40" s="406">
        <f>[3]Fleisch!AZ24</f>
        <v>51.733618548001004</v>
      </c>
      <c r="DB40" s="415"/>
      <c r="DC40" s="407">
        <f>[3]Fleisch!$AI24</f>
        <v>207.18609814300001</v>
      </c>
      <c r="DD40" s="407">
        <f>[3]Fleisch!$AN24</f>
        <v>1762.4065856140001</v>
      </c>
      <c r="DE40" s="406">
        <f>[3]Fleisch!BA24</f>
        <v>6.6752946020010002</v>
      </c>
      <c r="DF40" s="406">
        <f>[3]Fleisch!BB24</f>
        <v>89.579080997001</v>
      </c>
      <c r="DG40" s="407">
        <f>[3]Fleisch!BC24</f>
        <v>8.666509755001</v>
      </c>
      <c r="DH40" s="407">
        <f>[3]Fleisch!BD24</f>
        <v>81.010952074000002</v>
      </c>
      <c r="DI40" s="406">
        <f>[3]Fleisch!BE24</f>
        <v>3.1223933790010001</v>
      </c>
      <c r="DJ40" s="406">
        <f>[3]Fleisch!BF24</f>
        <v>69.800754154000998</v>
      </c>
      <c r="DK40" s="407">
        <f>[3]Fleisch!BG24</f>
        <v>10.469317934999999</v>
      </c>
      <c r="DL40" s="407">
        <f>[3]Fleisch!BH24</f>
        <v>44.567909459000006</v>
      </c>
      <c r="DM40" s="406">
        <f>[3]Fleisch!BI24</f>
        <v>124.414830456</v>
      </c>
      <c r="DN40" s="406">
        <f>[3]Fleisch!BJ24</f>
        <v>864.30401973200105</v>
      </c>
      <c r="DO40" s="407">
        <f>[3]Fleisch!BK24</f>
        <v>5.3326200360000007</v>
      </c>
      <c r="DP40" s="407">
        <f>[3]Fleisch!BL24</f>
        <v>52.292093287999997</v>
      </c>
      <c r="DQ40" s="406">
        <f>[3]Fleisch!BM24</f>
        <v>1.4939010000000001</v>
      </c>
      <c r="DR40" s="406">
        <f>[3]Fleisch!BN24</f>
        <v>43.796665400001004</v>
      </c>
      <c r="DS40" s="407">
        <f>[3]Fleisch!BO24</f>
        <v>8.3116228890010007</v>
      </c>
      <c r="DT40" s="407">
        <f>[3]Fleisch!BP24</f>
        <v>177.44537850500001</v>
      </c>
      <c r="DU40" s="415"/>
      <c r="DV40" s="406">
        <f>[3]Fleisch!$AJ24</f>
        <v>64.546003364000001</v>
      </c>
      <c r="DW40" s="406">
        <f>[3]Fleisch!$AO24</f>
        <v>2064.5591711500001</v>
      </c>
      <c r="DX40" s="407">
        <f>[3]Fleisch!BQ24</f>
        <v>8.467673585</v>
      </c>
      <c r="DY40" s="407">
        <f>[3]Fleisch!BR24</f>
        <v>245.683581981</v>
      </c>
      <c r="DZ40" s="406">
        <f>[3]Fleisch!BS24</f>
        <v>3.4677938429999999</v>
      </c>
      <c r="EA40" s="406">
        <f>[3]Fleisch!BT24</f>
        <v>106.06857658000099</v>
      </c>
      <c r="EB40" s="407">
        <f>[3]Fleisch!BU24</f>
        <v>0.822905</v>
      </c>
      <c r="EC40" s="407">
        <f>[3]Fleisch!BV24</f>
        <v>63.924541157000995</v>
      </c>
      <c r="ED40" s="406">
        <f>[3]Fleisch!BW24</f>
        <v>8.0524949689999996</v>
      </c>
      <c r="EE40" s="406">
        <f>[3]Fleisch!BX24</f>
        <v>279.09936768700101</v>
      </c>
      <c r="EF40" s="407">
        <f>[3]Fleisch!BY24</f>
        <v>9.2003776899999998</v>
      </c>
      <c r="EG40" s="407">
        <f>[3]Fleisch!BZ24</f>
        <v>536.67201297200006</v>
      </c>
      <c r="EH40" s="415"/>
      <c r="EI40" s="406">
        <f>[3]Fleisch!$AK24</f>
        <v>105.8695062</v>
      </c>
      <c r="EJ40" s="406">
        <f>[3]Fleisch!$AP24</f>
        <v>4274.9681706600004</v>
      </c>
      <c r="EK40" s="407">
        <f>[3]Fleisch!DZ24</f>
        <v>30.155143200001</v>
      </c>
      <c r="EL40" s="407">
        <f>[3]Fleisch!EA24</f>
        <v>1217.5596207190022</v>
      </c>
      <c r="EM40" s="406">
        <f>[3]Fleisch!EB24</f>
        <v>2.2237110000009999</v>
      </c>
      <c r="EN40" s="406">
        <f>[3]Fleisch!EC24</f>
        <v>77.438329392</v>
      </c>
      <c r="EO40" s="407">
        <f>[3]Fleisch!ED24</f>
        <v>53.551013200001002</v>
      </c>
      <c r="EP40" s="407">
        <f>[3]Fleisch!EE24</f>
        <v>947.72205998000004</v>
      </c>
      <c r="EQ40" s="406">
        <f>[3]Fleisch!EF24</f>
        <v>11.869951799999999</v>
      </c>
      <c r="ER40" s="406">
        <f>[3]Fleisch!EG24</f>
        <v>648.25991572700104</v>
      </c>
      <c r="ES40" s="409"/>
      <c r="ET40" s="407">
        <f>[3]Fleisch!GR24</f>
        <v>198.397457419002</v>
      </c>
      <c r="EU40" s="407">
        <f>[3]Fleisch!GS24</f>
        <v>6760.9810821310002</v>
      </c>
      <c r="EV40" s="406">
        <f>[3]Fleisch!EV24</f>
        <v>3.6541104220020002</v>
      </c>
      <c r="EW40" s="406">
        <f>[3]Fleisch!EW24</f>
        <v>512.17525049100198</v>
      </c>
      <c r="EX40" s="407">
        <f>[3]Fleisch!EX24</f>
        <v>29.993366870000997</v>
      </c>
      <c r="EY40" s="407">
        <f>[3]Fleisch!EY24</f>
        <v>910.45466677400009</v>
      </c>
      <c r="EZ40" s="406">
        <f>[3]Fleisch!EZ24</f>
        <v>5.4839090340009999</v>
      </c>
      <c r="FA40" s="406">
        <f>[3]Fleisch!FA24</f>
        <v>285.02007015399994</v>
      </c>
      <c r="FB40" s="407">
        <f>[3]Fleisch!FB24</f>
        <v>9.7747437600050002</v>
      </c>
      <c r="FC40" s="407">
        <f>[3]Fleisch!FC24</f>
        <v>497.95050452300302</v>
      </c>
      <c r="FD40" s="406">
        <f>[3]Fleisch!FD24</f>
        <v>1.4537443699999999</v>
      </c>
      <c r="FE40" s="406">
        <f>[3]Fleisch!FE24</f>
        <v>87.853358591000998</v>
      </c>
      <c r="FF40" s="407">
        <f>[3]Fleisch!FF24</f>
        <v>15.965853305000001</v>
      </c>
      <c r="FG40" s="407">
        <f>[3]Fleisch!FG24</f>
        <v>667.21329476300104</v>
      </c>
      <c r="FH40" s="406">
        <f>[3]Fleisch!FH24</f>
        <v>28.202430121001999</v>
      </c>
      <c r="FI40" s="406">
        <f>[3]Fleisch!FI24</f>
        <v>448.00256750900201</v>
      </c>
      <c r="FJ40" s="407">
        <f>[3]Fleisch!FJ24</f>
        <v>17.246464110003</v>
      </c>
      <c r="FK40" s="407">
        <f>[3]Fleisch!FK24</f>
        <v>209.07302306400297</v>
      </c>
      <c r="FL40" s="406">
        <f>[3]Fleisch!FL24</f>
        <v>14.228045775001</v>
      </c>
      <c r="FM40" s="406">
        <f>[3]Fleisch!FM24</f>
        <v>458.93813088100001</v>
      </c>
    </row>
    <row r="41" spans="1:169" x14ac:dyDescent="0.2">
      <c r="A41" s="218"/>
      <c r="B41" s="189">
        <f t="shared" si="11"/>
        <v>45474</v>
      </c>
      <c r="C41" s="516">
        <f>[3]Fleisch!$A35</f>
        <v>45170</v>
      </c>
      <c r="D41" s="396" t="str">
        <f>[3]Fleisch!D36</f>
        <v>-</v>
      </c>
      <c r="E41" s="396" t="str">
        <f>[3]Fleisch!E36</f>
        <v>-</v>
      </c>
      <c r="F41" s="380" t="str">
        <f>[3]Fleisch!$J36</f>
        <v>-</v>
      </c>
      <c r="G41" s="380"/>
      <c r="H41" s="396" t="str">
        <f>[3]Fleisch!$L36</f>
        <v>-</v>
      </c>
      <c r="I41" s="396"/>
      <c r="J41" s="380"/>
      <c r="K41" s="380" t="str">
        <f>[3]Fleisch!F36</f>
        <v>-</v>
      </c>
      <c r="L41" s="380" t="str">
        <f>[3]Fleisch!G36</f>
        <v>-</v>
      </c>
      <c r="M41" s="380"/>
      <c r="N41" s="396" t="str">
        <f>[3]Fleisch!B36</f>
        <v>-</v>
      </c>
      <c r="O41" s="396" t="str">
        <f>[3]Fleisch!C36</f>
        <v>-</v>
      </c>
      <c r="P41" s="380"/>
      <c r="Q41" s="380" t="str">
        <f>[3]Fleisch!H36</f>
        <v>-</v>
      </c>
      <c r="R41" s="380" t="str">
        <f>[3]Fleisch!I36</f>
        <v>-</v>
      </c>
      <c r="S41" s="380"/>
      <c r="T41" s="380"/>
      <c r="U41" s="189">
        <f>[3]Fleisch!$A25</f>
        <v>45474</v>
      </c>
      <c r="V41" s="343">
        <f>'Gemüse Daten'!CX40</f>
        <v>4</v>
      </c>
      <c r="W41" s="443">
        <f>[3]Fleisch!CA25</f>
        <v>107.67351822422403</v>
      </c>
      <c r="X41" s="443">
        <f>[3]Fleisch!CB25</f>
        <v>48.72065945667147</v>
      </c>
      <c r="Y41" s="444">
        <f>[3]Fleisch!CD25</f>
        <v>60.000000011073716</v>
      </c>
      <c r="Z41" s="444">
        <f>[3]Fleisch!CE25</f>
        <v>94.251083767784138</v>
      </c>
      <c r="AA41" s="443">
        <f>[3]Fleisch!CG25</f>
        <v>79.988474470484178</v>
      </c>
      <c r="AB41" s="443">
        <f>[3]Fleisch!CH25</f>
        <v>51.027865749054271</v>
      </c>
      <c r="AC41" s="445"/>
      <c r="AD41" s="444">
        <f>[3]Fleisch!CJ25</f>
        <v>70.969807621244513</v>
      </c>
      <c r="AE41" s="444">
        <f>[3]Fleisch!CK25</f>
        <v>48.101140121073904</v>
      </c>
      <c r="AF41" s="445"/>
      <c r="AG41" s="443">
        <f>[3]Fleisch!CM25</f>
        <v>33.671897175891594</v>
      </c>
      <c r="AH41" s="443">
        <f>[3]Fleisch!CN25</f>
        <v>40.332545493935129</v>
      </c>
      <c r="AI41" s="444">
        <f>[3]Fleisch!CP25</f>
        <v>75.145161021208651</v>
      </c>
      <c r="AJ41" s="444">
        <f>[3]Fleisch!CQ25</f>
        <v>56.196857440985085</v>
      </c>
      <c r="AK41" s="443">
        <f>[3]Fleisch!CS25</f>
        <v>60.378862628698563</v>
      </c>
      <c r="AL41" s="443">
        <f>[3]Fleisch!CT25</f>
        <v>61.771884260545484</v>
      </c>
      <c r="AM41" s="444">
        <f>[3]Fleisch!CV25</f>
        <v>37.773459781477243</v>
      </c>
      <c r="AN41" s="444">
        <f>[3]Fleisch!CW25</f>
        <v>32.473748860916331</v>
      </c>
      <c r="AO41" s="443">
        <f>[3]Fleisch!CY25</f>
        <v>24.579939247387873</v>
      </c>
      <c r="AP41" s="443">
        <f>[3]Fleisch!CZ25</f>
        <v>17.948268366485532</v>
      </c>
      <c r="AQ41" s="444">
        <f>[3]Fleisch!DB25</f>
        <v>32.738405272434186</v>
      </c>
      <c r="AR41" s="444">
        <f>[3]Fleisch!DC25</f>
        <v>24.795851777143959</v>
      </c>
      <c r="AS41" s="443">
        <f>[3]Fleisch!DE25</f>
        <v>33.950155300295059</v>
      </c>
      <c r="AT41" s="443">
        <f>[3]Fleisch!DF25</f>
        <v>24.105247427001103</v>
      </c>
      <c r="AU41" s="444">
        <f>[3]Fleisch!DH25</f>
        <v>59.883156347648679</v>
      </c>
      <c r="AV41" s="444">
        <f>[3]Fleisch!DI25</f>
        <v>47.429819100790851</v>
      </c>
      <c r="AW41" s="445"/>
      <c r="AX41" s="443">
        <f>[3]Fleisch!DK25</f>
        <v>22.691211423821837</v>
      </c>
      <c r="AY41" s="443">
        <f>[3]Fleisch!DL25</f>
        <v>21.185040622786111</v>
      </c>
      <c r="AZ41" s="444">
        <f>[3]Fleisch!DN25</f>
        <v>42.116929951293599</v>
      </c>
      <c r="BA41" s="444">
        <f>[3]Fleisch!DO25</f>
        <v>34.606139346219138</v>
      </c>
      <c r="BB41" s="443">
        <f>[3]Fleisch!DQ25</f>
        <v>15.858962028594336</v>
      </c>
      <c r="BC41" s="443">
        <f>[3]Fleisch!DR25</f>
        <v>18.85381720710366</v>
      </c>
      <c r="BD41" s="444">
        <f>[3]Fleisch!DT25</f>
        <v>23.408926501977852</v>
      </c>
      <c r="BE41" s="444">
        <f>[3]Fleisch!DU25</f>
        <v>16.281136424301128</v>
      </c>
      <c r="BF41" s="443">
        <f>[3]Fleisch!DW25</f>
        <v>24.945223122655644</v>
      </c>
      <c r="BG41" s="443">
        <f>[3]Fleisch!DX25</f>
        <v>20.545177208041501</v>
      </c>
      <c r="BH41" s="445"/>
      <c r="BI41" s="444">
        <f>[3]Fleisch!EJ25</f>
        <v>52.909776087751204</v>
      </c>
      <c r="BJ41" s="444">
        <f>[3]Fleisch!EK25</f>
        <v>22.38210432398904</v>
      </c>
      <c r="BK41" s="443">
        <f>[3]Fleisch!EM25</f>
        <v>37.68060474642752</v>
      </c>
      <c r="BL41" s="443">
        <f>[3]Fleisch!EN25</f>
        <v>19.995354843033528</v>
      </c>
      <c r="BM41" s="444">
        <f>[3]Fleisch!EP25</f>
        <v>21.392076274813501</v>
      </c>
      <c r="BN41" s="444">
        <f>[3]Fleisch!EQ25</f>
        <v>11.218013541492073</v>
      </c>
      <c r="BO41" s="443">
        <f>[3]Fleisch!ES25</f>
        <v>20.975104252880062</v>
      </c>
      <c r="BP41" s="443">
        <f>[3]Fleisch!ET25</f>
        <v>10.474042943386399</v>
      </c>
      <c r="BQ41" s="444"/>
      <c r="BR41" s="444">
        <f>[3]Fleisch!FN25</f>
        <v>29.424569331670568</v>
      </c>
      <c r="BS41" s="444">
        <f>[3]Fleisch!FO25</f>
        <v>19.565509249761238</v>
      </c>
      <c r="BT41" s="443">
        <f>[3]Fleisch!FQ25</f>
        <v>19.282892736561443</v>
      </c>
      <c r="BU41" s="443">
        <f>[3]Fleisch!FR25</f>
        <v>10.315766277514314</v>
      </c>
      <c r="BV41" s="444">
        <f>[3]Fleisch!FT25</f>
        <v>41.04587275885747</v>
      </c>
      <c r="BW41" s="444">
        <f>[3]Fleisch!FU25</f>
        <v>48.787518867969148</v>
      </c>
      <c r="BX41" s="443">
        <f>[3]Fleisch!FW25</f>
        <v>49.399404474627111</v>
      </c>
      <c r="BY41" s="443">
        <f>[3]Fleisch!FX25</f>
        <v>34.119861972938146</v>
      </c>
      <c r="BZ41" s="444">
        <f>[3]Fleisch!FZ25</f>
        <v>21.092976103623656</v>
      </c>
      <c r="CA41" s="444">
        <f>[3]Fleisch!GA25</f>
        <v>21.26040646606064</v>
      </c>
      <c r="CB41" s="443">
        <f>[3]Fleisch!GC25</f>
        <v>52.14502089137148</v>
      </c>
      <c r="CC41" s="443">
        <f>[3]Fleisch!GD25</f>
        <v>26.285920965112698</v>
      </c>
      <c r="CD41" s="444">
        <f>[3]Fleisch!GF25</f>
        <v>36.866652231055916</v>
      </c>
      <c r="CE41" s="444">
        <f>[3]Fleisch!GG25</f>
        <v>24.707344934405452</v>
      </c>
      <c r="CF41" s="443">
        <f>[3]Fleisch!GI25</f>
        <v>74.310150578884745</v>
      </c>
      <c r="CG41" s="443">
        <f>[3]Fleisch!GJ25</f>
        <v>64.992977580440424</v>
      </c>
      <c r="CH41" s="444">
        <f>[3]Fleisch!GL25</f>
        <v>21.755650703083482</v>
      </c>
      <c r="CI41" s="444">
        <f>[3]Fleisch!GM25</f>
        <v>11.139430654758286</v>
      </c>
      <c r="CJ41" s="370" t="str">
        <f t="shared" si="13"/>
        <v>4</v>
      </c>
      <c r="CK41" s="528">
        <f t="shared" si="14"/>
        <v>4</v>
      </c>
      <c r="CL41" s="397">
        <f>[3]Fleisch!GP25</f>
        <v>401.299351986001</v>
      </c>
      <c r="CM41" s="397">
        <f>[3]Fleisch!GQ25</f>
        <v>8632.5387575730001</v>
      </c>
      <c r="CN41" s="415"/>
      <c r="CO41" s="407">
        <f>[3]Fleisch!$AH25</f>
        <v>32.621769055001003</v>
      </c>
      <c r="CP41" s="407">
        <f>[3]Fleisch!$AM25</f>
        <v>148.02957107899999</v>
      </c>
      <c r="CQ41" s="406">
        <f>[3]Fleisch!AS25</f>
        <v>1.4206000001E-2</v>
      </c>
      <c r="CR41" s="406">
        <f>[3]Fleisch!AT25</f>
        <v>19.089849000999997</v>
      </c>
      <c r="CS41" s="407">
        <f>[3]Fleisch!AU25</f>
        <v>1.6254710889999999</v>
      </c>
      <c r="CT41" s="407">
        <f>[3]Fleisch!AV25</f>
        <v>2.698450903001</v>
      </c>
      <c r="CU41" s="406">
        <f>[3]Fleisch!AW25</f>
        <v>0.83317725800100007</v>
      </c>
      <c r="CV41" s="406">
        <f>[3]Fleisch!AX25</f>
        <v>7.7249173360009999</v>
      </c>
      <c r="CW41" s="415"/>
      <c r="CX41" s="407">
        <f>[3]Fleisch!AL25</f>
        <v>6.8017398270000005</v>
      </c>
      <c r="CY41" s="407">
        <f>[3]Fleisch!AQ25</f>
        <v>187.69364936500102</v>
      </c>
      <c r="CZ41" s="406">
        <f>[3]Fleisch!AY25</f>
        <v>0.59263300000000008</v>
      </c>
      <c r="DA41" s="406">
        <f>[3]Fleisch!AZ25</f>
        <v>41.192801034001</v>
      </c>
      <c r="DB41" s="415"/>
      <c r="DC41" s="407">
        <f>[3]Fleisch!$AI25</f>
        <v>182.601166183</v>
      </c>
      <c r="DD41" s="407">
        <f>[3]Fleisch!$AN25</f>
        <v>1675.4235802100002</v>
      </c>
      <c r="DE41" s="406">
        <f>[3]Fleisch!BA25</f>
        <v>5.2561739500000009</v>
      </c>
      <c r="DF41" s="406">
        <f>[3]Fleisch!BB25</f>
        <v>100.372970964001</v>
      </c>
      <c r="DG41" s="407">
        <f>[3]Fleisch!BC25</f>
        <v>9.7292405649999996</v>
      </c>
      <c r="DH41" s="407">
        <f>[3]Fleisch!BD25</f>
        <v>80.744793016000003</v>
      </c>
      <c r="DI41" s="406">
        <f>[3]Fleisch!BE25</f>
        <v>8.7733265890010017</v>
      </c>
      <c r="DJ41" s="406">
        <f>[3]Fleisch!BF25</f>
        <v>61.019354751001003</v>
      </c>
      <c r="DK41" s="407">
        <f>[3]Fleisch!BG25</f>
        <v>9.0265436900010005</v>
      </c>
      <c r="DL41" s="407">
        <f>[3]Fleisch!BH25</f>
        <v>46.271946511000998</v>
      </c>
      <c r="DM41" s="406">
        <f>[3]Fleisch!BI25</f>
        <v>112.239569719001</v>
      </c>
      <c r="DN41" s="406">
        <f>[3]Fleisch!BJ25</f>
        <v>866.09281422499998</v>
      </c>
      <c r="DO41" s="407">
        <f>[3]Fleisch!BK25</f>
        <v>3.5586573120009999</v>
      </c>
      <c r="DP41" s="407">
        <f>[3]Fleisch!BL25</f>
        <v>44.273917957999998</v>
      </c>
      <c r="DQ41" s="406">
        <f>[3]Fleisch!BM25</f>
        <v>1.1036680000010002</v>
      </c>
      <c r="DR41" s="406">
        <f>[3]Fleisch!BN25</f>
        <v>28.291966700001002</v>
      </c>
      <c r="DS41" s="407">
        <f>[3]Fleisch!BO25</f>
        <v>9.9502844670009996</v>
      </c>
      <c r="DT41" s="407">
        <f>[3]Fleisch!BP25</f>
        <v>147.74296175800001</v>
      </c>
      <c r="DU41" s="415"/>
      <c r="DV41" s="406">
        <f>[3]Fleisch!$AJ25</f>
        <v>59.530572574001006</v>
      </c>
      <c r="DW41" s="406">
        <f>[3]Fleisch!$AO25</f>
        <v>1831.605822191</v>
      </c>
      <c r="DX41" s="407">
        <f>[3]Fleisch!BQ25</f>
        <v>6.8879503910009996</v>
      </c>
      <c r="DY41" s="407">
        <f>[3]Fleisch!BR25</f>
        <v>168.43965912299998</v>
      </c>
      <c r="DZ41" s="406">
        <f>[3]Fleisch!BS25</f>
        <v>3.2759166130000001</v>
      </c>
      <c r="EA41" s="406">
        <f>[3]Fleisch!BT25</f>
        <v>108.79481865400101</v>
      </c>
      <c r="EB41" s="407">
        <f>[3]Fleisch!BU25</f>
        <v>2.9719351449999998</v>
      </c>
      <c r="EC41" s="407">
        <f>[3]Fleisch!BV25</f>
        <v>48.611670185000001</v>
      </c>
      <c r="ED41" s="406">
        <f>[3]Fleisch!BW25</f>
        <v>5.4239059960000002</v>
      </c>
      <c r="EE41" s="406">
        <f>[3]Fleisch!BX25</f>
        <v>264.28882786600099</v>
      </c>
      <c r="EF41" s="407">
        <f>[3]Fleisch!BY25</f>
        <v>11.059493994</v>
      </c>
      <c r="EG41" s="407">
        <f>[3]Fleisch!BZ25</f>
        <v>454.54039245000098</v>
      </c>
      <c r="EH41" s="415"/>
      <c r="EI41" s="406">
        <f>[3]Fleisch!$AK25</f>
        <v>81.508726842000996</v>
      </c>
      <c r="EJ41" s="406">
        <f>[3]Fleisch!$AP25</f>
        <v>4136.9079324140002</v>
      </c>
      <c r="EK41" s="407">
        <f>[3]Fleisch!DZ25</f>
        <v>26.912954000000997</v>
      </c>
      <c r="EL41" s="407">
        <f>[3]Fleisch!EA25</f>
        <v>1191.418813727001</v>
      </c>
      <c r="EM41" s="406">
        <f>[3]Fleisch!EB25</f>
        <v>2.196094</v>
      </c>
      <c r="EN41" s="406">
        <f>[3]Fleisch!EC25</f>
        <v>53.206814706999999</v>
      </c>
      <c r="EO41" s="407">
        <f>[3]Fleisch!ED25</f>
        <v>33.416358542000999</v>
      </c>
      <c r="EP41" s="407">
        <f>[3]Fleisch!EE25</f>
        <v>849.66154005500005</v>
      </c>
      <c r="EQ41" s="406">
        <f>[3]Fleisch!EF25</f>
        <v>12.073359300001</v>
      </c>
      <c r="ER41" s="406">
        <f>[3]Fleisch!EG25</f>
        <v>709.98195189599994</v>
      </c>
      <c r="ES41" s="409"/>
      <c r="ET41" s="407">
        <f>[3]Fleisch!GR25</f>
        <v>190.23855427800103</v>
      </c>
      <c r="EU41" s="407">
        <f>[3]Fleisch!GS25</f>
        <v>6486.6190740249995</v>
      </c>
      <c r="EV41" s="406">
        <f>[3]Fleisch!EV25</f>
        <v>5.8641989099999998</v>
      </c>
      <c r="EW41" s="406">
        <f>[3]Fleisch!EW25</f>
        <v>462.06395515600104</v>
      </c>
      <c r="EX41" s="407">
        <f>[3]Fleisch!EX25</f>
        <v>29.202211009001001</v>
      </c>
      <c r="EY41" s="407">
        <f>[3]Fleisch!EY25</f>
        <v>901.30743622900002</v>
      </c>
      <c r="EZ41" s="406">
        <f>[3]Fleisch!EZ25</f>
        <v>10.404740784001</v>
      </c>
      <c r="FA41" s="406">
        <f>[3]Fleisch!FA25</f>
        <v>275.87667423799996</v>
      </c>
      <c r="FB41" s="407">
        <f>[3]Fleisch!FB25</f>
        <v>11.224725850000999</v>
      </c>
      <c r="FC41" s="407">
        <f>[3]Fleisch!FC25</f>
        <v>478.371669066001</v>
      </c>
      <c r="FD41" s="406">
        <f>[3]Fleisch!FD25</f>
        <v>1.8380442860000001</v>
      </c>
      <c r="FE41" s="406">
        <f>[3]Fleisch!FE25</f>
        <v>77.250277404000997</v>
      </c>
      <c r="FF41" s="407">
        <f>[3]Fleisch!FF25</f>
        <v>15.599365337</v>
      </c>
      <c r="FG41" s="407">
        <f>[3]Fleisch!FG25</f>
        <v>628.40794968000012</v>
      </c>
      <c r="FH41" s="406">
        <f>[3]Fleisch!FH25</f>
        <v>25.696518541002</v>
      </c>
      <c r="FI41" s="406">
        <f>[3]Fleisch!FI25</f>
        <v>435.84067395500296</v>
      </c>
      <c r="FJ41" s="407">
        <f>[3]Fleisch!FJ25</f>
        <v>18.859762409003</v>
      </c>
      <c r="FK41" s="407">
        <f>[3]Fleisch!FK25</f>
        <v>193.376079798002</v>
      </c>
      <c r="FL41" s="406">
        <f>[3]Fleisch!FL25</f>
        <v>16.060857058</v>
      </c>
      <c r="FM41" s="406">
        <f>[3]Fleisch!FM25</f>
        <v>425.99464613400102</v>
      </c>
    </row>
    <row r="42" spans="1:169" x14ac:dyDescent="0.2">
      <c r="A42" s="218"/>
      <c r="B42" s="189">
        <f t="shared" si="11"/>
        <v>45444</v>
      </c>
      <c r="C42" s="516">
        <f>[3]Fleisch!$A36</f>
        <v>45139</v>
      </c>
      <c r="D42" s="396" t="str">
        <f>[3]Fleisch!D37</f>
        <v>-</v>
      </c>
      <c r="E42" s="396" t="str">
        <f>[3]Fleisch!E37</f>
        <v>-</v>
      </c>
      <c r="F42" s="380" t="str">
        <f>[3]Fleisch!$J37</f>
        <v>-</v>
      </c>
      <c r="G42" s="380"/>
      <c r="H42" s="396" t="str">
        <f>[3]Fleisch!$L37</f>
        <v>-</v>
      </c>
      <c r="I42" s="396"/>
      <c r="J42" s="380"/>
      <c r="K42" s="380" t="str">
        <f>[3]Fleisch!F37</f>
        <v>-</v>
      </c>
      <c r="L42" s="380" t="str">
        <f>[3]Fleisch!G37</f>
        <v>-</v>
      </c>
      <c r="M42" s="380"/>
      <c r="N42" s="396" t="str">
        <f>[3]Fleisch!B37</f>
        <v>-</v>
      </c>
      <c r="O42" s="396" t="str">
        <f>[3]Fleisch!C37</f>
        <v>-</v>
      </c>
      <c r="P42" s="380"/>
      <c r="Q42" s="380" t="str">
        <f>[3]Fleisch!H37</f>
        <v>-</v>
      </c>
      <c r="R42" s="380" t="str">
        <f>[3]Fleisch!I37</f>
        <v>-</v>
      </c>
      <c r="S42" s="380"/>
      <c r="T42" s="380"/>
      <c r="U42" s="189">
        <f>[3]Fleisch!$A26</f>
        <v>45444</v>
      </c>
      <c r="V42" s="343">
        <f>'Gemüse Daten'!CX41</f>
        <v>5</v>
      </c>
      <c r="W42" s="443">
        <f>[3]Fleisch!CA26</f>
        <v>36.594776378215357</v>
      </c>
      <c r="X42" s="443">
        <f>[3]Fleisch!CB26</f>
        <v>51.347930002123263</v>
      </c>
      <c r="Y42" s="444">
        <f>[3]Fleisch!CD26</f>
        <v>55.878325535621975</v>
      </c>
      <c r="Z42" s="444">
        <f>[3]Fleisch!CE26</f>
        <v>82.498859470763307</v>
      </c>
      <c r="AA42" s="443">
        <f>[3]Fleisch!CG26</f>
        <v>49.385220774794554</v>
      </c>
      <c r="AB42" s="443">
        <f>[3]Fleisch!CH26</f>
        <v>45.331094814040846</v>
      </c>
      <c r="AC42" s="445"/>
      <c r="AD42" s="444">
        <f>[3]Fleisch!CJ26</f>
        <v>59.019821168144539</v>
      </c>
      <c r="AE42" s="444">
        <f>[3]Fleisch!CK26</f>
        <v>43.654067012899439</v>
      </c>
      <c r="AF42" s="445"/>
      <c r="AG42" s="443">
        <f>[3]Fleisch!CM26</f>
        <v>42.41636185566675</v>
      </c>
      <c r="AH42" s="443">
        <f>[3]Fleisch!CN26</f>
        <v>39.703551133334209</v>
      </c>
      <c r="AI42" s="444">
        <f>[3]Fleisch!CP26</f>
        <v>75.123365588238485</v>
      </c>
      <c r="AJ42" s="444">
        <f>[3]Fleisch!CQ26</f>
        <v>47.470665328692718</v>
      </c>
      <c r="AK42" s="443">
        <f>[3]Fleisch!CS26</f>
        <v>98.079981810388858</v>
      </c>
      <c r="AL42" s="443">
        <f>[3]Fleisch!CT26</f>
        <v>64.087657489316456</v>
      </c>
      <c r="AM42" s="444">
        <f>[3]Fleisch!CV26</f>
        <v>36.256368805417615</v>
      </c>
      <c r="AN42" s="444">
        <f>[3]Fleisch!CW26</f>
        <v>32.108721987815166</v>
      </c>
      <c r="AO42" s="443">
        <f>[3]Fleisch!CY26</f>
        <v>22.214764038018163</v>
      </c>
      <c r="AP42" s="443">
        <f>[3]Fleisch!CZ26</f>
        <v>17.49661395598854</v>
      </c>
      <c r="AQ42" s="444">
        <f>[3]Fleisch!DB26</f>
        <v>27.855144664231606</v>
      </c>
      <c r="AR42" s="444">
        <f>[3]Fleisch!DC26</f>
        <v>24.721991462824501</v>
      </c>
      <c r="AS42" s="443">
        <f>[3]Fleisch!DE26</f>
        <v>32.682702041163886</v>
      </c>
      <c r="AT42" s="443">
        <f>[3]Fleisch!DF26</f>
        <v>20.268992295400359</v>
      </c>
      <c r="AU42" s="444">
        <f>[3]Fleisch!DH26</f>
        <v>47.200263542829731</v>
      </c>
      <c r="AV42" s="444">
        <f>[3]Fleisch!DI26</f>
        <v>44.845950061599027</v>
      </c>
      <c r="AW42" s="445"/>
      <c r="AX42" s="443">
        <f>[3]Fleisch!DK26</f>
        <v>19.693801265086044</v>
      </c>
      <c r="AY42" s="443">
        <f>[3]Fleisch!DL26</f>
        <v>19.363156791892035</v>
      </c>
      <c r="AZ42" s="444">
        <f>[3]Fleisch!DN26</f>
        <v>42.802007698923823</v>
      </c>
      <c r="BA42" s="444">
        <f>[3]Fleisch!DO26</f>
        <v>36.488252009117659</v>
      </c>
      <c r="BB42" s="443">
        <f>[3]Fleisch!DQ26</f>
        <v>18.137296345059006</v>
      </c>
      <c r="BC42" s="443">
        <f>[3]Fleisch!DR26</f>
        <v>19.535746827882029</v>
      </c>
      <c r="BD42" s="444">
        <f>[3]Fleisch!DT26</f>
        <v>31.445116708778496</v>
      </c>
      <c r="BE42" s="444">
        <f>[3]Fleisch!DU26</f>
        <v>15.407671568381069</v>
      </c>
      <c r="BF42" s="443">
        <f>[3]Fleisch!DW26</f>
        <v>28.427255014116444</v>
      </c>
      <c r="BG42" s="443">
        <f>[3]Fleisch!DX26</f>
        <v>21.074517117316848</v>
      </c>
      <c r="BH42" s="445"/>
      <c r="BI42" s="444">
        <f>[3]Fleisch!EJ26</f>
        <v>51.684836982619771</v>
      </c>
      <c r="BJ42" s="444">
        <f>[3]Fleisch!EK26</f>
        <v>23.121468535399138</v>
      </c>
      <c r="BK42" s="443">
        <f>[3]Fleisch!EM26</f>
        <v>36.575042178305047</v>
      </c>
      <c r="BL42" s="443">
        <f>[3]Fleisch!EN26</f>
        <v>16.684011154036121</v>
      </c>
      <c r="BM42" s="444">
        <f>[3]Fleisch!EP26</f>
        <v>18.713237331177041</v>
      </c>
      <c r="BN42" s="444">
        <f>[3]Fleisch!EQ26</f>
        <v>11.254637231890687</v>
      </c>
      <c r="BO42" s="443">
        <f>[3]Fleisch!ES26</f>
        <v>18.90677461451239</v>
      </c>
      <c r="BP42" s="443">
        <f>[3]Fleisch!ET26</f>
        <v>10.217878200697514</v>
      </c>
      <c r="BQ42" s="444"/>
      <c r="BR42" s="444">
        <f>[3]Fleisch!FN26</f>
        <v>25.140680478061604</v>
      </c>
      <c r="BS42" s="444">
        <f>[3]Fleisch!FO26</f>
        <v>19.387160623395577</v>
      </c>
      <c r="BT42" s="443">
        <f>[3]Fleisch!FQ26</f>
        <v>18.509909042780393</v>
      </c>
      <c r="BU42" s="443">
        <f>[3]Fleisch!FR26</f>
        <v>10.244469909451327</v>
      </c>
      <c r="BV42" s="444">
        <f>[3]Fleisch!FT26</f>
        <v>26.749893221323433</v>
      </c>
      <c r="BW42" s="444">
        <f>[3]Fleisch!FU26</f>
        <v>47.969817201914019</v>
      </c>
      <c r="BX42" s="443">
        <f>[3]Fleisch!FW26</f>
        <v>51.323886777158116</v>
      </c>
      <c r="BY42" s="443">
        <f>[3]Fleisch!FX26</f>
        <v>32.100390033895863</v>
      </c>
      <c r="BZ42" s="444">
        <f>[3]Fleisch!FZ26</f>
        <v>23.885596376471689</v>
      </c>
      <c r="CA42" s="444">
        <f>[3]Fleisch!GA26</f>
        <v>20.471193385874024</v>
      </c>
      <c r="CB42" s="443">
        <f>[3]Fleisch!GC26</f>
        <v>46.105323245508721</v>
      </c>
      <c r="CC42" s="443">
        <f>[3]Fleisch!GD26</f>
        <v>25.789315346876126</v>
      </c>
      <c r="CD42" s="444">
        <f>[3]Fleisch!GF26</f>
        <v>34.695542781863601</v>
      </c>
      <c r="CE42" s="444">
        <f>[3]Fleisch!GG26</f>
        <v>24.17635251524171</v>
      </c>
      <c r="CF42" s="443">
        <f>[3]Fleisch!GI26</f>
        <v>87.073935504492596</v>
      </c>
      <c r="CG42" s="443">
        <f>[3]Fleisch!GJ26</f>
        <v>66.45660882163655</v>
      </c>
      <c r="CH42" s="444">
        <f>[3]Fleisch!GL26</f>
        <v>23.927209672612818</v>
      </c>
      <c r="CI42" s="444">
        <f>[3]Fleisch!GM26</f>
        <v>11.152958474067109</v>
      </c>
      <c r="CJ42" s="370" t="str">
        <f t="shared" si="13"/>
        <v>5</v>
      </c>
      <c r="CK42" s="528">
        <f t="shared" si="14"/>
        <v>5</v>
      </c>
      <c r="CL42" s="397">
        <f>[3]Fleisch!GP26</f>
        <v>664.36801184400099</v>
      </c>
      <c r="CM42" s="397">
        <f>[3]Fleisch!GQ26</f>
        <v>12295.519358115002</v>
      </c>
      <c r="CN42" s="415"/>
      <c r="CO42" s="407">
        <f>[3]Fleisch!$AH26</f>
        <v>23.565623178000997</v>
      </c>
      <c r="CP42" s="407">
        <f>[3]Fleisch!$AM26</f>
        <v>222.800654597001</v>
      </c>
      <c r="CQ42" s="406">
        <f>[3]Fleisch!AS26</f>
        <v>0.80916674500099994</v>
      </c>
      <c r="CR42" s="406">
        <f>[3]Fleisch!AT26</f>
        <v>23.010764473001</v>
      </c>
      <c r="CS42" s="407">
        <f>[3]Fleisch!AU26</f>
        <v>2.256894258</v>
      </c>
      <c r="CT42" s="407">
        <f>[3]Fleisch!AV26</f>
        <v>5.4009817410009999</v>
      </c>
      <c r="CU42" s="406">
        <f>[3]Fleisch!AW26</f>
        <v>1.9268354500010001</v>
      </c>
      <c r="CV42" s="406">
        <f>[3]Fleisch!AX26</f>
        <v>5.8567882000010005</v>
      </c>
      <c r="CW42" s="415"/>
      <c r="CX42" s="407">
        <f>[3]Fleisch!AL26</f>
        <v>7.0636434540000002</v>
      </c>
      <c r="CY42" s="407">
        <f>[3]Fleisch!AQ26</f>
        <v>222.49584475800103</v>
      </c>
      <c r="CZ42" s="406">
        <f>[3]Fleisch!AY26</f>
        <v>1.6334084230000001</v>
      </c>
      <c r="DA42" s="406">
        <f>[3]Fleisch!AZ26</f>
        <v>60.488037803001006</v>
      </c>
      <c r="DB42" s="415"/>
      <c r="DC42" s="407">
        <f>[3]Fleisch!$AI26</f>
        <v>330.50229626500101</v>
      </c>
      <c r="DD42" s="407">
        <f>[3]Fleisch!$AN26</f>
        <v>2469.196877891</v>
      </c>
      <c r="DE42" s="406">
        <f>[3]Fleisch!BA26</f>
        <v>11.862456848000001</v>
      </c>
      <c r="DF42" s="406">
        <f>[3]Fleisch!BB26</f>
        <v>106.16102747500101</v>
      </c>
      <c r="DG42" s="407">
        <f>[3]Fleisch!BC26</f>
        <v>9.99095172</v>
      </c>
      <c r="DH42" s="407">
        <f>[3]Fleisch!BD26</f>
        <v>125.962153925001</v>
      </c>
      <c r="DI42" s="406">
        <f>[3]Fleisch!BE26</f>
        <v>3.6062299240000004</v>
      </c>
      <c r="DJ42" s="406">
        <f>[3]Fleisch!BF26</f>
        <v>78.584898434999999</v>
      </c>
      <c r="DK42" s="407">
        <f>[3]Fleisch!BG26</f>
        <v>18.776759204999998</v>
      </c>
      <c r="DL42" s="407">
        <f>[3]Fleisch!BH26</f>
        <v>70.517885674000013</v>
      </c>
      <c r="DM42" s="406">
        <f>[3]Fleisch!BI26</f>
        <v>207.606981031001</v>
      </c>
      <c r="DN42" s="406">
        <f>[3]Fleisch!BJ26</f>
        <v>1346.35771318</v>
      </c>
      <c r="DO42" s="407">
        <f>[3]Fleisch!BK26</f>
        <v>12.511056436999999</v>
      </c>
      <c r="DP42" s="407">
        <f>[3]Fleisch!BL26</f>
        <v>79.209272670999994</v>
      </c>
      <c r="DQ42" s="406">
        <f>[3]Fleisch!BM26</f>
        <v>1.456114000001</v>
      </c>
      <c r="DR42" s="406">
        <f>[3]Fleisch!BN26</f>
        <v>65.581006599999995</v>
      </c>
      <c r="DS42" s="407">
        <f>[3]Fleisch!BO26</f>
        <v>24.677326108001001</v>
      </c>
      <c r="DT42" s="407">
        <f>[3]Fleisch!BP26</f>
        <v>200.16023463600001</v>
      </c>
      <c r="DU42" s="415"/>
      <c r="DV42" s="406">
        <f>[3]Fleisch!$AJ26</f>
        <v>89.002174455999992</v>
      </c>
      <c r="DW42" s="406">
        <f>[3]Fleisch!$AO26</f>
        <v>2378.9563924099998</v>
      </c>
      <c r="DX42" s="407">
        <f>[3]Fleisch!BQ26</f>
        <v>6.9172702840009999</v>
      </c>
      <c r="DY42" s="407">
        <f>[3]Fleisch!BR26</f>
        <v>276.50755913399996</v>
      </c>
      <c r="DZ42" s="406">
        <f>[3]Fleisch!BS26</f>
        <v>5.7249992340000002</v>
      </c>
      <c r="EA42" s="406">
        <f>[3]Fleisch!BT26</f>
        <v>98.013741714000005</v>
      </c>
      <c r="EB42" s="407">
        <f>[3]Fleisch!BU26</f>
        <v>3.8633662080010001</v>
      </c>
      <c r="EC42" s="407">
        <f>[3]Fleisch!BV26</f>
        <v>72.99884778900001</v>
      </c>
      <c r="ED42" s="406">
        <f>[3]Fleisch!BW26</f>
        <v>5.6296142710000003</v>
      </c>
      <c r="EE42" s="406">
        <f>[3]Fleisch!BX26</f>
        <v>372.89310715900001</v>
      </c>
      <c r="EF42" s="407">
        <f>[3]Fleisch!BY26</f>
        <v>16.617046664</v>
      </c>
      <c r="EG42" s="407">
        <f>[3]Fleisch!BZ26</f>
        <v>532.52037357099994</v>
      </c>
      <c r="EH42" s="415"/>
      <c r="EI42" s="406">
        <f>[3]Fleisch!$AK26</f>
        <v>165.40912167799999</v>
      </c>
      <c r="EJ42" s="406">
        <f>[3]Fleisch!$AP26</f>
        <v>5995.4165402889994</v>
      </c>
      <c r="EK42" s="407">
        <f>[3]Fleisch!DZ26</f>
        <v>40.099743000000998</v>
      </c>
      <c r="EL42" s="407">
        <f>[3]Fleisch!EA26</f>
        <v>1623.5981132229999</v>
      </c>
      <c r="EM42" s="406">
        <f>[3]Fleisch!EB26</f>
        <v>2.554630000001</v>
      </c>
      <c r="EN42" s="406">
        <f>[3]Fleisch!EC26</f>
        <v>83.347781010000006</v>
      </c>
      <c r="EO42" s="407">
        <f>[3]Fleisch!ED26</f>
        <v>79.094070578001009</v>
      </c>
      <c r="EP42" s="407">
        <f>[3]Fleisch!EE26</f>
        <v>1312.0834426500001</v>
      </c>
      <c r="EQ42" s="406">
        <f>[3]Fleisch!EF26</f>
        <v>31.308971100000999</v>
      </c>
      <c r="ER42" s="406">
        <f>[3]Fleisch!EG26</f>
        <v>967.49016816800201</v>
      </c>
      <c r="ES42" s="409"/>
      <c r="ET42" s="407">
        <f>[3]Fleisch!GR26</f>
        <v>273.59141283200097</v>
      </c>
      <c r="EU42" s="407">
        <f>[3]Fleisch!GS26</f>
        <v>8407.6627721080004</v>
      </c>
      <c r="EV42" s="406">
        <f>[3]Fleisch!EV26</f>
        <v>8.9402162070010007</v>
      </c>
      <c r="EW42" s="406">
        <f>[3]Fleisch!EW26</f>
        <v>607.9498122760001</v>
      </c>
      <c r="EX42" s="407">
        <f>[3]Fleisch!EX26</f>
        <v>32.120163525001004</v>
      </c>
      <c r="EY42" s="407">
        <f>[3]Fleisch!EY26</f>
        <v>1014.946708304</v>
      </c>
      <c r="EZ42" s="406">
        <f>[3]Fleisch!EZ26</f>
        <v>25.634652311000004</v>
      </c>
      <c r="FA42" s="406">
        <f>[3]Fleisch!FA26</f>
        <v>326.708818578001</v>
      </c>
      <c r="FB42" s="407">
        <f>[3]Fleisch!FB26</f>
        <v>13.632783893003998</v>
      </c>
      <c r="FC42" s="407">
        <f>[3]Fleisch!FC26</f>
        <v>691.98021386200401</v>
      </c>
      <c r="FD42" s="406">
        <f>[3]Fleisch!FD26</f>
        <v>2.536697056</v>
      </c>
      <c r="FE42" s="406">
        <f>[3]Fleisch!FE26</f>
        <v>110.912105759</v>
      </c>
      <c r="FF42" s="407">
        <f>[3]Fleisch!FF26</f>
        <v>28.546497931000001</v>
      </c>
      <c r="FG42" s="407">
        <f>[3]Fleisch!FG26</f>
        <v>885.79437032500005</v>
      </c>
      <c r="FH42" s="406">
        <f>[3]Fleisch!FH26</f>
        <v>37.598702787001997</v>
      </c>
      <c r="FI42" s="406">
        <f>[3]Fleisch!FI26</f>
        <v>584.26561173100004</v>
      </c>
      <c r="FJ42" s="407">
        <f>[3]Fleisch!FJ26</f>
        <v>17.508257390001003</v>
      </c>
      <c r="FK42" s="407">
        <f>[3]Fleisch!FK26</f>
        <v>241.04283472300298</v>
      </c>
      <c r="FL42" s="406">
        <f>[3]Fleisch!FL26</f>
        <v>20.745667359999999</v>
      </c>
      <c r="FM42" s="406">
        <f>[3]Fleisch!FM26</f>
        <v>581.73143171499999</v>
      </c>
    </row>
    <row r="43" spans="1:169" x14ac:dyDescent="0.2">
      <c r="A43" s="218"/>
      <c r="B43" s="189">
        <f t="shared" si="11"/>
        <v>45413</v>
      </c>
      <c r="C43" s="516">
        <f>[3]Fleisch!$A37</f>
        <v>45108</v>
      </c>
      <c r="D43" s="396" t="str">
        <f>[3]Fleisch!D38</f>
        <v>-</v>
      </c>
      <c r="E43" s="396" t="str">
        <f>[3]Fleisch!E38</f>
        <v>-</v>
      </c>
      <c r="F43" s="380" t="str">
        <f>[3]Fleisch!$J38</f>
        <v>-</v>
      </c>
      <c r="G43" s="380"/>
      <c r="H43" s="396" t="str">
        <f>[3]Fleisch!$L38</f>
        <v>-</v>
      </c>
      <c r="I43" s="396"/>
      <c r="J43" s="380"/>
      <c r="K43" s="380" t="str">
        <f>[3]Fleisch!F38</f>
        <v>-</v>
      </c>
      <c r="L43" s="380" t="str">
        <f>[3]Fleisch!G38</f>
        <v>-</v>
      </c>
      <c r="M43" s="380"/>
      <c r="N43" s="396" t="str">
        <f>[3]Fleisch!B38</f>
        <v>-</v>
      </c>
      <c r="O43" s="396" t="str">
        <f>[3]Fleisch!C38</f>
        <v>-</v>
      </c>
      <c r="P43" s="380"/>
      <c r="Q43" s="380" t="str">
        <f>[3]Fleisch!H38</f>
        <v>-</v>
      </c>
      <c r="R43" s="380" t="str">
        <f>[3]Fleisch!I38</f>
        <v>-</v>
      </c>
      <c r="S43" s="380"/>
      <c r="T43" s="380"/>
      <c r="U43" s="189">
        <f>[3]Fleisch!$A27</f>
        <v>45413</v>
      </c>
      <c r="V43" s="343">
        <f>'Gemüse Daten'!CX42</f>
        <v>4</v>
      </c>
      <c r="W43" s="443">
        <f>[3]Fleisch!CA27</f>
        <v>109.02573528915322</v>
      </c>
      <c r="X43" s="443">
        <f>[3]Fleisch!CB27</f>
        <v>52.832591583211901</v>
      </c>
      <c r="Y43" s="444">
        <f>[3]Fleisch!CD27</f>
        <v>63.56215522744845</v>
      </c>
      <c r="Z43" s="444">
        <f>[3]Fleisch!CE27</f>
        <v>68.22409416938298</v>
      </c>
      <c r="AA43" s="443">
        <f>[3]Fleisch!CG27</f>
        <v>59.756003753850202</v>
      </c>
      <c r="AB43" s="443">
        <f>[3]Fleisch!CH27</f>
        <v>59.896913699399576</v>
      </c>
      <c r="AC43" s="445"/>
      <c r="AD43" s="444">
        <f>[3]Fleisch!CJ27</f>
        <v>71.147076807208663</v>
      </c>
      <c r="AE43" s="444">
        <f>[3]Fleisch!CK27</f>
        <v>43.598332365728403</v>
      </c>
      <c r="AF43" s="445"/>
      <c r="AG43" s="443">
        <f>[3]Fleisch!CM27</f>
        <v>52.689204171871012</v>
      </c>
      <c r="AH43" s="443">
        <f>[3]Fleisch!CN27</f>
        <v>42.346772136912072</v>
      </c>
      <c r="AI43" s="444">
        <f>[3]Fleisch!CP27</f>
        <v>70.656824908656901</v>
      </c>
      <c r="AJ43" s="444">
        <f>[3]Fleisch!CQ27</f>
        <v>51.867817993959349</v>
      </c>
      <c r="AK43" s="443">
        <f>[3]Fleisch!CS27</f>
        <v>92.634014949668838</v>
      </c>
      <c r="AL43" s="443">
        <f>[3]Fleisch!CT27</f>
        <v>55.662999233023868</v>
      </c>
      <c r="AM43" s="444">
        <f>[3]Fleisch!CV27</f>
        <v>39.478610786578002</v>
      </c>
      <c r="AN43" s="444">
        <f>[3]Fleisch!CW27</f>
        <v>34.002875368137936</v>
      </c>
      <c r="AO43" s="443">
        <f>[3]Fleisch!CY27</f>
        <v>22.920602265683112</v>
      </c>
      <c r="AP43" s="443">
        <f>[3]Fleisch!CZ27</f>
        <v>16.352466669356239</v>
      </c>
      <c r="AQ43" s="444">
        <f>[3]Fleisch!DB27</f>
        <v>28.317048841463244</v>
      </c>
      <c r="AR43" s="444">
        <f>[3]Fleisch!DC27</f>
        <v>25.073719896523656</v>
      </c>
      <c r="AS43" s="443">
        <f>[3]Fleisch!DE27</f>
        <v>34.255799182895494</v>
      </c>
      <c r="AT43" s="443">
        <f>[3]Fleisch!DF27</f>
        <v>19.370087984934692</v>
      </c>
      <c r="AU43" s="444">
        <f>[3]Fleisch!DH27</f>
        <v>63.662944040279001</v>
      </c>
      <c r="AV43" s="444">
        <f>[3]Fleisch!DI27</f>
        <v>49.612523827582223</v>
      </c>
      <c r="AW43" s="445"/>
      <c r="AX43" s="443">
        <f>[3]Fleisch!DK27</f>
        <v>17.314048253470407</v>
      </c>
      <c r="AY43" s="443">
        <f>[3]Fleisch!DL27</f>
        <v>18.137761200437875</v>
      </c>
      <c r="AZ43" s="444">
        <f>[3]Fleisch!DN27</f>
        <v>48.723775540903958</v>
      </c>
      <c r="BA43" s="444">
        <f>[3]Fleisch!DO27</f>
        <v>32.294241930962713</v>
      </c>
      <c r="BB43" s="443">
        <f>[3]Fleisch!DQ27</f>
        <v>25.55151644651912</v>
      </c>
      <c r="BC43" s="443">
        <f>[3]Fleisch!DR27</f>
        <v>17.973546304199203</v>
      </c>
      <c r="BD43" s="444">
        <f>[3]Fleisch!DT27</f>
        <v>31.11604221594833</v>
      </c>
      <c r="BE43" s="444">
        <f>[3]Fleisch!DU27</f>
        <v>16.046279265751885</v>
      </c>
      <c r="BF43" s="443">
        <f>[3]Fleisch!DW27</f>
        <v>31.063915504431975</v>
      </c>
      <c r="BG43" s="443">
        <f>[3]Fleisch!DX27</f>
        <v>20.527099190323732</v>
      </c>
      <c r="BH43" s="445"/>
      <c r="BI43" s="444">
        <f>[3]Fleisch!EJ27</f>
        <v>52.848571802982221</v>
      </c>
      <c r="BJ43" s="444">
        <f>[3]Fleisch!EK27</f>
        <v>21.526590538422866</v>
      </c>
      <c r="BK43" s="443">
        <f>[3]Fleisch!EM27</f>
        <v>31.039359769716174</v>
      </c>
      <c r="BL43" s="443">
        <f>[3]Fleisch!EN27</f>
        <v>19.040302239117889</v>
      </c>
      <c r="BM43" s="444">
        <f>[3]Fleisch!EP27</f>
        <v>17.656031833403578</v>
      </c>
      <c r="BN43" s="444">
        <f>[3]Fleisch!EQ27</f>
        <v>12.324956459274633</v>
      </c>
      <c r="BO43" s="443">
        <f>[3]Fleisch!ES27</f>
        <v>21.970193520053538</v>
      </c>
      <c r="BP43" s="443">
        <f>[3]Fleisch!ET27</f>
        <v>9.6493272027750692</v>
      </c>
      <c r="BQ43" s="444"/>
      <c r="BR43" s="444">
        <f>[3]Fleisch!FN27</f>
        <v>24.069863637496152</v>
      </c>
      <c r="BS43" s="444">
        <f>[3]Fleisch!FO27</f>
        <v>18.574970346593748</v>
      </c>
      <c r="BT43" s="443">
        <f>[3]Fleisch!FQ27</f>
        <v>19.310952886858676</v>
      </c>
      <c r="BU43" s="443">
        <f>[3]Fleisch!FR27</f>
        <v>10.805809404850747</v>
      </c>
      <c r="BV43" s="444">
        <f>[3]Fleisch!FT27</f>
        <v>64.66561089339119</v>
      </c>
      <c r="BW43" s="444">
        <f>[3]Fleisch!FU27</f>
        <v>46.646109795890169</v>
      </c>
      <c r="BX43" s="443">
        <f>[3]Fleisch!FW27</f>
        <v>47.467282658817801</v>
      </c>
      <c r="BY43" s="443">
        <f>[3]Fleisch!FX27</f>
        <v>32.799400591704973</v>
      </c>
      <c r="BZ43" s="444">
        <f>[3]Fleisch!FZ27</f>
        <v>18.360315440220084</v>
      </c>
      <c r="CA43" s="444">
        <f>[3]Fleisch!GA27</f>
        <v>21.608970414799643</v>
      </c>
      <c r="CB43" s="443">
        <f>[3]Fleisch!GC27</f>
        <v>49.849911841270895</v>
      </c>
      <c r="CC43" s="443">
        <f>[3]Fleisch!GD27</f>
        <v>26.365658319879611</v>
      </c>
      <c r="CD43" s="444">
        <f>[3]Fleisch!GF27</f>
        <v>36.981092643956941</v>
      </c>
      <c r="CE43" s="444">
        <f>[3]Fleisch!GG27</f>
        <v>24.637671179974586</v>
      </c>
      <c r="CF43" s="443">
        <f>[3]Fleisch!GI27</f>
        <v>79.808085507267052</v>
      </c>
      <c r="CG43" s="443">
        <f>[3]Fleisch!GJ27</f>
        <v>64.446900985952595</v>
      </c>
      <c r="CH43" s="444">
        <f>[3]Fleisch!GL27</f>
        <v>23.025703408957011</v>
      </c>
      <c r="CI43" s="444">
        <f>[3]Fleisch!GM27</f>
        <v>10.786651816177105</v>
      </c>
      <c r="CJ43" s="370" t="str">
        <f t="shared" si="13"/>
        <v>4</v>
      </c>
      <c r="CK43" s="528">
        <f t="shared" si="14"/>
        <v>4</v>
      </c>
      <c r="CL43" s="397">
        <f>[3]Fleisch!GP27</f>
        <v>475.96181305100004</v>
      </c>
      <c r="CM43" s="397">
        <f>[3]Fleisch!GQ27</f>
        <v>10092.606418562002</v>
      </c>
      <c r="CN43" s="415"/>
      <c r="CO43" s="407">
        <f>[3]Fleisch!$AH27</f>
        <v>19.358767052000999</v>
      </c>
      <c r="CP43" s="407">
        <f>[3]Fleisch!$AM27</f>
        <v>193.83577491800003</v>
      </c>
      <c r="CQ43" s="406">
        <f>[3]Fleisch!AS27</f>
        <v>2.1760000001000004E-2</v>
      </c>
      <c r="CR43" s="406">
        <f>[3]Fleisch!AT27</f>
        <v>18.508562075</v>
      </c>
      <c r="CS43" s="407">
        <f>[3]Fleisch!AU27</f>
        <v>4.2106136159999998</v>
      </c>
      <c r="CT43" s="407">
        <f>[3]Fleisch!AV27</f>
        <v>7.5332248609999999</v>
      </c>
      <c r="CU43" s="406">
        <f>[3]Fleisch!AW27</f>
        <v>1.2326714560000001</v>
      </c>
      <c r="CV43" s="406">
        <f>[3]Fleisch!AX27</f>
        <v>4.5897492609999997</v>
      </c>
      <c r="CW43" s="415"/>
      <c r="CX43" s="407">
        <f>[3]Fleisch!AL27</f>
        <v>11.354200757000001</v>
      </c>
      <c r="CY43" s="407">
        <f>[3]Fleisch!AQ27</f>
        <v>220.666516105</v>
      </c>
      <c r="CZ43" s="406">
        <f>[3]Fleisch!AY27</f>
        <v>1.3135766520000001</v>
      </c>
      <c r="DA43" s="406">
        <f>[3]Fleisch!AZ27</f>
        <v>50.224816838001004</v>
      </c>
      <c r="DB43" s="415"/>
      <c r="DC43" s="407">
        <f>[3]Fleisch!$AI27</f>
        <v>224.252463952</v>
      </c>
      <c r="DD43" s="407">
        <f>[3]Fleisch!$AN27</f>
        <v>2017.6732048190001</v>
      </c>
      <c r="DE43" s="406">
        <f>[3]Fleisch!BA27</f>
        <v>4.2217724250000002</v>
      </c>
      <c r="DF43" s="406">
        <f>[3]Fleisch!BB27</f>
        <v>84.183569343000997</v>
      </c>
      <c r="DG43" s="407">
        <f>[3]Fleisch!BC27</f>
        <v>9.2466372010010005</v>
      </c>
      <c r="DH43" s="407">
        <f>[3]Fleisch!BD27</f>
        <v>88.166280585999999</v>
      </c>
      <c r="DI43" s="406">
        <f>[3]Fleisch!BE27</f>
        <v>2.0901925210000001</v>
      </c>
      <c r="DJ43" s="406">
        <f>[3]Fleisch!BF27</f>
        <v>100.66249789100002</v>
      </c>
      <c r="DK43" s="407">
        <f>[3]Fleisch!BG27</f>
        <v>9.7005497540000007</v>
      </c>
      <c r="DL43" s="407">
        <f>[3]Fleisch!BH27</f>
        <v>52.125103561001005</v>
      </c>
      <c r="DM43" s="406">
        <f>[3]Fleisch!BI27</f>
        <v>160.887616541</v>
      </c>
      <c r="DN43" s="406">
        <f>[3]Fleisch!BJ27</f>
        <v>1074.5242883610008</v>
      </c>
      <c r="DO43" s="407">
        <f>[3]Fleisch!BK27</f>
        <v>8.3309474710010001</v>
      </c>
      <c r="DP43" s="407">
        <f>[3]Fleisch!BL27</f>
        <v>72.119884315000007</v>
      </c>
      <c r="DQ43" s="406">
        <f>[3]Fleisch!BM27</f>
        <v>1.431193000001</v>
      </c>
      <c r="DR43" s="406">
        <f>[3]Fleisch!BN27</f>
        <v>65.06376370000001</v>
      </c>
      <c r="DS43" s="407">
        <f>[3]Fleisch!BO27</f>
        <v>7.6601837960000001</v>
      </c>
      <c r="DT43" s="407">
        <f>[3]Fleisch!BP27</f>
        <v>148.33246794599998</v>
      </c>
      <c r="DU43" s="415"/>
      <c r="DV43" s="406">
        <f>[3]Fleisch!$AJ27</f>
        <v>62.011495835000005</v>
      </c>
      <c r="DW43" s="406">
        <f>[3]Fleisch!$AO27</f>
        <v>2073.4823248779999</v>
      </c>
      <c r="DX43" s="407">
        <f>[3]Fleisch!BQ27</f>
        <v>4.2320445960010007</v>
      </c>
      <c r="DY43" s="407">
        <f>[3]Fleisch!BR27</f>
        <v>224.20239920100101</v>
      </c>
      <c r="DZ43" s="406">
        <f>[3]Fleisch!BS27</f>
        <v>4.0676498839999997</v>
      </c>
      <c r="EA43" s="406">
        <f>[3]Fleisch!BT27</f>
        <v>145.84204049900103</v>
      </c>
      <c r="EB43" s="407">
        <f>[3]Fleisch!BU27</f>
        <v>1.6551628220000001</v>
      </c>
      <c r="EC43" s="407">
        <f>[3]Fleisch!BV27</f>
        <v>65.689899782000992</v>
      </c>
      <c r="ED43" s="406">
        <f>[3]Fleisch!BW27</f>
        <v>5.4447485840010001</v>
      </c>
      <c r="EE43" s="406">
        <f>[3]Fleisch!BX27</f>
        <v>288.35758388099998</v>
      </c>
      <c r="EF43" s="407">
        <f>[3]Fleisch!BY27</f>
        <v>11.558301942</v>
      </c>
      <c r="EG43" s="407">
        <f>[3]Fleisch!BZ27</f>
        <v>486.527693263</v>
      </c>
      <c r="EH43" s="415"/>
      <c r="EI43" s="406">
        <f>[3]Fleisch!$AK27</f>
        <v>120.549661122001</v>
      </c>
      <c r="EJ43" s="406">
        <f>[3]Fleisch!$AP27</f>
        <v>4748.5519063490001</v>
      </c>
      <c r="EK43" s="407">
        <f>[3]Fleisch!DZ27</f>
        <v>31.935895000000002</v>
      </c>
      <c r="EL43" s="407">
        <f>[3]Fleisch!EA27</f>
        <v>1429.77667817</v>
      </c>
      <c r="EM43" s="406">
        <f>[3]Fleisch!EB27</f>
        <v>3.5684659999999999</v>
      </c>
      <c r="EN43" s="406">
        <f>[3]Fleisch!EC27</f>
        <v>56.151479658</v>
      </c>
      <c r="EO43" s="407">
        <f>[3]Fleisch!ED27</f>
        <v>61.227778022000003</v>
      </c>
      <c r="EP43" s="407">
        <f>[3]Fleisch!EE27</f>
        <v>942.77563396600101</v>
      </c>
      <c r="EQ43" s="406">
        <f>[3]Fleisch!EF27</f>
        <v>13.808145100001001</v>
      </c>
      <c r="ER43" s="406">
        <f>[3]Fleisch!EG27</f>
        <v>920.82822909100219</v>
      </c>
      <c r="ES43" s="409"/>
      <c r="ET43" s="407">
        <f>[3]Fleisch!GR27</f>
        <v>221.78542812400102</v>
      </c>
      <c r="EU43" s="407">
        <f>[3]Fleisch!GS27</f>
        <v>6791.4069652830003</v>
      </c>
      <c r="EV43" s="406">
        <f>[3]Fleisch!EV27</f>
        <v>9.7189994150020009</v>
      </c>
      <c r="EW43" s="406">
        <f>[3]Fleisch!EW27</f>
        <v>544.46689400000002</v>
      </c>
      <c r="EX43" s="407">
        <f>[3]Fleisch!EX27</f>
        <v>27.074254424999999</v>
      </c>
      <c r="EY43" s="407">
        <f>[3]Fleisch!EY27</f>
        <v>736.29137581099997</v>
      </c>
      <c r="EZ43" s="406">
        <f>[3]Fleisch!EZ27</f>
        <v>5.2676518650009996</v>
      </c>
      <c r="FA43" s="406">
        <f>[3]Fleisch!FA27</f>
        <v>276.35909593500099</v>
      </c>
      <c r="FB43" s="407">
        <f>[3]Fleisch!FB27</f>
        <v>10.266307284002</v>
      </c>
      <c r="FC43" s="407">
        <f>[3]Fleisch!FC27</f>
        <v>525.1973561960009</v>
      </c>
      <c r="FD43" s="406">
        <f>[3]Fleisch!FD27</f>
        <v>3.8640295130000006</v>
      </c>
      <c r="FE43" s="406">
        <f>[3]Fleisch!FE27</f>
        <v>91.415479562001011</v>
      </c>
      <c r="FF43" s="407">
        <f>[3]Fleisch!FF27</f>
        <v>23.448797626002001</v>
      </c>
      <c r="FG43" s="407">
        <f>[3]Fleisch!FG27</f>
        <v>741.27927999899998</v>
      </c>
      <c r="FH43" s="406">
        <f>[3]Fleisch!FH27</f>
        <v>29.652993510000996</v>
      </c>
      <c r="FI43" s="406">
        <f>[3]Fleisch!FI27</f>
        <v>485.45272060800107</v>
      </c>
      <c r="FJ43" s="407">
        <f>[3]Fleisch!FJ27</f>
        <v>23.566632800003003</v>
      </c>
      <c r="FK43" s="407">
        <f>[3]Fleisch!FK27</f>
        <v>201.95731186500302</v>
      </c>
      <c r="FL43" s="406">
        <f>[3]Fleisch!FL27</f>
        <v>19.214491930001</v>
      </c>
      <c r="FM43" s="406">
        <f>[3]Fleisch!FM27</f>
        <v>486.95567247600104</v>
      </c>
    </row>
    <row r="44" spans="1:169" x14ac:dyDescent="0.2">
      <c r="A44" s="218"/>
      <c r="B44" s="189">
        <f t="shared" si="11"/>
        <v>45383</v>
      </c>
      <c r="C44" s="516">
        <f>[3]Fleisch!$A38</f>
        <v>45078</v>
      </c>
      <c r="D44" s="396" t="str">
        <f>[3]Fleisch!D39</f>
        <v>-</v>
      </c>
      <c r="E44" s="396" t="str">
        <f>[3]Fleisch!E39</f>
        <v>-</v>
      </c>
      <c r="F44" s="380" t="str">
        <f>[3]Fleisch!$J39</f>
        <v>-</v>
      </c>
      <c r="G44" s="380"/>
      <c r="H44" s="396" t="str">
        <f>[3]Fleisch!$L39</f>
        <v>-</v>
      </c>
      <c r="I44" s="396"/>
      <c r="J44" s="380"/>
      <c r="K44" s="380" t="str">
        <f>[3]Fleisch!F39</f>
        <v>-</v>
      </c>
      <c r="L44" s="380" t="str">
        <f>[3]Fleisch!G39</f>
        <v>-</v>
      </c>
      <c r="M44" s="380"/>
      <c r="N44" s="396" t="str">
        <f>[3]Fleisch!B39</f>
        <v>-</v>
      </c>
      <c r="O44" s="396" t="str">
        <f>[3]Fleisch!C39</f>
        <v>-</v>
      </c>
      <c r="P44" s="380"/>
      <c r="Q44" s="380" t="str">
        <f>[3]Fleisch!H39</f>
        <v>-</v>
      </c>
      <c r="R44" s="380" t="str">
        <f>[3]Fleisch!I39</f>
        <v>-</v>
      </c>
      <c r="S44" s="380"/>
      <c r="T44" s="380"/>
      <c r="U44" s="189">
        <f>[3]Fleisch!$A28</f>
        <v>45383</v>
      </c>
      <c r="V44" s="343">
        <f>'Gemüse Daten'!CX43</f>
        <v>4</v>
      </c>
      <c r="W44" s="443">
        <f>[3]Fleisch!CA28</f>
        <v>107.12797159617166</v>
      </c>
      <c r="X44" s="443">
        <f>[3]Fleisch!CB28</f>
        <v>52.672145687641411</v>
      </c>
      <c r="Y44" s="444" t="str">
        <f>[3]Fleisch!CD28</f>
        <v>(-)</v>
      </c>
      <c r="Z44" s="444">
        <f>[3]Fleisch!CE28</f>
        <v>81.145259314749822</v>
      </c>
      <c r="AA44" s="443">
        <f>[3]Fleisch!CG28</f>
        <v>81.867481262203185</v>
      </c>
      <c r="AB44" s="443">
        <f>[3]Fleisch!CH28</f>
        <v>51.41661679691002</v>
      </c>
      <c r="AC44" s="445"/>
      <c r="AD44" s="444">
        <f>[3]Fleisch!CJ28</f>
        <v>36.727241653097444</v>
      </c>
      <c r="AE44" s="444">
        <f>[3]Fleisch!CK28</f>
        <v>45.363844002175668</v>
      </c>
      <c r="AF44" s="445"/>
      <c r="AG44" s="443">
        <f>[3]Fleisch!CM28</f>
        <v>37.602022207652105</v>
      </c>
      <c r="AH44" s="443">
        <f>[3]Fleisch!CN28</f>
        <v>34.364754304008365</v>
      </c>
      <c r="AI44" s="444">
        <f>[3]Fleisch!CP28</f>
        <v>64.383403649396428</v>
      </c>
      <c r="AJ44" s="444">
        <f>[3]Fleisch!CQ28</f>
        <v>54.82421434454033</v>
      </c>
      <c r="AK44" s="443">
        <f>[3]Fleisch!CS28</f>
        <v>84.004437974169136</v>
      </c>
      <c r="AL44" s="443">
        <f>[3]Fleisch!CT28</f>
        <v>61.903912351180288</v>
      </c>
      <c r="AM44" s="444">
        <f>[3]Fleisch!CV28</f>
        <v>38.867752298904868</v>
      </c>
      <c r="AN44" s="444">
        <f>[3]Fleisch!CW28</f>
        <v>30.530176473986018</v>
      </c>
      <c r="AO44" s="443">
        <f>[3]Fleisch!CY28</f>
        <v>24.457843973460214</v>
      </c>
      <c r="AP44" s="443">
        <f>[3]Fleisch!CZ28</f>
        <v>16.162628930052353</v>
      </c>
      <c r="AQ44" s="444">
        <f>[3]Fleisch!DB28</f>
        <v>32.671062251488841</v>
      </c>
      <c r="AR44" s="444">
        <f>[3]Fleisch!DC28</f>
        <v>24.776703771105964</v>
      </c>
      <c r="AS44" s="443">
        <f>[3]Fleisch!DE28</f>
        <v>35.48777030872229</v>
      </c>
      <c r="AT44" s="443">
        <f>[3]Fleisch!DF28</f>
        <v>21.918897427805899</v>
      </c>
      <c r="AU44" s="444">
        <f>[3]Fleisch!DH28</f>
        <v>53.030480816236341</v>
      </c>
      <c r="AV44" s="444">
        <f>[3]Fleisch!DI28</f>
        <v>48.951078104555783</v>
      </c>
      <c r="AW44" s="445"/>
      <c r="AX44" s="443">
        <f>[3]Fleisch!DK28</f>
        <v>26.056336606452877</v>
      </c>
      <c r="AY44" s="443">
        <f>[3]Fleisch!DL28</f>
        <v>17.719990475288657</v>
      </c>
      <c r="AZ44" s="444">
        <f>[3]Fleisch!DN28</f>
        <v>49.783549656148082</v>
      </c>
      <c r="BA44" s="444">
        <f>[3]Fleisch!DO28</f>
        <v>30.636068119180806</v>
      </c>
      <c r="BB44" s="443">
        <f>[3]Fleisch!DQ28</f>
        <v>24.182567934607157</v>
      </c>
      <c r="BC44" s="443">
        <f>[3]Fleisch!DR28</f>
        <v>18.372154511638392</v>
      </c>
      <c r="BD44" s="444">
        <f>[3]Fleisch!DT28</f>
        <v>25.122483995354816</v>
      </c>
      <c r="BE44" s="444">
        <f>[3]Fleisch!DU28</f>
        <v>15.357758871920623</v>
      </c>
      <c r="BF44" s="443">
        <f>[3]Fleisch!DW28</f>
        <v>27.639538051447747</v>
      </c>
      <c r="BG44" s="443">
        <f>[3]Fleisch!DX28</f>
        <v>22.336925795834969</v>
      </c>
      <c r="BH44" s="445"/>
      <c r="BI44" s="444">
        <f>[3]Fleisch!EJ28</f>
        <v>52.433058368963209</v>
      </c>
      <c r="BJ44" s="444">
        <f>[3]Fleisch!EK28</f>
        <v>21.680347453482113</v>
      </c>
      <c r="BK44" s="443">
        <f>[3]Fleisch!EM28</f>
        <v>30.813636833972939</v>
      </c>
      <c r="BL44" s="443">
        <f>[3]Fleisch!EN28</f>
        <v>16.291843534964542</v>
      </c>
      <c r="BM44" s="444">
        <f>[3]Fleisch!EP28</f>
        <v>18.905236762484527</v>
      </c>
      <c r="BN44" s="444">
        <f>[3]Fleisch!EQ28</f>
        <v>11.864491018159441</v>
      </c>
      <c r="BO44" s="443">
        <f>[3]Fleisch!ES28</f>
        <v>21.68289987026137</v>
      </c>
      <c r="BP44" s="443">
        <f>[3]Fleisch!ET28</f>
        <v>10.195717764655303</v>
      </c>
      <c r="BQ44" s="444"/>
      <c r="BR44" s="444">
        <f>[3]Fleisch!FN28</f>
        <v>30.068099371754641</v>
      </c>
      <c r="BS44" s="444">
        <f>[3]Fleisch!FO28</f>
        <v>18.752767871409134</v>
      </c>
      <c r="BT44" s="443">
        <f>[3]Fleisch!FQ28</f>
        <v>18.942737890752905</v>
      </c>
      <c r="BU44" s="443">
        <f>[3]Fleisch!FR28</f>
        <v>10.333027143915556</v>
      </c>
      <c r="BV44" s="444">
        <f>[3]Fleisch!FT28</f>
        <v>75.83411527585946</v>
      </c>
      <c r="BW44" s="444">
        <f>[3]Fleisch!FU28</f>
        <v>45.47119413413246</v>
      </c>
      <c r="BX44" s="443">
        <f>[3]Fleisch!FW28</f>
        <v>46.723042087360056</v>
      </c>
      <c r="BY44" s="443">
        <f>[3]Fleisch!FX28</f>
        <v>33.735269203920396</v>
      </c>
      <c r="BZ44" s="444">
        <f>[3]Fleisch!FZ28</f>
        <v>7.9949913904406777</v>
      </c>
      <c r="CA44" s="444">
        <f>[3]Fleisch!GA28</f>
        <v>21.679555475495938</v>
      </c>
      <c r="CB44" s="443">
        <f>[3]Fleisch!GC28</f>
        <v>49.546364318808429</v>
      </c>
      <c r="CC44" s="443">
        <f>[3]Fleisch!GD28</f>
        <v>25.655110971363428</v>
      </c>
      <c r="CD44" s="444">
        <f>[3]Fleisch!GF28</f>
        <v>37.647742002869656</v>
      </c>
      <c r="CE44" s="444">
        <f>[3]Fleisch!GG28</f>
        <v>22.989079072535844</v>
      </c>
      <c r="CF44" s="443">
        <f>[3]Fleisch!GI28</f>
        <v>77.269879329857076</v>
      </c>
      <c r="CG44" s="443">
        <f>[3]Fleisch!GJ28</f>
        <v>63.944982618049565</v>
      </c>
      <c r="CH44" s="444">
        <f>[3]Fleisch!GL28</f>
        <v>23.92467336042424</v>
      </c>
      <c r="CI44" s="444">
        <f>[3]Fleisch!GM28</f>
        <v>10.715218467405341</v>
      </c>
      <c r="CJ44" s="370" t="str">
        <f t="shared" si="13"/>
        <v>4</v>
      </c>
      <c r="CK44" s="528">
        <f t="shared" si="14"/>
        <v>4</v>
      </c>
      <c r="CL44" s="397">
        <f>[3]Fleisch!GP28</f>
        <v>458.641384614</v>
      </c>
      <c r="CM44" s="397">
        <f>[3]Fleisch!GQ28</f>
        <v>9787.1374469860002</v>
      </c>
      <c r="CN44" s="415"/>
      <c r="CO44" s="407">
        <f>[3]Fleisch!$AH28</f>
        <v>10.186956864001001</v>
      </c>
      <c r="CP44" s="407">
        <f>[3]Fleisch!$AM28</f>
        <v>199.709811242</v>
      </c>
      <c r="CQ44" s="406">
        <f>[3]Fleisch!AS28</f>
        <v>1.2956000000000001E-2</v>
      </c>
      <c r="CR44" s="406">
        <f>[3]Fleisch!AT28</f>
        <v>16.474281399999999</v>
      </c>
      <c r="CS44" s="407">
        <f>[3]Fleisch!AU28</f>
        <v>0</v>
      </c>
      <c r="CT44" s="407">
        <f>[3]Fleisch!AV28</f>
        <v>4.4865314630009996</v>
      </c>
      <c r="CU44" s="406">
        <f>[3]Fleisch!AW28</f>
        <v>0.31754000000000004</v>
      </c>
      <c r="CV44" s="406">
        <f>[3]Fleisch!AX28</f>
        <v>8.561891953001</v>
      </c>
      <c r="CW44" s="415"/>
      <c r="CX44" s="407">
        <f>[3]Fleisch!AL28</f>
        <v>18.186924781999998</v>
      </c>
      <c r="CY44" s="407">
        <f>[3]Fleisch!AQ28</f>
        <v>195.97383471100099</v>
      </c>
      <c r="CZ44" s="406">
        <f>[3]Fleisch!AY28</f>
        <v>6.8052808910009999</v>
      </c>
      <c r="DA44" s="406">
        <f>[3]Fleisch!AZ28</f>
        <v>45.347541035000006</v>
      </c>
      <c r="DB44" s="415"/>
      <c r="DC44" s="407">
        <f>[3]Fleisch!$AI28</f>
        <v>234.77462230400101</v>
      </c>
      <c r="DD44" s="407">
        <f>[3]Fleisch!$AN28</f>
        <v>2085.3538419930001</v>
      </c>
      <c r="DE44" s="406">
        <f>[3]Fleisch!BA28</f>
        <v>6.5680525680009998</v>
      </c>
      <c r="DF44" s="406">
        <f>[3]Fleisch!BB28</f>
        <v>124.103818125001</v>
      </c>
      <c r="DG44" s="407">
        <f>[3]Fleisch!BC28</f>
        <v>10.305132067000001</v>
      </c>
      <c r="DH44" s="407">
        <f>[3]Fleisch!BD28</f>
        <v>76.555096460000001</v>
      </c>
      <c r="DI44" s="406">
        <f>[3]Fleisch!BE28</f>
        <v>2.6905039430000004</v>
      </c>
      <c r="DJ44" s="406">
        <f>[3]Fleisch!BF28</f>
        <v>59.915852846</v>
      </c>
      <c r="DK44" s="407">
        <f>[3]Fleisch!BG28</f>
        <v>12.494440003999999</v>
      </c>
      <c r="DL44" s="407">
        <f>[3]Fleisch!BH28</f>
        <v>75.552474224000008</v>
      </c>
      <c r="DM44" s="406">
        <f>[3]Fleisch!BI28</f>
        <v>144.65890870300001</v>
      </c>
      <c r="DN44" s="406">
        <f>[3]Fleisch!BJ28</f>
        <v>1124.428554908</v>
      </c>
      <c r="DO44" s="407">
        <f>[3]Fleisch!BK28</f>
        <v>6.7587952160000002</v>
      </c>
      <c r="DP44" s="407">
        <f>[3]Fleisch!BL28</f>
        <v>78.562899709000007</v>
      </c>
      <c r="DQ44" s="406">
        <f>[3]Fleisch!BM28</f>
        <v>1.3934530000000001</v>
      </c>
      <c r="DR44" s="406">
        <f>[3]Fleisch!BN28</f>
        <v>48.237160600000003</v>
      </c>
      <c r="DS44" s="407">
        <f>[3]Fleisch!BO28</f>
        <v>10.349262223</v>
      </c>
      <c r="DT44" s="407">
        <f>[3]Fleisch!BP28</f>
        <v>109.834949510001</v>
      </c>
      <c r="DU44" s="415"/>
      <c r="DV44" s="406">
        <f>[3]Fleisch!$AJ28</f>
        <v>54.655902950000005</v>
      </c>
      <c r="DW44" s="406">
        <f>[3]Fleisch!$AO28</f>
        <v>1870.0856139539999</v>
      </c>
      <c r="DX44" s="407">
        <f>[3]Fleisch!BQ28</f>
        <v>4.1746307030000001</v>
      </c>
      <c r="DY44" s="407">
        <f>[3]Fleisch!BR28</f>
        <v>255.342570749</v>
      </c>
      <c r="DZ44" s="406">
        <f>[3]Fleisch!BS28</f>
        <v>5.0279069540009997</v>
      </c>
      <c r="EA44" s="406">
        <f>[3]Fleisch!BT28</f>
        <v>115.136771224</v>
      </c>
      <c r="EB44" s="407">
        <f>[3]Fleisch!BU28</f>
        <v>1.3939140000000001</v>
      </c>
      <c r="EC44" s="407">
        <f>[3]Fleisch!BV28</f>
        <v>68.665242153001003</v>
      </c>
      <c r="ED44" s="406">
        <f>[3]Fleisch!BW28</f>
        <v>5.6020938899999999</v>
      </c>
      <c r="EE44" s="406">
        <f>[3]Fleisch!BX28</f>
        <v>300.57503051900102</v>
      </c>
      <c r="EF44" s="407">
        <f>[3]Fleisch!BY28</f>
        <v>10.437429976001001</v>
      </c>
      <c r="EG44" s="407">
        <f>[3]Fleisch!BZ28</f>
        <v>308.43458402300104</v>
      </c>
      <c r="EH44" s="415"/>
      <c r="EI44" s="406">
        <f>[3]Fleisch!$AK28</f>
        <v>109.700319715001</v>
      </c>
      <c r="EJ44" s="406">
        <f>[3]Fleisch!$AP28</f>
        <v>4627.5914159439999</v>
      </c>
      <c r="EK44" s="407">
        <f>[3]Fleisch!DZ28</f>
        <v>32.781581000001999</v>
      </c>
      <c r="EL44" s="407">
        <f>[3]Fleisch!EA28</f>
        <v>1340.2738793700012</v>
      </c>
      <c r="EM44" s="406">
        <f>[3]Fleisch!EB28</f>
        <v>4.6195180000000002</v>
      </c>
      <c r="EN44" s="406">
        <f>[3]Fleisch!EC28</f>
        <v>64.611839691000995</v>
      </c>
      <c r="EO44" s="407">
        <f>[3]Fleisch!ED28</f>
        <v>48.361998515000003</v>
      </c>
      <c r="EP44" s="407">
        <f>[3]Fleisch!EE28</f>
        <v>867.21736086300007</v>
      </c>
      <c r="EQ44" s="406">
        <f>[3]Fleisch!EF28</f>
        <v>14.516892200001001</v>
      </c>
      <c r="ER44" s="406">
        <f>[3]Fleisch!EG28</f>
        <v>702.40217898000196</v>
      </c>
      <c r="ES44" s="409"/>
      <c r="ET44" s="407">
        <f>[3]Fleisch!GR28</f>
        <v>176.34266883100199</v>
      </c>
      <c r="EU44" s="407">
        <f>[3]Fleisch!GS28</f>
        <v>6462.0101955190003</v>
      </c>
      <c r="EV44" s="406">
        <f>[3]Fleisch!EV28</f>
        <v>3.2580946670020006</v>
      </c>
      <c r="EW44" s="406">
        <f>[3]Fleisch!EW28</f>
        <v>499.82997599999999</v>
      </c>
      <c r="EX44" s="407">
        <f>[3]Fleisch!EX28</f>
        <v>22.363393016000998</v>
      </c>
      <c r="EY44" s="407">
        <f>[3]Fleisch!EY28</f>
        <v>708.91518040900098</v>
      </c>
      <c r="EZ44" s="406">
        <f>[3]Fleisch!EZ28</f>
        <v>3.9436897910010003</v>
      </c>
      <c r="FA44" s="406">
        <f>[3]Fleisch!FA28</f>
        <v>239.71459784600103</v>
      </c>
      <c r="FB44" s="407">
        <f>[3]Fleisch!FB28</f>
        <v>12.697672417000001</v>
      </c>
      <c r="FC44" s="407">
        <f>[3]Fleisch!FC28</f>
        <v>476.37714362900101</v>
      </c>
      <c r="FD44" s="406">
        <f>[3]Fleisch!FD28</f>
        <v>2.6080783190000001</v>
      </c>
      <c r="FE44" s="406">
        <f>[3]Fleisch!FE28</f>
        <v>87.698162746001003</v>
      </c>
      <c r="FF44" s="407">
        <f>[3]Fleisch!FF28</f>
        <v>19.950528299001004</v>
      </c>
      <c r="FG44" s="407">
        <f>[3]Fleisch!FG28</f>
        <v>732.455104080002</v>
      </c>
      <c r="FH44" s="406">
        <f>[3]Fleisch!FH28</f>
        <v>26.154198423000999</v>
      </c>
      <c r="FI44" s="406">
        <f>[3]Fleisch!FI28</f>
        <v>550.97611652000001</v>
      </c>
      <c r="FJ44" s="407">
        <f>[3]Fleisch!FJ28</f>
        <v>14.363418195001001</v>
      </c>
      <c r="FK44" s="407">
        <f>[3]Fleisch!FK28</f>
        <v>202.74644462800299</v>
      </c>
      <c r="FL44" s="406">
        <f>[3]Fleisch!FL28</f>
        <v>16.868440198000002</v>
      </c>
      <c r="FM44" s="406">
        <f>[3]Fleisch!FM28</f>
        <v>482.44835081899998</v>
      </c>
    </row>
    <row r="45" spans="1:169" x14ac:dyDescent="0.2">
      <c r="A45" s="218"/>
      <c r="B45" s="189">
        <f t="shared" si="11"/>
        <v>45352</v>
      </c>
      <c r="C45" s="516">
        <f>[3]Fleisch!$A39</f>
        <v>45047</v>
      </c>
      <c r="D45" s="396" t="str">
        <f>[3]Fleisch!D40</f>
        <v>-</v>
      </c>
      <c r="E45" s="396" t="str">
        <f>[3]Fleisch!E40</f>
        <v>-</v>
      </c>
      <c r="F45" s="380" t="str">
        <f>[3]Fleisch!$J40</f>
        <v>-</v>
      </c>
      <c r="G45" s="380"/>
      <c r="H45" s="396" t="str">
        <f>[3]Fleisch!$L40</f>
        <v>-</v>
      </c>
      <c r="I45" s="396"/>
      <c r="J45" s="380"/>
      <c r="K45" s="380" t="str">
        <f>[3]Fleisch!F40</f>
        <v>-</v>
      </c>
      <c r="L45" s="380" t="str">
        <f>[3]Fleisch!G40</f>
        <v>-</v>
      </c>
      <c r="M45" s="380"/>
      <c r="N45" s="396" t="str">
        <f>[3]Fleisch!B40</f>
        <v>-</v>
      </c>
      <c r="O45" s="396" t="str">
        <f>[3]Fleisch!C40</f>
        <v>-</v>
      </c>
      <c r="P45" s="380"/>
      <c r="Q45" s="380" t="str">
        <f>[3]Fleisch!H40</f>
        <v>-</v>
      </c>
      <c r="R45" s="380" t="str">
        <f>[3]Fleisch!I40</f>
        <v>-</v>
      </c>
      <c r="S45" s="380"/>
      <c r="T45" s="380"/>
      <c r="U45" s="189">
        <f>[3]Fleisch!$A29</f>
        <v>45352</v>
      </c>
      <c r="V45" s="343">
        <f>'Gemüse Daten'!CX44</f>
        <v>5</v>
      </c>
      <c r="W45" s="443">
        <f>[3]Fleisch!CA29</f>
        <v>19.401674253849109</v>
      </c>
      <c r="X45" s="443">
        <f>[3]Fleisch!CB29</f>
        <v>41.780823153366974</v>
      </c>
      <c r="Y45" s="444">
        <f>[3]Fleisch!CD29</f>
        <v>57.755796818437247</v>
      </c>
      <c r="Z45" s="444">
        <f>[3]Fleisch!CE29</f>
        <v>76.69459231619112</v>
      </c>
      <c r="AA45" s="443">
        <f>[3]Fleisch!CG29</f>
        <v>83.65092581768036</v>
      </c>
      <c r="AB45" s="443">
        <f>[3]Fleisch!CH29</f>
        <v>49.092139058308007</v>
      </c>
      <c r="AC45" s="445"/>
      <c r="AD45" s="444">
        <f>[3]Fleisch!CJ29</f>
        <v>52.505685079597804</v>
      </c>
      <c r="AE45" s="444">
        <f>[3]Fleisch!CK29</f>
        <v>46.06218301543479</v>
      </c>
      <c r="AF45" s="445"/>
      <c r="AG45" s="443">
        <f>[3]Fleisch!CM29</f>
        <v>33.698130779814051</v>
      </c>
      <c r="AH45" s="443">
        <f>[3]Fleisch!CN29</f>
        <v>36.728443689817794</v>
      </c>
      <c r="AI45" s="444">
        <f>[3]Fleisch!CP29</f>
        <v>67.965777937925438</v>
      </c>
      <c r="AJ45" s="444">
        <f>[3]Fleisch!CQ29</f>
        <v>46.57555742857938</v>
      </c>
      <c r="AK45" s="443">
        <f>[3]Fleisch!CS29</f>
        <v>85.284030355700324</v>
      </c>
      <c r="AL45" s="443">
        <f>[3]Fleisch!CT29</f>
        <v>60.974059746904608</v>
      </c>
      <c r="AM45" s="444">
        <f>[3]Fleisch!CV29</f>
        <v>41.360465511406034</v>
      </c>
      <c r="AN45" s="444">
        <f>[3]Fleisch!CW29</f>
        <v>32.169050645300686</v>
      </c>
      <c r="AO45" s="443">
        <f>[3]Fleisch!CY29</f>
        <v>24.629976498365451</v>
      </c>
      <c r="AP45" s="443">
        <f>[3]Fleisch!CZ29</f>
        <v>16.6576429473456</v>
      </c>
      <c r="AQ45" s="444">
        <f>[3]Fleisch!DB29</f>
        <v>31.370890610776243</v>
      </c>
      <c r="AR45" s="444">
        <f>[3]Fleisch!DC29</f>
        <v>24.383194312223278</v>
      </c>
      <c r="AS45" s="443">
        <f>[3]Fleisch!DE29</f>
        <v>32.303577628432329</v>
      </c>
      <c r="AT45" s="443">
        <f>[3]Fleisch!DF29</f>
        <v>21.036846261795286</v>
      </c>
      <c r="AU45" s="444">
        <f>[3]Fleisch!DH29</f>
        <v>81.064155894024495</v>
      </c>
      <c r="AV45" s="444">
        <f>[3]Fleisch!DI29</f>
        <v>51.880322689478561</v>
      </c>
      <c r="AW45" s="445"/>
      <c r="AX45" s="443">
        <f>[3]Fleisch!DK29</f>
        <v>16.25547842910942</v>
      </c>
      <c r="AY45" s="443">
        <f>[3]Fleisch!DL29</f>
        <v>16.969921550266722</v>
      </c>
      <c r="AZ45" s="444">
        <f>[3]Fleisch!DN29</f>
        <v>50.614289108064497</v>
      </c>
      <c r="BA45" s="444">
        <f>[3]Fleisch!DO29</f>
        <v>31.593777109254766</v>
      </c>
      <c r="BB45" s="443">
        <f>[3]Fleisch!DQ29</f>
        <v>16.251709840974204</v>
      </c>
      <c r="BC45" s="443">
        <f>[3]Fleisch!DR29</f>
        <v>17.103256983840197</v>
      </c>
      <c r="BD45" s="444">
        <f>[3]Fleisch!DT29</f>
        <v>22.797328122917524</v>
      </c>
      <c r="BE45" s="444">
        <f>[3]Fleisch!DU29</f>
        <v>14.765336244457373</v>
      </c>
      <c r="BF45" s="443">
        <f>[3]Fleisch!DW29</f>
        <v>26.583784248579363</v>
      </c>
      <c r="BG45" s="443">
        <f>[3]Fleisch!DX29</f>
        <v>18.772096782829035</v>
      </c>
      <c r="BH45" s="445"/>
      <c r="BI45" s="444">
        <f>[3]Fleisch!EJ29</f>
        <v>53.371247388977771</v>
      </c>
      <c r="BJ45" s="444">
        <f>[3]Fleisch!EK29</f>
        <v>21.973014959703701</v>
      </c>
      <c r="BK45" s="443">
        <f>[3]Fleisch!EM29</f>
        <v>34.354881685308321</v>
      </c>
      <c r="BL45" s="443">
        <f>[3]Fleisch!EN29</f>
        <v>21.555267927481811</v>
      </c>
      <c r="BM45" s="444">
        <f>[3]Fleisch!EP29</f>
        <v>18.887285362239705</v>
      </c>
      <c r="BN45" s="444">
        <f>[3]Fleisch!EQ29</f>
        <v>11.257320327680961</v>
      </c>
      <c r="BO45" s="443">
        <f>[3]Fleisch!ES29</f>
        <v>18.728045480258096</v>
      </c>
      <c r="BP45" s="443">
        <f>[3]Fleisch!ET29</f>
        <v>9.4760774540975294</v>
      </c>
      <c r="BQ45" s="444"/>
      <c r="BR45" s="444">
        <f>[3]Fleisch!FN29</f>
        <v>30.37384515657574</v>
      </c>
      <c r="BS45" s="444">
        <f>[3]Fleisch!FO29</f>
        <v>18.930934143084791</v>
      </c>
      <c r="BT45" s="443">
        <f>[3]Fleisch!FQ29</f>
        <v>18.90027121254408</v>
      </c>
      <c r="BU45" s="443">
        <f>[3]Fleisch!FR29</f>
        <v>9.9817198851493174</v>
      </c>
      <c r="BV45" s="444">
        <f>[3]Fleisch!FT29</f>
        <v>59.700558234744747</v>
      </c>
      <c r="BW45" s="444">
        <f>[3]Fleisch!FU29</f>
        <v>46.797428932167101</v>
      </c>
      <c r="BX45" s="443">
        <f>[3]Fleisch!FW29</f>
        <v>46.010215977893026</v>
      </c>
      <c r="BY45" s="443">
        <f>[3]Fleisch!FX29</f>
        <v>33.519831619434314</v>
      </c>
      <c r="BZ45" s="444">
        <f>[3]Fleisch!FZ29</f>
        <v>15.940250357766867</v>
      </c>
      <c r="CA45" s="444">
        <f>[3]Fleisch!GA29</f>
        <v>20.878701705863111</v>
      </c>
      <c r="CB45" s="443">
        <f>[3]Fleisch!GC29</f>
        <v>52.115227456664009</v>
      </c>
      <c r="CC45" s="443">
        <f>[3]Fleisch!GD29</f>
        <v>25.177722888979751</v>
      </c>
      <c r="CD45" s="444">
        <f>[3]Fleisch!GF29</f>
        <v>36.920971272204632</v>
      </c>
      <c r="CE45" s="444">
        <f>[3]Fleisch!GG29</f>
        <v>24.353819865826516</v>
      </c>
      <c r="CF45" s="443">
        <f>[3]Fleisch!GI29</f>
        <v>84.051214635284964</v>
      </c>
      <c r="CG45" s="443">
        <f>[3]Fleisch!GJ29</f>
        <v>64.413233325673062</v>
      </c>
      <c r="CH45" s="444">
        <f>[3]Fleisch!GL29</f>
        <v>24.065811743994541</v>
      </c>
      <c r="CI45" s="444">
        <f>[3]Fleisch!GM29</f>
        <v>10.719644194836322</v>
      </c>
      <c r="CJ45" s="370" t="str">
        <f t="shared" si="13"/>
        <v>5</v>
      </c>
      <c r="CK45" s="528">
        <f t="shared" si="14"/>
        <v>5</v>
      </c>
      <c r="CL45" s="397">
        <f>[3]Fleisch!GP29</f>
        <v>602.72605009000006</v>
      </c>
      <c r="CM45" s="397">
        <f>[3]Fleisch!GQ29</f>
        <v>12738.022534432999</v>
      </c>
      <c r="CN45" s="415"/>
      <c r="CO45" s="407">
        <f>[3]Fleisch!$AH29</f>
        <v>15.144590068000999</v>
      </c>
      <c r="CP45" s="407">
        <f>[3]Fleisch!$AM29</f>
        <v>302.52646879600098</v>
      </c>
      <c r="CQ45" s="406">
        <f>[3]Fleisch!AS29</f>
        <v>1.896838883</v>
      </c>
      <c r="CR45" s="406">
        <f>[3]Fleisch!AT29</f>
        <v>51.624238499001002</v>
      </c>
      <c r="CS45" s="407">
        <f>[3]Fleisch!AU29</f>
        <v>3.1273418680000002</v>
      </c>
      <c r="CT45" s="407">
        <f>[3]Fleisch!AV29</f>
        <v>12.049279655000001</v>
      </c>
      <c r="CU45" s="406">
        <f>[3]Fleisch!AW29</f>
        <v>0.41914299999999999</v>
      </c>
      <c r="CV45" s="406">
        <f>[3]Fleisch!AX29</f>
        <v>2.7089382460000002</v>
      </c>
      <c r="CW45" s="415"/>
      <c r="CX45" s="407">
        <f>[3]Fleisch!AL29</f>
        <v>23.307285384</v>
      </c>
      <c r="CY45" s="407">
        <f>[3]Fleisch!AQ29</f>
        <v>369.10093539600098</v>
      </c>
      <c r="CZ45" s="406">
        <f>[3]Fleisch!AY29</f>
        <v>2.6860174400010002</v>
      </c>
      <c r="DA45" s="406">
        <f>[3]Fleisch!AZ29</f>
        <v>54.874723912</v>
      </c>
      <c r="DB45" s="415"/>
      <c r="DC45" s="407">
        <f>[3]Fleisch!$AI29</f>
        <v>288.01302427700097</v>
      </c>
      <c r="DD45" s="407">
        <f>[3]Fleisch!$AN29</f>
        <v>2732.1884793879999</v>
      </c>
      <c r="DE45" s="406">
        <f>[3]Fleisch!BA29</f>
        <v>12.599878072001001</v>
      </c>
      <c r="DF45" s="406">
        <f>[3]Fleisch!BB29</f>
        <v>166.057498361</v>
      </c>
      <c r="DG45" s="407">
        <f>[3]Fleisch!BC29</f>
        <v>12.592235268000001</v>
      </c>
      <c r="DH45" s="407">
        <f>[3]Fleisch!BD29</f>
        <v>152.125844620001</v>
      </c>
      <c r="DI45" s="406">
        <f>[3]Fleisch!BE29</f>
        <v>6.436625629001</v>
      </c>
      <c r="DJ45" s="406">
        <f>[3]Fleisch!BF29</f>
        <v>105.15840547000001</v>
      </c>
      <c r="DK45" s="407">
        <f>[3]Fleisch!BG29</f>
        <v>15.199042831001</v>
      </c>
      <c r="DL45" s="407">
        <f>[3]Fleisch!BH29</f>
        <v>88.411071081001012</v>
      </c>
      <c r="DM45" s="406">
        <f>[3]Fleisch!BI29</f>
        <v>167.97987903600199</v>
      </c>
      <c r="DN45" s="406">
        <f>[3]Fleisch!BJ29</f>
        <v>1452.816811769</v>
      </c>
      <c r="DO45" s="407">
        <f>[3]Fleisch!BK29</f>
        <v>17.541817366</v>
      </c>
      <c r="DP45" s="407">
        <f>[3]Fleisch!BL29</f>
        <v>133.23079417800002</v>
      </c>
      <c r="DQ45" s="406">
        <f>[3]Fleisch!BM29</f>
        <v>3.8739349999999999</v>
      </c>
      <c r="DR45" s="406">
        <f>[3]Fleisch!BN29</f>
        <v>86.310310599999994</v>
      </c>
      <c r="DS45" s="407">
        <f>[3]Fleisch!BO29</f>
        <v>4.5814000330000004</v>
      </c>
      <c r="DT45" s="407">
        <f>[3]Fleisch!BP29</f>
        <v>86.860441204000011</v>
      </c>
      <c r="DU45" s="415"/>
      <c r="DV45" s="406">
        <f>[3]Fleisch!$AJ29</f>
        <v>61.075038777000998</v>
      </c>
      <c r="DW45" s="406">
        <f>[3]Fleisch!$AO29</f>
        <v>2310.758891299</v>
      </c>
      <c r="DX45" s="407">
        <f>[3]Fleisch!BQ29</f>
        <v>6.4376547629999994</v>
      </c>
      <c r="DY45" s="407">
        <f>[3]Fleisch!BR29</f>
        <v>371.57110393400103</v>
      </c>
      <c r="DZ45" s="406">
        <f>[3]Fleisch!BS29</f>
        <v>4.2221670610000004</v>
      </c>
      <c r="EA45" s="406">
        <f>[3]Fleisch!BT29</f>
        <v>254.49147684499999</v>
      </c>
      <c r="EB45" s="407">
        <f>[3]Fleisch!BU29</f>
        <v>9.9266943570000006</v>
      </c>
      <c r="EC45" s="407">
        <f>[3]Fleisch!BV29</f>
        <v>91.362801470001003</v>
      </c>
      <c r="ED45" s="406">
        <f>[3]Fleisch!BW29</f>
        <v>8.5537096560000005</v>
      </c>
      <c r="EE45" s="406">
        <f>[3]Fleisch!BX29</f>
        <v>320.80627494399999</v>
      </c>
      <c r="EF45" s="407">
        <f>[3]Fleisch!BY29</f>
        <v>11.218430963001</v>
      </c>
      <c r="EG45" s="407">
        <f>[3]Fleisch!BZ29</f>
        <v>285.449081165</v>
      </c>
      <c r="EH45" s="415"/>
      <c r="EI45" s="406">
        <f>[3]Fleisch!$AK29</f>
        <v>162.87855786900002</v>
      </c>
      <c r="EJ45" s="406">
        <f>[3]Fleisch!$AP29</f>
        <v>5832.5619696819995</v>
      </c>
      <c r="EK45" s="407">
        <f>[3]Fleisch!DZ29</f>
        <v>38.472979000000997</v>
      </c>
      <c r="EL45" s="407">
        <f>[3]Fleisch!EA29</f>
        <v>1847.8870691510019</v>
      </c>
      <c r="EM45" s="406">
        <f>[3]Fleisch!EB29</f>
        <v>2.901119</v>
      </c>
      <c r="EN45" s="406">
        <f>[3]Fleisch!EC29</f>
        <v>50.204739329001001</v>
      </c>
      <c r="EO45" s="407">
        <f>[3]Fleisch!ED29</f>
        <v>75.840327369001002</v>
      </c>
      <c r="EP45" s="407">
        <f>[3]Fleisch!EE29</f>
        <v>1272.7553228909999</v>
      </c>
      <c r="EQ45" s="406">
        <f>[3]Fleisch!EF29</f>
        <v>31.202373500000004</v>
      </c>
      <c r="ER45" s="406">
        <f>[3]Fleisch!EG29</f>
        <v>954.53153115900091</v>
      </c>
      <c r="ES45" s="409"/>
      <c r="ET45" s="407">
        <f>[3]Fleisch!GR29</f>
        <v>240.13826963800099</v>
      </c>
      <c r="EU45" s="407">
        <f>[3]Fleisch!GS29</f>
        <v>8122.6047310860004</v>
      </c>
      <c r="EV45" s="406">
        <f>[3]Fleisch!EV29</f>
        <v>7.1362346710020015</v>
      </c>
      <c r="EW45" s="406">
        <f>[3]Fleisch!EW29</f>
        <v>671.74008303400205</v>
      </c>
      <c r="EX45" s="407">
        <f>[3]Fleisch!EX29</f>
        <v>22.013366381000001</v>
      </c>
      <c r="EY45" s="407">
        <f>[3]Fleisch!EY29</f>
        <v>714.12208898200004</v>
      </c>
      <c r="EZ45" s="406">
        <f>[3]Fleisch!EZ29</f>
        <v>6.823162902</v>
      </c>
      <c r="FA45" s="406">
        <f>[3]Fleisch!FA29</f>
        <v>300.63278090300201</v>
      </c>
      <c r="FB45" s="407">
        <f>[3]Fleisch!FB29</f>
        <v>15.273010621002999</v>
      </c>
      <c r="FC45" s="407">
        <f>[3]Fleisch!FC29</f>
        <v>664.34929646600096</v>
      </c>
      <c r="FD45" s="406">
        <f>[3]Fleisch!FD29</f>
        <v>5.5585590070000004</v>
      </c>
      <c r="FE45" s="406">
        <f>[3]Fleisch!FE29</f>
        <v>159.81390492700001</v>
      </c>
      <c r="FF45" s="407">
        <f>[3]Fleisch!FF29</f>
        <v>21.775552360001999</v>
      </c>
      <c r="FG45" s="407">
        <f>[3]Fleisch!FG29</f>
        <v>1011.045845386001</v>
      </c>
      <c r="FH45" s="406">
        <f>[3]Fleisch!FH29</f>
        <v>41.373270332002001</v>
      </c>
      <c r="FI45" s="406">
        <f>[3]Fleisch!FI29</f>
        <v>703.83788317600192</v>
      </c>
      <c r="FJ45" s="407">
        <f>[3]Fleisch!FJ29</f>
        <v>20.832990568002</v>
      </c>
      <c r="FK45" s="407">
        <f>[3]Fleisch!FK29</f>
        <v>281.24318489700204</v>
      </c>
      <c r="FL45" s="406">
        <f>[3]Fleisch!FL29</f>
        <v>29.966209255000997</v>
      </c>
      <c r="FM45" s="406">
        <f>[3]Fleisch!FM29</f>
        <v>615.09975006700097</v>
      </c>
    </row>
    <row r="46" spans="1:169" x14ac:dyDescent="0.2">
      <c r="A46" s="218"/>
      <c r="B46" s="189">
        <f t="shared" si="11"/>
        <v>45323</v>
      </c>
      <c r="C46" s="516">
        <f>[3]Fleisch!$A40</f>
        <v>45017</v>
      </c>
      <c r="D46" s="396" t="str">
        <f>[3]Fleisch!D41</f>
        <v>-</v>
      </c>
      <c r="E46" s="396" t="str">
        <f>[3]Fleisch!E41</f>
        <v>-</v>
      </c>
      <c r="F46" s="380" t="str">
        <f>[3]Fleisch!$J41</f>
        <v>-</v>
      </c>
      <c r="G46" s="380"/>
      <c r="H46" s="396" t="str">
        <f>[3]Fleisch!$L41</f>
        <v>-</v>
      </c>
      <c r="I46" s="396"/>
      <c r="J46" s="380"/>
      <c r="K46" s="380" t="str">
        <f>[3]Fleisch!F41</f>
        <v>-</v>
      </c>
      <c r="L46" s="380" t="str">
        <f>[3]Fleisch!G41</f>
        <v>-</v>
      </c>
      <c r="M46" s="380"/>
      <c r="N46" s="396" t="str">
        <f>[3]Fleisch!B41</f>
        <v>-</v>
      </c>
      <c r="O46" s="396" t="str">
        <f>[3]Fleisch!C41</f>
        <v>-</v>
      </c>
      <c r="P46" s="380"/>
      <c r="Q46" s="380" t="str">
        <f>[3]Fleisch!H41</f>
        <v>-</v>
      </c>
      <c r="R46" s="380" t="str">
        <f>[3]Fleisch!I41</f>
        <v>-</v>
      </c>
      <c r="S46" s="380"/>
      <c r="T46" s="380"/>
      <c r="U46" s="189">
        <f>[3]Fleisch!$A30</f>
        <v>45323</v>
      </c>
      <c r="V46" s="343">
        <f>'Gemüse Daten'!CX45</f>
        <v>4</v>
      </c>
      <c r="W46" s="443">
        <f>[3]Fleisch!CA30</f>
        <v>99.232748323072698</v>
      </c>
      <c r="X46" s="443">
        <f>[3]Fleisch!CB30</f>
        <v>38.461489411611218</v>
      </c>
      <c r="Y46" s="444" t="str">
        <f>[3]Fleisch!CD30</f>
        <v>(-)</v>
      </c>
      <c r="Z46" s="444">
        <f>[3]Fleisch!CE30</f>
        <v>92.400487314468478</v>
      </c>
      <c r="AA46" s="443">
        <f>[3]Fleisch!CG30</f>
        <v>85.042356634911854</v>
      </c>
      <c r="AB46" s="443">
        <f>[3]Fleisch!CH30</f>
        <v>84.187401338046939</v>
      </c>
      <c r="AC46" s="445"/>
      <c r="AD46" s="444">
        <f>[3]Fleisch!CJ30</f>
        <v>40.987255071631544</v>
      </c>
      <c r="AE46" s="444">
        <f>[3]Fleisch!CK30</f>
        <v>44.791527539664223</v>
      </c>
      <c r="AF46" s="445"/>
      <c r="AG46" s="443">
        <f>[3]Fleisch!CM30</f>
        <v>37.182915061544428</v>
      </c>
      <c r="AH46" s="443">
        <f>[3]Fleisch!CN30</f>
        <v>40.92713102433823</v>
      </c>
      <c r="AI46" s="444">
        <f>[3]Fleisch!CP30</f>
        <v>76.019581350384854</v>
      </c>
      <c r="AJ46" s="444">
        <f>[3]Fleisch!CQ30</f>
        <v>51.210413734002259</v>
      </c>
      <c r="AK46" s="443">
        <f>[3]Fleisch!CS30</f>
        <v>82.774247448058631</v>
      </c>
      <c r="AL46" s="443">
        <f>[3]Fleisch!CT30</f>
        <v>66.44724929505243</v>
      </c>
      <c r="AM46" s="444">
        <f>[3]Fleisch!CV30</f>
        <v>39.194433180342024</v>
      </c>
      <c r="AN46" s="444">
        <f>[3]Fleisch!CW30</f>
        <v>31.669071462579311</v>
      </c>
      <c r="AO46" s="443">
        <f>[3]Fleisch!CY30</f>
        <v>22.135564316026834</v>
      </c>
      <c r="AP46" s="443">
        <f>[3]Fleisch!CZ30</f>
        <v>17.422347261439022</v>
      </c>
      <c r="AQ46" s="444">
        <f>[3]Fleisch!DB30</f>
        <v>31.917144927025266</v>
      </c>
      <c r="AR46" s="444">
        <f>[3]Fleisch!DC30</f>
        <v>25.250856059443816</v>
      </c>
      <c r="AS46" s="443">
        <f>[3]Fleisch!DE30</f>
        <v>34.555673763310125</v>
      </c>
      <c r="AT46" s="443">
        <f>[3]Fleisch!DF30</f>
        <v>21.211863342100798</v>
      </c>
      <c r="AU46" s="444">
        <f>[3]Fleisch!DH30</f>
        <v>75.968883578542545</v>
      </c>
      <c r="AV46" s="444">
        <f>[3]Fleisch!DI30</f>
        <v>52.001620501617566</v>
      </c>
      <c r="AW46" s="445"/>
      <c r="AX46" s="443">
        <f>[3]Fleisch!DK30</f>
        <v>15.867271397443238</v>
      </c>
      <c r="AY46" s="443">
        <f>[3]Fleisch!DL30</f>
        <v>16.883224158987158</v>
      </c>
      <c r="AZ46" s="444">
        <f>[3]Fleisch!DN30</f>
        <v>58.678176810634511</v>
      </c>
      <c r="BA46" s="444">
        <f>[3]Fleisch!DO30</f>
        <v>34.855540250081098</v>
      </c>
      <c r="BB46" s="443">
        <f>[3]Fleisch!DQ30</f>
        <v>21.361270072733923</v>
      </c>
      <c r="BC46" s="443">
        <f>[3]Fleisch!DR30</f>
        <v>15.386422361808728</v>
      </c>
      <c r="BD46" s="444">
        <f>[3]Fleisch!DT30</f>
        <v>28.334192049955679</v>
      </c>
      <c r="BE46" s="444">
        <f>[3]Fleisch!DU30</f>
        <v>14.691079231814708</v>
      </c>
      <c r="BF46" s="443">
        <f>[3]Fleisch!DW30</f>
        <v>24.724149878439306</v>
      </c>
      <c r="BG46" s="443">
        <f>[3]Fleisch!DX30</f>
        <v>19.389781446086985</v>
      </c>
      <c r="BH46" s="445"/>
      <c r="BI46" s="444">
        <f>[3]Fleisch!EJ30</f>
        <v>54.865218629795471</v>
      </c>
      <c r="BJ46" s="444">
        <f>[3]Fleisch!EK30</f>
        <v>22.198885246075619</v>
      </c>
      <c r="BK46" s="443">
        <f>[3]Fleisch!EM30</f>
        <v>34.369305854870255</v>
      </c>
      <c r="BL46" s="443">
        <f>[3]Fleisch!EN30</f>
        <v>26.36895669251146</v>
      </c>
      <c r="BM46" s="444">
        <f>[3]Fleisch!EP30</f>
        <v>18.438528317102055</v>
      </c>
      <c r="BN46" s="444">
        <f>[3]Fleisch!EQ30</f>
        <v>11.388104617251441</v>
      </c>
      <c r="BO46" s="443">
        <f>[3]Fleisch!ES30</f>
        <v>18.150375414133979</v>
      </c>
      <c r="BP46" s="443">
        <f>[3]Fleisch!ET30</f>
        <v>10.269651522062784</v>
      </c>
      <c r="BQ46" s="444"/>
      <c r="BR46" s="444">
        <f>[3]Fleisch!FN30</f>
        <v>28.800748956407276</v>
      </c>
      <c r="BS46" s="444">
        <f>[3]Fleisch!FO30</f>
        <v>18.345711288128612</v>
      </c>
      <c r="BT46" s="443">
        <f>[3]Fleisch!FQ30</f>
        <v>19.08100583869463</v>
      </c>
      <c r="BU46" s="443">
        <f>[3]Fleisch!FR30</f>
        <v>10.062418182556101</v>
      </c>
      <c r="BV46" s="444">
        <f>[3]Fleisch!FT30</f>
        <v>73.809394778368258</v>
      </c>
      <c r="BW46" s="444">
        <f>[3]Fleisch!FU30</f>
        <v>46.064678763480536</v>
      </c>
      <c r="BX46" s="443">
        <f>[3]Fleisch!FW30</f>
        <v>49.502769798092359</v>
      </c>
      <c r="BY46" s="443">
        <f>[3]Fleisch!FX30</f>
        <v>33.075326947204147</v>
      </c>
      <c r="BZ46" s="444">
        <f>[3]Fleisch!FZ30</f>
        <v>28.211093804574357</v>
      </c>
      <c r="CA46" s="444">
        <f>[3]Fleisch!GA30</f>
        <v>21.188996250396595</v>
      </c>
      <c r="CB46" s="443">
        <f>[3]Fleisch!GC30</f>
        <v>49.058409747565612</v>
      </c>
      <c r="CC46" s="443">
        <f>[3]Fleisch!GD30</f>
        <v>24.71050604170723</v>
      </c>
      <c r="CD46" s="444">
        <f>[3]Fleisch!GF30</f>
        <v>33.148348436086927</v>
      </c>
      <c r="CE46" s="444">
        <f>[3]Fleisch!GG30</f>
        <v>22.992376480378283</v>
      </c>
      <c r="CF46" s="443">
        <f>[3]Fleisch!GI30</f>
        <v>86.407662592178809</v>
      </c>
      <c r="CG46" s="443">
        <f>[3]Fleisch!GJ30</f>
        <v>66.533220436361731</v>
      </c>
      <c r="CH46" s="444">
        <f>[3]Fleisch!GL30</f>
        <v>24.262574233928934</v>
      </c>
      <c r="CI46" s="444">
        <f>[3]Fleisch!GM30</f>
        <v>10.625107345002693</v>
      </c>
      <c r="CJ46" s="370" t="str">
        <f t="shared" si="13"/>
        <v>4</v>
      </c>
      <c r="CK46" s="528">
        <f t="shared" si="14"/>
        <v>4</v>
      </c>
      <c r="CL46" s="397">
        <f>[3]Fleisch!GP30</f>
        <v>505.90930278700006</v>
      </c>
      <c r="CM46" s="397">
        <f>[3]Fleisch!GQ30</f>
        <v>9534.2249365340012</v>
      </c>
      <c r="CN46" s="415"/>
      <c r="CO46" s="407">
        <f>[3]Fleisch!$AH30</f>
        <v>6.3637734600000009</v>
      </c>
      <c r="CP46" s="407">
        <f>[3]Fleisch!$AM30</f>
        <v>225.10912135500101</v>
      </c>
      <c r="CQ46" s="406">
        <f>[3]Fleisch!AS30</f>
        <v>2.1765999999999997E-2</v>
      </c>
      <c r="CR46" s="406">
        <f>[3]Fleisch!AT30</f>
        <v>31.352453001000001</v>
      </c>
      <c r="CS46" s="407">
        <f>[3]Fleisch!AU30</f>
        <v>0</v>
      </c>
      <c r="CT46" s="407">
        <f>[3]Fleisch!AV30</f>
        <v>3.4515700000000002</v>
      </c>
      <c r="CU46" s="406">
        <f>[3]Fleisch!AW30</f>
        <v>0.27646199999999999</v>
      </c>
      <c r="CV46" s="406">
        <f>[3]Fleisch!AX30</f>
        <v>0.34587800000000002</v>
      </c>
      <c r="CW46" s="415"/>
      <c r="CX46" s="407">
        <f>[3]Fleisch!AL30</f>
        <v>10.814469617999999</v>
      </c>
      <c r="CY46" s="407">
        <f>[3]Fleisch!AQ30</f>
        <v>174.15689533300102</v>
      </c>
      <c r="CZ46" s="406">
        <f>[3]Fleisch!AY30</f>
        <v>1.9199062790000001</v>
      </c>
      <c r="DA46" s="406">
        <f>[3]Fleisch!AZ30</f>
        <v>35.360078982001006</v>
      </c>
      <c r="DB46" s="415"/>
      <c r="DC46" s="407">
        <f>[3]Fleisch!$AI30</f>
        <v>269.09692795000001</v>
      </c>
      <c r="DD46" s="407">
        <f>[3]Fleisch!$AN30</f>
        <v>1924.8127896670001</v>
      </c>
      <c r="DE46" s="406">
        <f>[3]Fleisch!BA30</f>
        <v>8.2269313760010014</v>
      </c>
      <c r="DF46" s="406">
        <f>[3]Fleisch!BB30</f>
        <v>93.864450089000997</v>
      </c>
      <c r="DG46" s="407">
        <f>[3]Fleisch!BC30</f>
        <v>6.5316368630000001</v>
      </c>
      <c r="DH46" s="407">
        <f>[3]Fleisch!BD30</f>
        <v>91.522784790000998</v>
      </c>
      <c r="DI46" s="406">
        <f>[3]Fleisch!BE30</f>
        <v>6.7152399340000004</v>
      </c>
      <c r="DJ46" s="406">
        <f>[3]Fleisch!BF30</f>
        <v>60.625082968001003</v>
      </c>
      <c r="DK46" s="407">
        <f>[3]Fleisch!BG30</f>
        <v>13.209241491</v>
      </c>
      <c r="DL46" s="407">
        <f>[3]Fleisch!BH30</f>
        <v>71.830958597001</v>
      </c>
      <c r="DM46" s="406">
        <f>[3]Fleisch!BI30</f>
        <v>188.528491435002</v>
      </c>
      <c r="DN46" s="406">
        <f>[3]Fleisch!BJ30</f>
        <v>970.57737995100194</v>
      </c>
      <c r="DO46" s="407">
        <f>[3]Fleisch!BK30</f>
        <v>10.177276801001002</v>
      </c>
      <c r="DP46" s="407">
        <f>[3]Fleisch!BL30</f>
        <v>115.62246549000001</v>
      </c>
      <c r="DQ46" s="406">
        <f>[3]Fleisch!BM30</f>
        <v>2.5529440000000001</v>
      </c>
      <c r="DR46" s="406">
        <f>[3]Fleisch!BN30</f>
        <v>96.538241100001002</v>
      </c>
      <c r="DS46" s="407">
        <f>[3]Fleisch!BO30</f>
        <v>3.4418259549999997</v>
      </c>
      <c r="DT46" s="407">
        <f>[3]Fleisch!BP30</f>
        <v>75.580497218999994</v>
      </c>
      <c r="DU46" s="415"/>
      <c r="DV46" s="406">
        <f>[3]Fleisch!$AJ30</f>
        <v>59.187305046000006</v>
      </c>
      <c r="DW46" s="406">
        <f>[3]Fleisch!$AO30</f>
        <v>1724.40871829</v>
      </c>
      <c r="DX46" s="407">
        <f>[3]Fleisch!BQ30</f>
        <v>7.0273452220000001</v>
      </c>
      <c r="DY46" s="407">
        <f>[3]Fleisch!BR30</f>
        <v>240.992033437</v>
      </c>
      <c r="DZ46" s="406">
        <f>[3]Fleisch!BS30</f>
        <v>4.3520559900000002</v>
      </c>
      <c r="EA46" s="406">
        <f>[3]Fleisch!BT30</f>
        <v>108.207060519001</v>
      </c>
      <c r="EB46" s="407">
        <f>[3]Fleisch!BU30</f>
        <v>3.1791674530009999</v>
      </c>
      <c r="EC46" s="407">
        <f>[3]Fleisch!BV30</f>
        <v>108.76582566099999</v>
      </c>
      <c r="ED46" s="406">
        <f>[3]Fleisch!BW30</f>
        <v>6.2597510810010002</v>
      </c>
      <c r="EE46" s="406">
        <f>[3]Fleisch!BX30</f>
        <v>278.28574041500099</v>
      </c>
      <c r="EF46" s="407">
        <f>[3]Fleisch!BY30</f>
        <v>8.9693639140000005</v>
      </c>
      <c r="EG46" s="407">
        <f>[3]Fleisch!BZ30</f>
        <v>104.19802174199999</v>
      </c>
      <c r="EH46" s="415"/>
      <c r="EI46" s="406">
        <f>[3]Fleisch!$AK30</f>
        <v>120.04551637700099</v>
      </c>
      <c r="EJ46" s="406">
        <f>[3]Fleisch!$AP30</f>
        <v>4506.4178138970001</v>
      </c>
      <c r="EK46" s="407">
        <f>[3]Fleisch!DZ30</f>
        <v>28.091642000001002</v>
      </c>
      <c r="EL46" s="407">
        <f>[3]Fleisch!EA30</f>
        <v>1414.5543353880012</v>
      </c>
      <c r="EM46" s="406">
        <f>[3]Fleisch!EB30</f>
        <v>2.5042170000010002</v>
      </c>
      <c r="EN46" s="406">
        <f>[3]Fleisch!EC30</f>
        <v>24.871444910000999</v>
      </c>
      <c r="EO46" s="407">
        <f>[3]Fleisch!ED30</f>
        <v>53.910325376999999</v>
      </c>
      <c r="EP46" s="407">
        <f>[3]Fleisch!EE30</f>
        <v>923.169820587</v>
      </c>
      <c r="EQ46" s="406">
        <f>[3]Fleisch!EF30</f>
        <v>24.027465000002003</v>
      </c>
      <c r="ER46" s="406">
        <f>[3]Fleisch!EG30</f>
        <v>614.83877889400105</v>
      </c>
      <c r="ES46" s="409"/>
      <c r="ET46" s="407">
        <f>[3]Fleisch!GR30</f>
        <v>195.97584797400202</v>
      </c>
      <c r="EU46" s="407">
        <f>[3]Fleisch!GS30</f>
        <v>6247.1051763020014</v>
      </c>
      <c r="EV46" s="406">
        <f>[3]Fleisch!EV30</f>
        <v>6.235383432001</v>
      </c>
      <c r="EW46" s="406">
        <f>[3]Fleisch!EW30</f>
        <v>536.40392459500106</v>
      </c>
      <c r="EX46" s="407">
        <f>[3]Fleisch!EX30</f>
        <v>16.064844102001</v>
      </c>
      <c r="EY46" s="407">
        <f>[3]Fleisch!EY30</f>
        <v>484.56713565500002</v>
      </c>
      <c r="EZ46" s="406">
        <f>[3]Fleisch!EZ30</f>
        <v>3.2781383360010001</v>
      </c>
      <c r="FA46" s="406">
        <f>[3]Fleisch!FA30</f>
        <v>216.21725341300197</v>
      </c>
      <c r="FB46" s="407">
        <f>[3]Fleisch!FB30</f>
        <v>9.6760568680030001</v>
      </c>
      <c r="FC46" s="407">
        <f>[3]Fleisch!FC30</f>
        <v>540.13164236700391</v>
      </c>
      <c r="FD46" s="406">
        <f>[3]Fleisch!FD30</f>
        <v>2.627515872</v>
      </c>
      <c r="FE46" s="406">
        <f>[3]Fleisch!FE30</f>
        <v>145.43068027700099</v>
      </c>
      <c r="FF46" s="407">
        <f>[3]Fleisch!FF30</f>
        <v>21.774132948001004</v>
      </c>
      <c r="FG46" s="407">
        <f>[3]Fleisch!FG30</f>
        <v>771.10299445100111</v>
      </c>
      <c r="FH46" s="406">
        <f>[3]Fleisch!FH30</f>
        <v>47.05952371400101</v>
      </c>
      <c r="FI46" s="406">
        <f>[3]Fleisch!FI30</f>
        <v>613.89475206300108</v>
      </c>
      <c r="FJ46" s="407">
        <f>[3]Fleisch!FJ30</f>
        <v>16.725594142003999</v>
      </c>
      <c r="FK46" s="407">
        <f>[3]Fleisch!FK30</f>
        <v>203.36190013600199</v>
      </c>
      <c r="FL46" s="406">
        <f>[3]Fleisch!FL30</f>
        <v>21.929662578999999</v>
      </c>
      <c r="FM46" s="406">
        <f>[3]Fleisch!FM30</f>
        <v>517.42063772200004</v>
      </c>
    </row>
    <row r="47" spans="1:169" x14ac:dyDescent="0.2">
      <c r="A47" s="218"/>
      <c r="B47" s="189">
        <f t="shared" si="11"/>
        <v>45292</v>
      </c>
      <c r="C47" s="516">
        <f>[3]Fleisch!$A41</f>
        <v>44986</v>
      </c>
      <c r="D47" s="396" t="str">
        <f>[3]Fleisch!D42</f>
        <v>-</v>
      </c>
      <c r="E47" s="396" t="str">
        <f>[3]Fleisch!E42</f>
        <v>-</v>
      </c>
      <c r="F47" s="380" t="str">
        <f>[3]Fleisch!$J42</f>
        <v>-</v>
      </c>
      <c r="G47" s="380"/>
      <c r="H47" s="396" t="str">
        <f>[3]Fleisch!$L42</f>
        <v>-</v>
      </c>
      <c r="I47" s="396"/>
      <c r="J47" s="380"/>
      <c r="K47" s="380" t="str">
        <f>[3]Fleisch!F42</f>
        <v>-</v>
      </c>
      <c r="L47" s="380" t="str">
        <f>[3]Fleisch!G42</f>
        <v>-</v>
      </c>
      <c r="M47" s="380"/>
      <c r="N47" s="396" t="str">
        <f>[3]Fleisch!B42</f>
        <v>-</v>
      </c>
      <c r="O47" s="396" t="str">
        <f>[3]Fleisch!C42</f>
        <v>-</v>
      </c>
      <c r="P47" s="380"/>
      <c r="Q47" s="380" t="str">
        <f>[3]Fleisch!H42</f>
        <v>-</v>
      </c>
      <c r="R47" s="380" t="str">
        <f>[3]Fleisch!I42</f>
        <v>-</v>
      </c>
      <c r="S47" s="380"/>
      <c r="T47" s="380"/>
      <c r="U47" s="189">
        <f>[3]Fleisch!$A31</f>
        <v>45292</v>
      </c>
      <c r="V47" s="343">
        <f>'Gemüse Daten'!CX46</f>
        <v>4</v>
      </c>
      <c r="W47" s="443">
        <f>[3]Fleisch!CA31</f>
        <v>62.960597261352021</v>
      </c>
      <c r="X47" s="443">
        <f>[3]Fleisch!CB31</f>
        <v>42.088123459292227</v>
      </c>
      <c r="Y47" s="444">
        <f>[3]Fleisch!CD31</f>
        <v>64.9180997225548</v>
      </c>
      <c r="Z47" s="444">
        <f>[3]Fleisch!CE31</f>
        <v>77.290444663709181</v>
      </c>
      <c r="AA47" s="443">
        <f>[3]Fleisch!CG31</f>
        <v>87.213570848613884</v>
      </c>
      <c r="AB47" s="443">
        <f>[3]Fleisch!CH31</f>
        <v>56.271651565132998</v>
      </c>
      <c r="AC47" s="445"/>
      <c r="AD47" s="444">
        <f>[3]Fleisch!CJ31</f>
        <v>64.685950007246021</v>
      </c>
      <c r="AE47" s="444">
        <f>[3]Fleisch!CK31</f>
        <v>45.290692310461708</v>
      </c>
      <c r="AF47" s="445"/>
      <c r="AG47" s="443">
        <f>[3]Fleisch!CM31</f>
        <v>54.32048767598841</v>
      </c>
      <c r="AH47" s="443">
        <f>[3]Fleisch!CN31</f>
        <v>37.3775412830026</v>
      </c>
      <c r="AI47" s="444">
        <f>[3]Fleisch!CP31</f>
        <v>59.786104645639981</v>
      </c>
      <c r="AJ47" s="444">
        <f>[3]Fleisch!CQ31</f>
        <v>51.426018275926161</v>
      </c>
      <c r="AK47" s="443">
        <f>[3]Fleisch!CS31</f>
        <v>77.71640980700171</v>
      </c>
      <c r="AL47" s="443">
        <f>[3]Fleisch!CT31</f>
        <v>66.432739286135728</v>
      </c>
      <c r="AM47" s="444">
        <f>[3]Fleisch!CV31</f>
        <v>41.478898692190349</v>
      </c>
      <c r="AN47" s="444">
        <f>[3]Fleisch!CW31</f>
        <v>31.232795870200885</v>
      </c>
      <c r="AO47" s="443">
        <f>[3]Fleisch!CY31</f>
        <v>24.358472626796217</v>
      </c>
      <c r="AP47" s="443">
        <f>[3]Fleisch!CZ31</f>
        <v>17.048949446649885</v>
      </c>
      <c r="AQ47" s="444">
        <f>[3]Fleisch!DB31</f>
        <v>33.946954396802795</v>
      </c>
      <c r="AR47" s="444">
        <f>[3]Fleisch!DC31</f>
        <v>26.068618630623025</v>
      </c>
      <c r="AS47" s="443">
        <f>[3]Fleisch!DE31</f>
        <v>32.052092818110232</v>
      </c>
      <c r="AT47" s="443">
        <f>[3]Fleisch!DF31</f>
        <v>21.893862822050657</v>
      </c>
      <c r="AU47" s="444">
        <f>[3]Fleisch!DH31</f>
        <v>86.898196896468036</v>
      </c>
      <c r="AV47" s="444">
        <f>[3]Fleisch!DI31</f>
        <v>48.857480216304062</v>
      </c>
      <c r="AW47" s="445"/>
      <c r="AX47" s="443">
        <f>[3]Fleisch!DK31</f>
        <v>16.658823160918136</v>
      </c>
      <c r="AY47" s="443">
        <f>[3]Fleisch!DL31</f>
        <v>15.874642832832254</v>
      </c>
      <c r="AZ47" s="444">
        <f>[3]Fleisch!DN31</f>
        <v>42.357221566381227</v>
      </c>
      <c r="BA47" s="444">
        <f>[3]Fleisch!DO31</f>
        <v>29.51921409715073</v>
      </c>
      <c r="BB47" s="443">
        <f>[3]Fleisch!DQ31</f>
        <v>24.299560554379184</v>
      </c>
      <c r="BC47" s="443">
        <f>[3]Fleisch!DR31</f>
        <v>16.240023675340129</v>
      </c>
      <c r="BD47" s="444">
        <f>[3]Fleisch!DT31</f>
        <v>20.069012567719778</v>
      </c>
      <c r="BE47" s="444">
        <f>[3]Fleisch!DU31</f>
        <v>14.648595107385246</v>
      </c>
      <c r="BF47" s="443">
        <f>[3]Fleisch!DW31</f>
        <v>15.067489714297814</v>
      </c>
      <c r="BG47" s="443">
        <f>[3]Fleisch!DX31</f>
        <v>14.401121992072383</v>
      </c>
      <c r="BH47" s="445"/>
      <c r="BI47" s="444">
        <f>[3]Fleisch!EJ31</f>
        <v>54.903538565853886</v>
      </c>
      <c r="BJ47" s="444">
        <f>[3]Fleisch!EK31</f>
        <v>21.442453722876085</v>
      </c>
      <c r="BK47" s="443">
        <f>[3]Fleisch!EM31</f>
        <v>35.320215849442882</v>
      </c>
      <c r="BL47" s="443">
        <f>[3]Fleisch!EN31</f>
        <v>22.073458632335139</v>
      </c>
      <c r="BM47" s="444">
        <f>[3]Fleisch!EP31</f>
        <v>16.721504160166706</v>
      </c>
      <c r="BN47" s="444">
        <f>[3]Fleisch!EQ31</f>
        <v>11.141550822941376</v>
      </c>
      <c r="BO47" s="443">
        <f>[3]Fleisch!ES31</f>
        <v>21.461621697266914</v>
      </c>
      <c r="BP47" s="443">
        <f>[3]Fleisch!ET31</f>
        <v>9.5745873217748496</v>
      </c>
      <c r="BQ47" s="444"/>
      <c r="BR47" s="444">
        <f>[3]Fleisch!FN31</f>
        <v>23.898405951572514</v>
      </c>
      <c r="BS47" s="444">
        <f>[3]Fleisch!FO31</f>
        <v>18.04648927844179</v>
      </c>
      <c r="BT47" s="443">
        <f>[3]Fleisch!FQ31</f>
        <v>18.361165220346688</v>
      </c>
      <c r="BU47" s="443">
        <f>[3]Fleisch!FR31</f>
        <v>9.8378879729283177</v>
      </c>
      <c r="BV47" s="444">
        <f>[3]Fleisch!FT31</f>
        <v>76.592569276857603</v>
      </c>
      <c r="BW47" s="444">
        <f>[3]Fleisch!FU31</f>
        <v>45.192994167463326</v>
      </c>
      <c r="BX47" s="443">
        <f>[3]Fleisch!FW31</f>
        <v>54.229359725850884</v>
      </c>
      <c r="BY47" s="443">
        <f>[3]Fleisch!FX31</f>
        <v>32.647674828554834</v>
      </c>
      <c r="BZ47" s="444">
        <f>[3]Fleisch!FZ31</f>
        <v>17.627274997316992</v>
      </c>
      <c r="CA47" s="444">
        <f>[3]Fleisch!GA31</f>
        <v>19.875400287571829</v>
      </c>
      <c r="CB47" s="443">
        <f>[3]Fleisch!GC31</f>
        <v>47.938350607672575</v>
      </c>
      <c r="CC47" s="443">
        <f>[3]Fleisch!GD31</f>
        <v>24.830226205221145</v>
      </c>
      <c r="CD47" s="444">
        <f>[3]Fleisch!GF31</f>
        <v>37.364417661282268</v>
      </c>
      <c r="CE47" s="444">
        <f>[3]Fleisch!GG31</f>
        <v>22.685341612166464</v>
      </c>
      <c r="CF47" s="443">
        <f>[3]Fleisch!GI31</f>
        <v>85.251299271913851</v>
      </c>
      <c r="CG47" s="443">
        <f>[3]Fleisch!GJ31</f>
        <v>65.378462364065854</v>
      </c>
      <c r="CH47" s="444">
        <f>[3]Fleisch!GL31</f>
        <v>21.989593426800017</v>
      </c>
      <c r="CI47" s="444">
        <f>[3]Fleisch!GM31</f>
        <v>10.136195788347949</v>
      </c>
      <c r="CJ47" s="370" t="str">
        <f t="shared" si="13"/>
        <v>4</v>
      </c>
      <c r="CK47" s="528">
        <f t="shared" si="14"/>
        <v>4</v>
      </c>
      <c r="CL47" s="397">
        <f>[3]Fleisch!GP31</f>
        <v>421.59738985700102</v>
      </c>
      <c r="CM47" s="397">
        <f>[3]Fleisch!GQ31</f>
        <v>9724.0599689039991</v>
      </c>
      <c r="CN47" s="415"/>
      <c r="CO47" s="407">
        <f>[3]Fleisch!$AH31</f>
        <v>18.233449417001001</v>
      </c>
      <c r="CP47" s="407">
        <f>[3]Fleisch!$AM31</f>
        <v>250.98153543399999</v>
      </c>
      <c r="CQ47" s="406">
        <f>[3]Fleisch!AS31</f>
        <v>0.87720613300000005</v>
      </c>
      <c r="CR47" s="406">
        <f>[3]Fleisch!AT31</f>
        <v>29.146692477000002</v>
      </c>
      <c r="CS47" s="407">
        <f>[3]Fleisch!AU31</f>
        <v>2.853276659</v>
      </c>
      <c r="CT47" s="407">
        <f>[3]Fleisch!AV31</f>
        <v>5.9890289110000001</v>
      </c>
      <c r="CU47" s="406">
        <f>[3]Fleisch!AW31</f>
        <v>0.258790000001</v>
      </c>
      <c r="CV47" s="406">
        <f>[3]Fleisch!AX31</f>
        <v>1.556354</v>
      </c>
      <c r="CW47" s="415"/>
      <c r="CX47" s="407">
        <f>[3]Fleisch!AL31</f>
        <v>10.639035944001</v>
      </c>
      <c r="CY47" s="407">
        <f>[3]Fleisch!AQ31</f>
        <v>124.488340898</v>
      </c>
      <c r="CZ47" s="406">
        <f>[3]Fleisch!AY31</f>
        <v>0.52943800000099994</v>
      </c>
      <c r="DA47" s="406">
        <f>[3]Fleisch!AZ31</f>
        <v>21.601761309001002</v>
      </c>
      <c r="DB47" s="415"/>
      <c r="DC47" s="407">
        <f>[3]Fleisch!$AI31</f>
        <v>202.60384802000002</v>
      </c>
      <c r="DD47" s="407">
        <f>[3]Fleisch!$AN31</f>
        <v>2031.5105126610001</v>
      </c>
      <c r="DE47" s="406">
        <f>[3]Fleisch!BA31</f>
        <v>3.728896159</v>
      </c>
      <c r="DF47" s="406">
        <f>[3]Fleisch!BB31</f>
        <v>105.41731821600101</v>
      </c>
      <c r="DG47" s="407">
        <f>[3]Fleisch!BC31</f>
        <v>9.847517387001</v>
      </c>
      <c r="DH47" s="407">
        <f>[3]Fleisch!BD31</f>
        <v>59.649959788000999</v>
      </c>
      <c r="DI47" s="406">
        <f>[3]Fleisch!BE31</f>
        <v>5.2185628260000003</v>
      </c>
      <c r="DJ47" s="406">
        <f>[3]Fleisch!BF31</f>
        <v>47.074520194001003</v>
      </c>
      <c r="DK47" s="407">
        <f>[3]Fleisch!BG31</f>
        <v>10.182682535</v>
      </c>
      <c r="DL47" s="407">
        <f>[3]Fleisch!BH31</f>
        <v>89.515238522000999</v>
      </c>
      <c r="DM47" s="406">
        <f>[3]Fleisch!BI31</f>
        <v>131.29974878600001</v>
      </c>
      <c r="DN47" s="406">
        <f>[3]Fleisch!BJ31</f>
        <v>1052.4090154780001</v>
      </c>
      <c r="DO47" s="407">
        <f>[3]Fleisch!BK31</f>
        <v>12.200928993</v>
      </c>
      <c r="DP47" s="407">
        <f>[3]Fleisch!BL31</f>
        <v>120.73877206200001</v>
      </c>
      <c r="DQ47" s="406">
        <f>[3]Fleisch!BM31</f>
        <v>3.373824000001</v>
      </c>
      <c r="DR47" s="406">
        <f>[3]Fleisch!BN31</f>
        <v>109.97095010000101</v>
      </c>
      <c r="DS47" s="407">
        <f>[3]Fleisch!BO31</f>
        <v>3.071316317</v>
      </c>
      <c r="DT47" s="407">
        <f>[3]Fleisch!BP31</f>
        <v>65.850252229000006</v>
      </c>
      <c r="DU47" s="415"/>
      <c r="DV47" s="406">
        <f>[3]Fleisch!$AJ31</f>
        <v>45.078521285000001</v>
      </c>
      <c r="DW47" s="406">
        <f>[3]Fleisch!$AO31</f>
        <v>1802.9024231860001</v>
      </c>
      <c r="DX47" s="407">
        <f>[3]Fleisch!BQ31</f>
        <v>3.4262331000009998</v>
      </c>
      <c r="DY47" s="407">
        <f>[3]Fleisch!BR31</f>
        <v>285.467256883</v>
      </c>
      <c r="DZ47" s="406">
        <f>[3]Fleisch!BS31</f>
        <v>6.330742603</v>
      </c>
      <c r="EA47" s="406">
        <f>[3]Fleisch!BT31</f>
        <v>133.77928186300102</v>
      </c>
      <c r="EB47" s="407">
        <f>[3]Fleisch!BU31</f>
        <v>3.5410950190000001</v>
      </c>
      <c r="EC47" s="407">
        <f>[3]Fleisch!BV31</f>
        <v>77.801186806000004</v>
      </c>
      <c r="ED47" s="406">
        <f>[3]Fleisch!BW31</f>
        <v>11.559362437001001</v>
      </c>
      <c r="EE47" s="406">
        <f>[3]Fleisch!BX31</f>
        <v>212.15260592500101</v>
      </c>
      <c r="EF47" s="407">
        <f>[3]Fleisch!BY31</f>
        <v>1.6132496060000001</v>
      </c>
      <c r="EG47" s="407">
        <f>[3]Fleisch!BZ31</f>
        <v>175.481538637</v>
      </c>
      <c r="EH47" s="415"/>
      <c r="EI47" s="406">
        <f>[3]Fleisch!$AK31</f>
        <v>112.029199668</v>
      </c>
      <c r="EJ47" s="406">
        <f>[3]Fleisch!$AP31</f>
        <v>4482.9215234720004</v>
      </c>
      <c r="EK47" s="407">
        <f>[3]Fleisch!DZ31</f>
        <v>28.027315000003004</v>
      </c>
      <c r="EL47" s="407">
        <f>[3]Fleisch!EA31</f>
        <v>1437.824791408</v>
      </c>
      <c r="EM47" s="406">
        <f>[3]Fleisch!EB31</f>
        <v>2.3156880000010003</v>
      </c>
      <c r="EN47" s="406">
        <f>[3]Fleisch!EC31</f>
        <v>34.095677572001001</v>
      </c>
      <c r="EO47" s="407">
        <f>[3]Fleisch!ED31</f>
        <v>53.353880668000002</v>
      </c>
      <c r="EP47" s="407">
        <f>[3]Fleisch!EE31</f>
        <v>963.48046541899998</v>
      </c>
      <c r="EQ47" s="406">
        <f>[3]Fleisch!EF31</f>
        <v>16.006439999999998</v>
      </c>
      <c r="ER47" s="406">
        <f>[3]Fleisch!EG31</f>
        <v>734.16089069100212</v>
      </c>
      <c r="ES47" s="409"/>
      <c r="ET47" s="407">
        <f>[3]Fleisch!GR31</f>
        <v>175.66752333500099</v>
      </c>
      <c r="EU47" s="407">
        <f>[3]Fleisch!GS31</f>
        <v>6121.6961337809998</v>
      </c>
      <c r="EV47" s="406">
        <f>[3]Fleisch!EV31</f>
        <v>7.0980723990020005</v>
      </c>
      <c r="EW47" s="406">
        <f>[3]Fleisch!EW31</f>
        <v>519.92551820800202</v>
      </c>
      <c r="EX47" s="407">
        <f>[3]Fleisch!EX31</f>
        <v>14.526267352000001</v>
      </c>
      <c r="EY47" s="407">
        <f>[3]Fleisch!EY31</f>
        <v>462.81505481900001</v>
      </c>
      <c r="EZ47" s="406">
        <f>[3]Fleisch!EZ31</f>
        <v>2.4711447490010001</v>
      </c>
      <c r="FA47" s="406">
        <f>[3]Fleisch!FA31</f>
        <v>198.319959836002</v>
      </c>
      <c r="FB47" s="407">
        <f>[3]Fleisch!FB31</f>
        <v>7.256947220002</v>
      </c>
      <c r="FC47" s="407">
        <f>[3]Fleisch!FC31</f>
        <v>488.44272250900394</v>
      </c>
      <c r="FD47" s="406">
        <f>[3]Fleisch!FD31</f>
        <v>2.7799377839999999</v>
      </c>
      <c r="FE47" s="406">
        <f>[3]Fleisch!FE31</f>
        <v>167.67470369600002</v>
      </c>
      <c r="FF47" s="407">
        <f>[3]Fleisch!FF31</f>
        <v>21.528053301</v>
      </c>
      <c r="FG47" s="407">
        <f>[3]Fleisch!FG31</f>
        <v>724.52207415300006</v>
      </c>
      <c r="FH47" s="406">
        <f>[3]Fleisch!FH31</f>
        <v>32.411822477001003</v>
      </c>
      <c r="FI47" s="406">
        <f>[3]Fleisch!FI31</f>
        <v>601.3728588800011</v>
      </c>
      <c r="FJ47" s="407">
        <f>[3]Fleisch!FJ31</f>
        <v>13.349616794004</v>
      </c>
      <c r="FK47" s="407">
        <f>[3]Fleisch!FK31</f>
        <v>202.43989833700198</v>
      </c>
      <c r="FL47" s="406">
        <f>[3]Fleisch!FL31</f>
        <v>25.171438089001001</v>
      </c>
      <c r="FM47" s="406">
        <f>[3]Fleisch!FM31</f>
        <v>564.3219624210011</v>
      </c>
    </row>
    <row r="48" spans="1:169" x14ac:dyDescent="0.2">
      <c r="A48" s="218"/>
      <c r="B48" s="189">
        <f t="shared" si="11"/>
        <v>45261</v>
      </c>
      <c r="C48" s="516">
        <f>[3]Fleisch!$A42</f>
        <v>44958</v>
      </c>
      <c r="D48" s="396" t="str">
        <f>[3]Fleisch!D43</f>
        <v>-</v>
      </c>
      <c r="E48" s="396" t="str">
        <f>[3]Fleisch!E43</f>
        <v>-</v>
      </c>
      <c r="F48" s="380" t="str">
        <f>[3]Fleisch!$J43</f>
        <v>-</v>
      </c>
      <c r="G48" s="380"/>
      <c r="H48" s="396" t="str">
        <f>[3]Fleisch!$L43</f>
        <v>-</v>
      </c>
      <c r="I48" s="396"/>
      <c r="J48" s="380"/>
      <c r="K48" s="380" t="str">
        <f>[3]Fleisch!F43</f>
        <v>-</v>
      </c>
      <c r="L48" s="380" t="str">
        <f>[3]Fleisch!G43</f>
        <v>-</v>
      </c>
      <c r="M48" s="380"/>
      <c r="N48" s="396" t="str">
        <f>[3]Fleisch!B43</f>
        <v>-</v>
      </c>
      <c r="O48" s="396" t="str">
        <f>[3]Fleisch!C43</f>
        <v>-</v>
      </c>
      <c r="P48" s="380"/>
      <c r="Q48" s="380" t="str">
        <f>[3]Fleisch!H43</f>
        <v>-</v>
      </c>
      <c r="R48" s="380" t="str">
        <f>[3]Fleisch!I43</f>
        <v>-</v>
      </c>
      <c r="S48" s="380"/>
      <c r="T48" s="380"/>
      <c r="U48" s="189">
        <f>[3]Fleisch!$A32</f>
        <v>45261</v>
      </c>
      <c r="V48" s="343">
        <f>'Gemüse Daten'!CX47</f>
        <v>5</v>
      </c>
      <c r="W48" s="443">
        <f>[3]Fleisch!CA32</f>
        <v>42.444730243215666</v>
      </c>
      <c r="X48" s="443">
        <f>[3]Fleisch!CB32</f>
        <v>44.831970742536299</v>
      </c>
      <c r="Y48" s="444">
        <f>[3]Fleisch!CD32</f>
        <v>86.343499347486585</v>
      </c>
      <c r="Z48" s="444">
        <f>[3]Fleisch!CE32</f>
        <v>76.073371122824838</v>
      </c>
      <c r="AA48" s="443">
        <f>[3]Fleisch!CG32</f>
        <v>68.41712179139175</v>
      </c>
      <c r="AB48" s="443">
        <f>[3]Fleisch!CH32</f>
        <v>56.460997723349109</v>
      </c>
      <c r="AC48" s="445"/>
      <c r="AD48" s="444">
        <f>[3]Fleisch!CJ32</f>
        <v>59.85720554128261</v>
      </c>
      <c r="AE48" s="444">
        <f>[3]Fleisch!CK32</f>
        <v>48.857098041298144</v>
      </c>
      <c r="AF48" s="445"/>
      <c r="AG48" s="443">
        <f>[3]Fleisch!CM32</f>
        <v>47.946480979543971</v>
      </c>
      <c r="AH48" s="443">
        <f>[3]Fleisch!CN32</f>
        <v>37.64335786698269</v>
      </c>
      <c r="AI48" s="444">
        <f>[3]Fleisch!CP32</f>
        <v>68.949033519871548</v>
      </c>
      <c r="AJ48" s="444">
        <f>[3]Fleisch!CQ32</f>
        <v>51.637214124542169</v>
      </c>
      <c r="AK48" s="443">
        <f>[3]Fleisch!CS32</f>
        <v>73.711672511058708</v>
      </c>
      <c r="AL48" s="443">
        <f>[3]Fleisch!CT32</f>
        <v>63.582869103940695</v>
      </c>
      <c r="AM48" s="444">
        <f>[3]Fleisch!CV32</f>
        <v>38.671023420098791</v>
      </c>
      <c r="AN48" s="444">
        <f>[3]Fleisch!CW32</f>
        <v>32.095132875960132</v>
      </c>
      <c r="AO48" s="443">
        <f>[3]Fleisch!CY32</f>
        <v>24.15512739866767</v>
      </c>
      <c r="AP48" s="443">
        <f>[3]Fleisch!CZ32</f>
        <v>17.477224106344696</v>
      </c>
      <c r="AQ48" s="444">
        <f>[3]Fleisch!DB32</f>
        <v>32.232759012740679</v>
      </c>
      <c r="AR48" s="444">
        <f>[3]Fleisch!DC32</f>
        <v>25.863373744901775</v>
      </c>
      <c r="AS48" s="443">
        <f>[3]Fleisch!DE32</f>
        <v>35.221854219339953</v>
      </c>
      <c r="AT48" s="443">
        <f>[3]Fleisch!DF32</f>
        <v>22.795975350177581</v>
      </c>
      <c r="AU48" s="444">
        <f>[3]Fleisch!DH32</f>
        <v>73.957539442553653</v>
      </c>
      <c r="AV48" s="444">
        <f>[3]Fleisch!DI32</f>
        <v>49.598714324879261</v>
      </c>
      <c r="AW48" s="445"/>
      <c r="AX48" s="443">
        <f>[3]Fleisch!DK32</f>
        <v>17.408267761384543</v>
      </c>
      <c r="AY48" s="443">
        <f>[3]Fleisch!DL32</f>
        <v>16.866172637523192</v>
      </c>
      <c r="AZ48" s="444">
        <f>[3]Fleisch!DN32</f>
        <v>40.328438900694806</v>
      </c>
      <c r="BA48" s="444">
        <f>[3]Fleisch!DO32</f>
        <v>32.736255553841744</v>
      </c>
      <c r="BB48" s="443">
        <f>[3]Fleisch!DQ32</f>
        <v>23.338549003320395</v>
      </c>
      <c r="BC48" s="443">
        <f>[3]Fleisch!DR32</f>
        <v>16.16949535823743</v>
      </c>
      <c r="BD48" s="444">
        <f>[3]Fleisch!DT32</f>
        <v>25.112109905235201</v>
      </c>
      <c r="BE48" s="444">
        <f>[3]Fleisch!DU32</f>
        <v>15.017963144210249</v>
      </c>
      <c r="BF48" s="443">
        <f>[3]Fleisch!DW32</f>
        <v>23.430506748843893</v>
      </c>
      <c r="BG48" s="443">
        <f>[3]Fleisch!DX32</f>
        <v>17.920130553025128</v>
      </c>
      <c r="BH48" s="445"/>
      <c r="BI48" s="444">
        <f>[3]Fleisch!EJ32</f>
        <v>54.648522839776469</v>
      </c>
      <c r="BJ48" s="444">
        <f>[3]Fleisch!EK32</f>
        <v>22.123424777737899</v>
      </c>
      <c r="BK48" s="443">
        <f>[3]Fleisch!EM32</f>
        <v>33.100835614755617</v>
      </c>
      <c r="BL48" s="443">
        <f>[3]Fleisch!EN32</f>
        <v>16.552349143216162</v>
      </c>
      <c r="BM48" s="444">
        <f>[3]Fleisch!EP32</f>
        <v>19.56680940679416</v>
      </c>
      <c r="BN48" s="444">
        <f>[3]Fleisch!EQ32</f>
        <v>11.219854599376646</v>
      </c>
      <c r="BO48" s="443">
        <f>[3]Fleisch!ES32</f>
        <v>18.721727328113239</v>
      </c>
      <c r="BP48" s="443">
        <f>[3]Fleisch!ET32</f>
        <v>9.4575910933742087</v>
      </c>
      <c r="BQ48" s="444"/>
      <c r="BR48" s="444">
        <f>[3]Fleisch!FN32</f>
        <v>27.698019566273128</v>
      </c>
      <c r="BS48" s="444">
        <f>[3]Fleisch!FO32</f>
        <v>18.617965730917405</v>
      </c>
      <c r="BT48" s="443">
        <f>[3]Fleisch!FQ32</f>
        <v>19.413640794758741</v>
      </c>
      <c r="BU48" s="443">
        <f>[3]Fleisch!FR32</f>
        <v>9.9141312469415919</v>
      </c>
      <c r="BV48" s="444">
        <f>[3]Fleisch!FT32</f>
        <v>73.235305282059173</v>
      </c>
      <c r="BW48" s="444">
        <f>[3]Fleisch!FU32</f>
        <v>46.036176394700583</v>
      </c>
      <c r="BX48" s="443">
        <f>[3]Fleisch!FW32</f>
        <v>51.392652342395387</v>
      </c>
      <c r="BY48" s="443">
        <f>[3]Fleisch!FX32</f>
        <v>33.35684184804672</v>
      </c>
      <c r="BZ48" s="444">
        <f>[3]Fleisch!FZ32</f>
        <v>22.168787104607123</v>
      </c>
      <c r="CA48" s="444">
        <f>[3]Fleisch!GA32</f>
        <v>21.269892915259717</v>
      </c>
      <c r="CB48" s="443">
        <f>[3]Fleisch!GC32</f>
        <v>44.429587005115593</v>
      </c>
      <c r="CC48" s="443">
        <f>[3]Fleisch!GD32</f>
        <v>24.452194781079935</v>
      </c>
      <c r="CD48" s="444">
        <f>[3]Fleisch!GF32</f>
        <v>37.106389622814937</v>
      </c>
      <c r="CE48" s="444">
        <f>[3]Fleisch!GG32</f>
        <v>24.075295195042816</v>
      </c>
      <c r="CF48" s="443">
        <f>[3]Fleisch!GI32</f>
        <v>82.732690065734246</v>
      </c>
      <c r="CG48" s="443">
        <f>[3]Fleisch!GJ32</f>
        <v>65.35914113280198</v>
      </c>
      <c r="CH48" s="444">
        <f>[3]Fleisch!GL32</f>
        <v>23.52803438263691</v>
      </c>
      <c r="CI48" s="444">
        <f>[3]Fleisch!GM32</f>
        <v>10.788619195314087</v>
      </c>
      <c r="CJ48" s="370" t="str">
        <f t="shared" si="13"/>
        <v>5</v>
      </c>
      <c r="CK48" s="528">
        <f t="shared" si="14"/>
        <v>5</v>
      </c>
      <c r="CL48" s="397">
        <f>[3]Fleisch!GP32</f>
        <v>624.88024623499996</v>
      </c>
      <c r="CM48" s="397">
        <f>[3]Fleisch!GQ32</f>
        <v>13080.466070590001</v>
      </c>
      <c r="CN48" s="415"/>
      <c r="CO48" s="407">
        <f>[3]Fleisch!$AH32</f>
        <v>25.465121173</v>
      </c>
      <c r="CP48" s="407">
        <f>[3]Fleisch!$AM32</f>
        <v>391.743886175</v>
      </c>
      <c r="CQ48" s="406">
        <f>[3]Fleisch!AS32</f>
        <v>3.5254117050000002</v>
      </c>
      <c r="CR48" s="406">
        <f>[3]Fleisch!AT32</f>
        <v>56.037852825000996</v>
      </c>
      <c r="CS48" s="407">
        <f>[3]Fleisch!AU32</f>
        <v>4.4610454319999997</v>
      </c>
      <c r="CT48" s="407">
        <f>[3]Fleisch!AV32</f>
        <v>26.792033013001003</v>
      </c>
      <c r="CU48" s="406">
        <f>[3]Fleisch!AW32</f>
        <v>3.0379756539999998</v>
      </c>
      <c r="CV48" s="406">
        <f>[3]Fleisch!AX32</f>
        <v>5.7215515790010008</v>
      </c>
      <c r="CW48" s="415"/>
      <c r="CX48" s="407">
        <f>[3]Fleisch!AL32</f>
        <v>12.840826830000001</v>
      </c>
      <c r="CY48" s="407">
        <f>[3]Fleisch!AQ32</f>
        <v>249.45021855600001</v>
      </c>
      <c r="CZ48" s="406">
        <f>[3]Fleisch!AY32</f>
        <v>2.8308687510000001</v>
      </c>
      <c r="DA48" s="406">
        <f>[3]Fleisch!AZ32</f>
        <v>33.982921537000998</v>
      </c>
      <c r="DB48" s="415"/>
      <c r="DC48" s="407">
        <f>[3]Fleisch!$AI32</f>
        <v>288.16587025199999</v>
      </c>
      <c r="DD48" s="407">
        <f>[3]Fleisch!$AN32</f>
        <v>2988.1102874110002</v>
      </c>
      <c r="DE48" s="406">
        <f>[3]Fleisch!BA32</f>
        <v>9.5951232790009993</v>
      </c>
      <c r="DF48" s="406">
        <f>[3]Fleisch!BB32</f>
        <v>222.51842530100001</v>
      </c>
      <c r="DG48" s="407">
        <f>[3]Fleisch!BC32</f>
        <v>19.69196359</v>
      </c>
      <c r="DH48" s="407">
        <f>[3]Fleisch!BD32</f>
        <v>175.391428381</v>
      </c>
      <c r="DI48" s="406">
        <f>[3]Fleisch!BE32</f>
        <v>12.737465902</v>
      </c>
      <c r="DJ48" s="406">
        <f>[3]Fleisch!BF32</f>
        <v>215.14172029900101</v>
      </c>
      <c r="DK48" s="407">
        <f>[3]Fleisch!BG32</f>
        <v>17.922720097001001</v>
      </c>
      <c r="DL48" s="407">
        <f>[3]Fleisch!BH32</f>
        <v>99.358833753001008</v>
      </c>
      <c r="DM48" s="406">
        <f>[3]Fleisch!BI32</f>
        <v>151.77424697500101</v>
      </c>
      <c r="DN48" s="406">
        <f>[3]Fleisch!BJ32</f>
        <v>1146.1329230400002</v>
      </c>
      <c r="DO48" s="407">
        <f>[3]Fleisch!BK32</f>
        <v>19.391036660000001</v>
      </c>
      <c r="DP48" s="407">
        <f>[3]Fleisch!BL32</f>
        <v>136.67494590700102</v>
      </c>
      <c r="DQ48" s="406">
        <f>[3]Fleisch!BM32</f>
        <v>3.843267</v>
      </c>
      <c r="DR48" s="406">
        <f>[3]Fleisch!BN32</f>
        <v>106.63609480000001</v>
      </c>
      <c r="DS48" s="407">
        <f>[3]Fleisch!BO32</f>
        <v>6.9840884790010005</v>
      </c>
      <c r="DT48" s="407">
        <f>[3]Fleisch!BP32</f>
        <v>107.679174790001</v>
      </c>
      <c r="DU48" s="415"/>
      <c r="DV48" s="406">
        <f>[3]Fleisch!$AJ32</f>
        <v>87.295633176999999</v>
      </c>
      <c r="DW48" s="406">
        <f>[3]Fleisch!$AO32</f>
        <v>2357.6358278140001</v>
      </c>
      <c r="DX48" s="407">
        <f>[3]Fleisch!BQ32</f>
        <v>8.0204763680000006</v>
      </c>
      <c r="DY48" s="407">
        <f>[3]Fleisch!BR32</f>
        <v>403.794729896001</v>
      </c>
      <c r="DZ48" s="406">
        <f>[3]Fleisch!BS32</f>
        <v>19.332665097001001</v>
      </c>
      <c r="EA48" s="406">
        <f>[3]Fleisch!BT32</f>
        <v>343.20035092500103</v>
      </c>
      <c r="EB48" s="407">
        <f>[3]Fleisch!BU32</f>
        <v>4.3095712280010003</v>
      </c>
      <c r="EC48" s="407">
        <f>[3]Fleisch!BV32</f>
        <v>115.103048832</v>
      </c>
      <c r="ED48" s="406">
        <f>[3]Fleisch!BW32</f>
        <v>7.3307518659999999</v>
      </c>
      <c r="EE48" s="406">
        <f>[3]Fleisch!BX32</f>
        <v>256.37769346400103</v>
      </c>
      <c r="EF48" s="407">
        <f>[3]Fleisch!BY32</f>
        <v>9.3022075420010015</v>
      </c>
      <c r="EG48" s="407">
        <f>[3]Fleisch!BZ32</f>
        <v>162.10943991000102</v>
      </c>
      <c r="EH48" s="415"/>
      <c r="EI48" s="406">
        <f>[3]Fleisch!$AK32</f>
        <v>147.42488570500001</v>
      </c>
      <c r="EJ48" s="406">
        <f>[3]Fleisch!$AP32</f>
        <v>5334.7141009389998</v>
      </c>
      <c r="EK48" s="407">
        <f>[3]Fleisch!DZ32</f>
        <v>35.106449000001</v>
      </c>
      <c r="EL48" s="407">
        <f>[3]Fleisch!EA32</f>
        <v>1664.9985675030011</v>
      </c>
      <c r="EM48" s="406">
        <f>[3]Fleisch!EB32</f>
        <v>2.6288429999999998</v>
      </c>
      <c r="EN48" s="406">
        <f>[3]Fleisch!EC32</f>
        <v>63.524279542999999</v>
      </c>
      <c r="EO48" s="407">
        <f>[3]Fleisch!ED32</f>
        <v>65.857697705000007</v>
      </c>
      <c r="EP48" s="407">
        <f>[3]Fleisch!EE32</f>
        <v>1316.0881793030001</v>
      </c>
      <c r="EQ48" s="406">
        <f>[3]Fleisch!EF32</f>
        <v>25.972784000000999</v>
      </c>
      <c r="ER48" s="406">
        <f>[3]Fleisch!EG32</f>
        <v>828.32127400700199</v>
      </c>
      <c r="ES48" s="409"/>
      <c r="ET48" s="407">
        <f>[3]Fleisch!GR32</f>
        <v>254.793859443001</v>
      </c>
      <c r="EU48" s="407">
        <f>[3]Fleisch!GS32</f>
        <v>8866.6307496030004</v>
      </c>
      <c r="EV48" s="406">
        <f>[3]Fleisch!EV32</f>
        <v>7.0858759410000003</v>
      </c>
      <c r="EW48" s="406">
        <f>[3]Fleisch!EW32</f>
        <v>632.79159258300308</v>
      </c>
      <c r="EX48" s="407">
        <f>[3]Fleisch!EX32</f>
        <v>14.646216127001001</v>
      </c>
      <c r="EY48" s="407">
        <f>[3]Fleisch!EY32</f>
        <v>557.55138466300002</v>
      </c>
      <c r="EZ48" s="406">
        <f>[3]Fleisch!EZ32</f>
        <v>4.7931387050009997</v>
      </c>
      <c r="FA48" s="406">
        <f>[3]Fleisch!FA32</f>
        <v>320.73992513600098</v>
      </c>
      <c r="FB48" s="407">
        <f>[3]Fleisch!FB32</f>
        <v>13.797119920002002</v>
      </c>
      <c r="FC48" s="407">
        <f>[3]Fleisch!FC32</f>
        <v>741.50856412500491</v>
      </c>
      <c r="FD48" s="406">
        <f>[3]Fleisch!FD32</f>
        <v>8.1023408759999995</v>
      </c>
      <c r="FE48" s="406">
        <f>[3]Fleisch!FE32</f>
        <v>186.37295264900001</v>
      </c>
      <c r="FF48" s="407">
        <f>[3]Fleisch!FF32</f>
        <v>31.731780714002003</v>
      </c>
      <c r="FG48" s="407">
        <f>[3]Fleisch!FG32</f>
        <v>973.52715873600005</v>
      </c>
      <c r="FH48" s="406">
        <f>[3]Fleisch!FH32</f>
        <v>51.674110881002001</v>
      </c>
      <c r="FI48" s="406">
        <f>[3]Fleisch!FI32</f>
        <v>882.46554815600109</v>
      </c>
      <c r="FJ48" s="407">
        <f>[3]Fleisch!FJ32</f>
        <v>18.277771070003002</v>
      </c>
      <c r="FK48" s="407">
        <f>[3]Fleisch!FK32</f>
        <v>295.66230641000101</v>
      </c>
      <c r="FL48" s="406">
        <f>[3]Fleisch!FL32</f>
        <v>29.850072135999998</v>
      </c>
      <c r="FM48" s="406">
        <f>[3]Fleisch!FM32</f>
        <v>696.218666665</v>
      </c>
    </row>
    <row r="49" spans="1:169" x14ac:dyDescent="0.2">
      <c r="A49" s="218"/>
      <c r="B49" s="189">
        <f t="shared" si="11"/>
        <v>45231</v>
      </c>
      <c r="C49" s="516">
        <f>[3]Fleisch!$A43</f>
        <v>44927</v>
      </c>
      <c r="D49" s="396">
        <f>[3]Fleisch!D44</f>
        <v>10.479999999999999</v>
      </c>
      <c r="E49" s="396">
        <f>[3]Fleisch!E44</f>
        <v>10.382857142857143</v>
      </c>
      <c r="F49" s="380">
        <f>[3]Fleisch!$J44</f>
        <v>12.8</v>
      </c>
      <c r="G49" s="380"/>
      <c r="H49" s="396">
        <f>[3]Fleisch!$L44</f>
        <v>12.879999999999999</v>
      </c>
      <c r="I49" s="396"/>
      <c r="J49" s="380"/>
      <c r="K49" s="380">
        <f>[3]Fleisch!F44</f>
        <v>18.079999999999998</v>
      </c>
      <c r="L49" s="380">
        <f>[3]Fleisch!G44</f>
        <v>17.19857142857143</v>
      </c>
      <c r="M49" s="380"/>
      <c r="N49" s="396">
        <f>[3]Fleisch!B44</f>
        <v>7.8</v>
      </c>
      <c r="O49" s="396" t="str">
        <f>[3]Fleisch!C44</f>
        <v>-</v>
      </c>
      <c r="P49" s="380"/>
      <c r="Q49" s="380">
        <f>[3]Fleisch!H44</f>
        <v>15.7</v>
      </c>
      <c r="R49" s="380">
        <f>[3]Fleisch!I44</f>
        <v>14.201428571428574</v>
      </c>
      <c r="S49" s="380"/>
      <c r="T49" s="380"/>
      <c r="U49" s="189">
        <f>[3]Fleisch!$A33</f>
        <v>45231</v>
      </c>
      <c r="V49" s="343">
        <f>'Gemüse Daten'!CX48</f>
        <v>4</v>
      </c>
      <c r="W49" s="443">
        <f>[3]Fleisch!CA33</f>
        <v>78.757273430904149</v>
      </c>
      <c r="X49" s="443">
        <f>[3]Fleisch!CB33</f>
        <v>38.032437047745411</v>
      </c>
      <c r="Y49" s="444">
        <f>[3]Fleisch!CD33</f>
        <v>63.382758006819245</v>
      </c>
      <c r="Z49" s="444">
        <f>[3]Fleisch!CE33</f>
        <v>76.087252270922292</v>
      </c>
      <c r="AA49" s="443">
        <f>[3]Fleisch!CG33</f>
        <v>83.983119341897918</v>
      </c>
      <c r="AB49" s="443">
        <f>[3]Fleisch!CH33</f>
        <v>48.98468717714821</v>
      </c>
      <c r="AC49" s="445"/>
      <c r="AD49" s="444">
        <f>[3]Fleisch!CJ33</f>
        <v>62.97861994321854</v>
      </c>
      <c r="AE49" s="444">
        <f>[3]Fleisch!CK33</f>
        <v>40.488727936249475</v>
      </c>
      <c r="AF49" s="445"/>
      <c r="AG49" s="443">
        <f>[3]Fleisch!CM33</f>
        <v>55.722263337951759</v>
      </c>
      <c r="AH49" s="443">
        <f>[3]Fleisch!CN33</f>
        <v>34.534169476675707</v>
      </c>
      <c r="AI49" s="444">
        <f>[3]Fleisch!CP33</f>
        <v>87.141521645650514</v>
      </c>
      <c r="AJ49" s="444">
        <f>[3]Fleisch!CQ33</f>
        <v>50.283873138487635</v>
      </c>
      <c r="AK49" s="443">
        <f>[3]Fleisch!CS33</f>
        <v>79.754534347464428</v>
      </c>
      <c r="AL49" s="443">
        <f>[3]Fleisch!CT33</f>
        <v>63.011389302840577</v>
      </c>
      <c r="AM49" s="444">
        <f>[3]Fleisch!CV33</f>
        <v>38.205237450255431</v>
      </c>
      <c r="AN49" s="444">
        <f>[3]Fleisch!CW33</f>
        <v>32.590834786710069</v>
      </c>
      <c r="AO49" s="443">
        <f>[3]Fleisch!CY33</f>
        <v>25.497491991488431</v>
      </c>
      <c r="AP49" s="443">
        <f>[3]Fleisch!CZ33</f>
        <v>16.842028231378126</v>
      </c>
      <c r="AQ49" s="444">
        <f>[3]Fleisch!DB33</f>
        <v>35.761950547476573</v>
      </c>
      <c r="AR49" s="444">
        <f>[3]Fleisch!DC33</f>
        <v>26.102500325133164</v>
      </c>
      <c r="AS49" s="443">
        <f>[3]Fleisch!DE33</f>
        <v>33.047408271981801</v>
      </c>
      <c r="AT49" s="443">
        <f>[3]Fleisch!DF33</f>
        <v>20.927386049924262</v>
      </c>
      <c r="AU49" s="444">
        <f>[3]Fleisch!DH33</f>
        <v>76.208945176278206</v>
      </c>
      <c r="AV49" s="444">
        <f>[3]Fleisch!DI33</f>
        <v>43.713325648772248</v>
      </c>
      <c r="AW49" s="445"/>
      <c r="AX49" s="443">
        <f>[3]Fleisch!DK33</f>
        <v>27.624801457172207</v>
      </c>
      <c r="AY49" s="443">
        <f>[3]Fleisch!DL33</f>
        <v>17.507873386098275</v>
      </c>
      <c r="AZ49" s="444">
        <f>[3]Fleisch!DN33</f>
        <v>41.347468272692872</v>
      </c>
      <c r="BA49" s="444">
        <f>[3]Fleisch!DO33</f>
        <v>30.555873944781009</v>
      </c>
      <c r="BB49" s="443">
        <f>[3]Fleisch!DQ33</f>
        <v>26.49737808414066</v>
      </c>
      <c r="BC49" s="443">
        <f>[3]Fleisch!DR33</f>
        <v>16.59948343103984</v>
      </c>
      <c r="BD49" s="444">
        <f>[3]Fleisch!DT33</f>
        <v>31.912125877055939</v>
      </c>
      <c r="BE49" s="444">
        <f>[3]Fleisch!DU33</f>
        <v>14.384445520082583</v>
      </c>
      <c r="BF49" s="443">
        <f>[3]Fleisch!DW33</f>
        <v>25.396363679825622</v>
      </c>
      <c r="BG49" s="443">
        <f>[3]Fleisch!DX33</f>
        <v>15.022540908932537</v>
      </c>
      <c r="BH49" s="445"/>
      <c r="BI49" s="444">
        <f>[3]Fleisch!EJ33</f>
        <v>54.834317693134061</v>
      </c>
      <c r="BJ49" s="444">
        <f>[3]Fleisch!EK33</f>
        <v>20.793037193599805</v>
      </c>
      <c r="BK49" s="443">
        <f>[3]Fleisch!EM33</f>
        <v>29.595673420193759</v>
      </c>
      <c r="BL49" s="443">
        <f>[3]Fleisch!EN33</f>
        <v>18.961921401876271</v>
      </c>
      <c r="BM49" s="444">
        <f>[3]Fleisch!EP33</f>
        <v>20.021471943353745</v>
      </c>
      <c r="BN49" s="444">
        <f>[3]Fleisch!EQ33</f>
        <v>11.538632704918941</v>
      </c>
      <c r="BO49" s="443">
        <f>[3]Fleisch!ES33</f>
        <v>17.971652282542376</v>
      </c>
      <c r="BP49" s="443">
        <f>[3]Fleisch!ET33</f>
        <v>9.5501365520696897</v>
      </c>
      <c r="BQ49" s="444"/>
      <c r="BR49" s="444">
        <f>[3]Fleisch!FN33</f>
        <v>25.621376275177948</v>
      </c>
      <c r="BS49" s="444">
        <f>[3]Fleisch!FO33</f>
        <v>18.176569247978115</v>
      </c>
      <c r="BT49" s="443">
        <f>[3]Fleisch!FQ33</f>
        <v>19.796575500646941</v>
      </c>
      <c r="BU49" s="443">
        <f>[3]Fleisch!FR33</f>
        <v>9.908134856101606</v>
      </c>
      <c r="BV49" s="444">
        <f>[3]Fleisch!FT33</f>
        <v>76.199492071751166</v>
      </c>
      <c r="BW49" s="444">
        <f>[3]Fleisch!FU33</f>
        <v>46.287594748573845</v>
      </c>
      <c r="BX49" s="443">
        <f>[3]Fleisch!FW33</f>
        <v>50.333610633923819</v>
      </c>
      <c r="BY49" s="443">
        <f>[3]Fleisch!FX33</f>
        <v>33.173901837044937</v>
      </c>
      <c r="BZ49" s="444">
        <f>[3]Fleisch!FZ33</f>
        <v>14.60613247753898</v>
      </c>
      <c r="CA49" s="444">
        <f>[3]Fleisch!GA33</f>
        <v>21.442273998597909</v>
      </c>
      <c r="CB49" s="443">
        <f>[3]Fleisch!GC33</f>
        <v>45.131246589484036</v>
      </c>
      <c r="CC49" s="443">
        <f>[3]Fleisch!GD33</f>
        <v>23.989340046918652</v>
      </c>
      <c r="CD49" s="444">
        <f>[3]Fleisch!GF33</f>
        <v>36.452910998332314</v>
      </c>
      <c r="CE49" s="444">
        <f>[3]Fleisch!GG33</f>
        <v>22.56645526146821</v>
      </c>
      <c r="CF49" s="443">
        <f>[3]Fleisch!GI33</f>
        <v>79.696425169930592</v>
      </c>
      <c r="CG49" s="443">
        <f>[3]Fleisch!GJ33</f>
        <v>65.388291784973163</v>
      </c>
      <c r="CH49" s="444">
        <f>[3]Fleisch!GL33</f>
        <v>23.52510933467244</v>
      </c>
      <c r="CI49" s="444">
        <f>[3]Fleisch!GM33</f>
        <v>10.693530283033519</v>
      </c>
      <c r="CJ49" s="370" t="str">
        <f t="shared" si="13"/>
        <v>4</v>
      </c>
      <c r="CK49" s="528">
        <f t="shared" si="14"/>
        <v>4</v>
      </c>
      <c r="CL49" s="397">
        <f>[3]Fleisch!GP33</f>
        <v>417.50620570600103</v>
      </c>
      <c r="CM49" s="397">
        <f>[3]Fleisch!GQ33</f>
        <v>9987.6908226839987</v>
      </c>
      <c r="CN49" s="415"/>
      <c r="CO49" s="407">
        <f>[3]Fleisch!$AH33</f>
        <v>10.423928202999999</v>
      </c>
      <c r="CP49" s="407">
        <f>[3]Fleisch!$AM33</f>
        <v>248.50861159700099</v>
      </c>
      <c r="CQ49" s="406">
        <f>[3]Fleisch!AS33</f>
        <v>0.15798750100100001</v>
      </c>
      <c r="CR49" s="406">
        <f>[3]Fleisch!AT33</f>
        <v>32.720178584999999</v>
      </c>
      <c r="CS49" s="407">
        <f>[3]Fleisch!AU33</f>
        <v>2.4802157240000002</v>
      </c>
      <c r="CT49" s="407">
        <f>[3]Fleisch!AV33</f>
        <v>7.7727649350009997</v>
      </c>
      <c r="CU49" s="406">
        <f>[3]Fleisch!AW33</f>
        <v>0.27096100000000001</v>
      </c>
      <c r="CV49" s="406">
        <f>[3]Fleisch!AX33</f>
        <v>3.2833920000009997</v>
      </c>
      <c r="CW49" s="415"/>
      <c r="CX49" s="407">
        <f>[3]Fleisch!AL33</f>
        <v>2.9781920740000003</v>
      </c>
      <c r="CY49" s="407">
        <f>[3]Fleisch!AQ33</f>
        <v>144.31013871900001</v>
      </c>
      <c r="CZ49" s="406">
        <f>[3]Fleisch!AY33</f>
        <v>0.51000800000000002</v>
      </c>
      <c r="DA49" s="406">
        <f>[3]Fleisch!AZ33</f>
        <v>33.693399620999998</v>
      </c>
      <c r="DB49" s="415"/>
      <c r="DC49" s="407">
        <f>[3]Fleisch!$AI33</f>
        <v>176.810815539001</v>
      </c>
      <c r="DD49" s="407">
        <f>[3]Fleisch!$AN33</f>
        <v>2198.0763811020001</v>
      </c>
      <c r="DE49" s="406">
        <f>[3]Fleisch!BA33</f>
        <v>3.7374180000000004</v>
      </c>
      <c r="DF49" s="406">
        <f>[3]Fleisch!BB33</f>
        <v>137.36684913300101</v>
      </c>
      <c r="DG49" s="407">
        <f>[3]Fleisch!BC33</f>
        <v>4.4932545830010007</v>
      </c>
      <c r="DH49" s="407">
        <f>[3]Fleisch!BD33</f>
        <v>65.404318425001009</v>
      </c>
      <c r="DI49" s="406">
        <f>[3]Fleisch!BE33</f>
        <v>2.7629319540000004</v>
      </c>
      <c r="DJ49" s="406">
        <f>[3]Fleisch!BF33</f>
        <v>73.426388841000005</v>
      </c>
      <c r="DK49" s="407">
        <f>[3]Fleisch!BG33</f>
        <v>11.846225964</v>
      </c>
      <c r="DL49" s="407">
        <f>[3]Fleisch!BH33</f>
        <v>82.084792071999999</v>
      </c>
      <c r="DM49" s="406">
        <f>[3]Fleisch!BI33</f>
        <v>115.17726840499999</v>
      </c>
      <c r="DN49" s="406">
        <f>[3]Fleisch!BJ33</f>
        <v>1095.7523408459999</v>
      </c>
      <c r="DO49" s="407">
        <f>[3]Fleisch!BK33</f>
        <v>8.0200970000009999</v>
      </c>
      <c r="DP49" s="407">
        <f>[3]Fleisch!BL33</f>
        <v>104.579004399</v>
      </c>
      <c r="DQ49" s="406">
        <f>[3]Fleisch!BM33</f>
        <v>3.3414000000000001</v>
      </c>
      <c r="DR49" s="406">
        <f>[3]Fleisch!BN33</f>
        <v>125.87641480000001</v>
      </c>
      <c r="DS49" s="407">
        <f>[3]Fleisch!BO33</f>
        <v>3.8111654079999999</v>
      </c>
      <c r="DT49" s="407">
        <f>[3]Fleisch!BP33</f>
        <v>73.820342770000011</v>
      </c>
      <c r="DU49" s="415"/>
      <c r="DV49" s="406">
        <f>[3]Fleisch!$AJ33</f>
        <v>57.668850636000002</v>
      </c>
      <c r="DW49" s="406">
        <f>[3]Fleisch!$AO33</f>
        <v>1740.2322689820001</v>
      </c>
      <c r="DX49" s="407">
        <f>[3]Fleisch!BQ33</f>
        <v>9.5483153320010015</v>
      </c>
      <c r="DY49" s="407">
        <f>[3]Fleisch!BR33</f>
        <v>283.85327051200005</v>
      </c>
      <c r="DZ49" s="406">
        <f>[3]Fleisch!BS33</f>
        <v>6.5197780000000005</v>
      </c>
      <c r="EA49" s="406">
        <f>[3]Fleisch!BT33</f>
        <v>138.68291010900001</v>
      </c>
      <c r="EB49" s="407">
        <f>[3]Fleisch!BU33</f>
        <v>3.6630428060010001</v>
      </c>
      <c r="EC49" s="407">
        <f>[3]Fleisch!BV33</f>
        <v>92.48448919900099</v>
      </c>
      <c r="ED49" s="406">
        <f>[3]Fleisch!BW33</f>
        <v>3.1065357000009999</v>
      </c>
      <c r="EE49" s="406">
        <f>[3]Fleisch!BX33</f>
        <v>247.26900909800099</v>
      </c>
      <c r="EF49" s="407">
        <f>[3]Fleisch!BY33</f>
        <v>4.1828000000009995</v>
      </c>
      <c r="EG49" s="407">
        <f>[3]Fleisch!BZ33</f>
        <v>138.00173268500103</v>
      </c>
      <c r="EH49" s="415"/>
      <c r="EI49" s="406">
        <f>[3]Fleisch!$AK33</f>
        <v>133.514294775</v>
      </c>
      <c r="EJ49" s="406">
        <f>[3]Fleisch!$AP33</f>
        <v>4358.7616391290003</v>
      </c>
      <c r="EK49" s="407">
        <f>[3]Fleisch!DZ33</f>
        <v>26.882785400001001</v>
      </c>
      <c r="EL49" s="407">
        <f>[3]Fleisch!EA33</f>
        <v>1430.2868513370001</v>
      </c>
      <c r="EM49" s="406">
        <f>[3]Fleisch!EB33</f>
        <v>3.016794</v>
      </c>
      <c r="EN49" s="406">
        <f>[3]Fleisch!EC33</f>
        <v>41.375499589001002</v>
      </c>
      <c r="EO49" s="407">
        <f>[3]Fleisch!ED33</f>
        <v>53.209419574999998</v>
      </c>
      <c r="EP49" s="407">
        <f>[3]Fleisch!EE33</f>
        <v>907.53792116200009</v>
      </c>
      <c r="EQ49" s="406">
        <f>[3]Fleisch!EF33</f>
        <v>35.431702800000998</v>
      </c>
      <c r="ER49" s="406">
        <f>[3]Fleisch!EG33</f>
        <v>700.06804918900116</v>
      </c>
      <c r="ES49" s="409"/>
      <c r="ET49" s="407">
        <f>[3]Fleisch!GR33</f>
        <v>183.52171898</v>
      </c>
      <c r="EU49" s="407">
        <f>[3]Fleisch!GS33</f>
        <v>7007.091154492</v>
      </c>
      <c r="EV49" s="406">
        <f>[3]Fleisch!EV33</f>
        <v>4.3296713030000005</v>
      </c>
      <c r="EW49" s="406">
        <f>[3]Fleisch!EW33</f>
        <v>537.664664210002</v>
      </c>
      <c r="EX49" s="407">
        <f>[3]Fleisch!EX33</f>
        <v>12.855313919</v>
      </c>
      <c r="EY49" s="407">
        <f>[3]Fleisch!EY33</f>
        <v>481.14526712000105</v>
      </c>
      <c r="EZ49" s="406">
        <f>[3]Fleisch!EZ33</f>
        <v>2.7517183370009999</v>
      </c>
      <c r="FA49" s="406">
        <f>[3]Fleisch!FA33</f>
        <v>206.95423093800201</v>
      </c>
      <c r="FB49" s="407">
        <f>[3]Fleisch!FB33</f>
        <v>11.248215495003999</v>
      </c>
      <c r="FC49" s="407">
        <f>[3]Fleisch!FC33</f>
        <v>536.90914409800394</v>
      </c>
      <c r="FD49" s="406">
        <f>[3]Fleisch!FD33</f>
        <v>2.5986744669999999</v>
      </c>
      <c r="FE49" s="406">
        <f>[3]Fleisch!FE33</f>
        <v>177.85573956499999</v>
      </c>
      <c r="FF49" s="407">
        <f>[3]Fleisch!FF33</f>
        <v>22.194931780001003</v>
      </c>
      <c r="FG49" s="407">
        <f>[3]Fleisch!FG33</f>
        <v>786.96209777000104</v>
      </c>
      <c r="FH49" s="406">
        <f>[3]Fleisch!FH33</f>
        <v>36.837567364001011</v>
      </c>
      <c r="FI49" s="406">
        <f>[3]Fleisch!FI33</f>
        <v>692.6440726740019</v>
      </c>
      <c r="FJ49" s="407">
        <f>[3]Fleisch!FJ33</f>
        <v>16.073324903000998</v>
      </c>
      <c r="FK49" s="407">
        <f>[3]Fleisch!FK33</f>
        <v>207.52895849300199</v>
      </c>
      <c r="FL49" s="406">
        <f>[3]Fleisch!FL33</f>
        <v>23.851013071001002</v>
      </c>
      <c r="FM49" s="406">
        <f>[3]Fleisch!FM33</f>
        <v>574.29073392999999</v>
      </c>
    </row>
    <row r="50" spans="1:169" x14ac:dyDescent="0.2">
      <c r="A50" s="218"/>
      <c r="B50" s="189">
        <f t="shared" si="11"/>
        <v>45200</v>
      </c>
      <c r="C50" s="516">
        <f>[3]Fleisch!$A44</f>
        <v>44896</v>
      </c>
      <c r="D50" s="396">
        <f>[3]Fleisch!D45</f>
        <v>10.8</v>
      </c>
      <c r="E50" s="396">
        <f>[3]Fleisch!E45</f>
        <v>10.6</v>
      </c>
      <c r="F50" s="380">
        <f>[3]Fleisch!$J45</f>
        <v>13</v>
      </c>
      <c r="G50" s="380"/>
      <c r="H50" s="396">
        <f>[3]Fleisch!$L45</f>
        <v>13.4</v>
      </c>
      <c r="I50" s="396"/>
      <c r="J50" s="380"/>
      <c r="K50" s="380">
        <f>[3]Fleisch!F45</f>
        <v>18.2</v>
      </c>
      <c r="L50" s="380">
        <f>[3]Fleisch!G45</f>
        <v>17.195</v>
      </c>
      <c r="M50" s="380"/>
      <c r="N50" s="396">
        <f>[3]Fleisch!B45</f>
        <v>7.8</v>
      </c>
      <c r="O50" s="396" t="str">
        <f>[3]Fleisch!C45</f>
        <v>-</v>
      </c>
      <c r="P50" s="380"/>
      <c r="Q50" s="380">
        <f>[3]Fleisch!H45</f>
        <v>15.7</v>
      </c>
      <c r="R50" s="380">
        <f>[3]Fleisch!I45</f>
        <v>14.195</v>
      </c>
      <c r="S50" s="380"/>
      <c r="T50" s="380"/>
      <c r="U50" s="189">
        <f>[3]Fleisch!$A34</f>
        <v>45200</v>
      </c>
      <c r="V50" s="343">
        <f>'Gemüse Daten'!CX49</f>
        <v>4</v>
      </c>
      <c r="W50" s="443">
        <f>[3]Fleisch!CA34</f>
        <v>97.613946235994632</v>
      </c>
      <c r="X50" s="443">
        <f>[3]Fleisch!CB34</f>
        <v>29.312956880255626</v>
      </c>
      <c r="Y50" s="444">
        <f>[3]Fleisch!CD34</f>
        <v>55.879000016408249</v>
      </c>
      <c r="Z50" s="444">
        <f>[3]Fleisch!CE34</f>
        <v>97.044415748453957</v>
      </c>
      <c r="AA50" s="443">
        <f>[3]Fleisch!CG34</f>
        <v>82.844294225481221</v>
      </c>
      <c r="AB50" s="443">
        <f>[3]Fleisch!CH34</f>
        <v>60.43913502253308</v>
      </c>
      <c r="AC50" s="445"/>
      <c r="AD50" s="444">
        <f>[3]Fleisch!CJ34</f>
        <v>64.674039169957055</v>
      </c>
      <c r="AE50" s="444">
        <f>[3]Fleisch!CK34</f>
        <v>43.838012183721787</v>
      </c>
      <c r="AF50" s="445"/>
      <c r="AG50" s="443">
        <f>[3]Fleisch!CM34</f>
        <v>53.993178515348902</v>
      </c>
      <c r="AH50" s="443">
        <f>[3]Fleisch!CN34</f>
        <v>35.754926163432195</v>
      </c>
      <c r="AI50" s="444">
        <f>[3]Fleisch!CP34</f>
        <v>61.480435828211483</v>
      </c>
      <c r="AJ50" s="444">
        <f>[3]Fleisch!CQ34</f>
        <v>50.302855552844818</v>
      </c>
      <c r="AK50" s="443">
        <f>[3]Fleisch!CS34</f>
        <v>79.979505816831519</v>
      </c>
      <c r="AL50" s="443">
        <f>[3]Fleisch!CT34</f>
        <v>64.9551394145697</v>
      </c>
      <c r="AM50" s="444">
        <f>[3]Fleisch!CV34</f>
        <v>45.455348971753921</v>
      </c>
      <c r="AN50" s="444">
        <f>[3]Fleisch!CW34</f>
        <v>31.632046175506478</v>
      </c>
      <c r="AO50" s="443">
        <f>[3]Fleisch!CY34</f>
        <v>22.695127135363595</v>
      </c>
      <c r="AP50" s="443">
        <f>[3]Fleisch!CZ34</f>
        <v>17.613377488429034</v>
      </c>
      <c r="AQ50" s="444">
        <f>[3]Fleisch!DB34</f>
        <v>32.438219475153637</v>
      </c>
      <c r="AR50" s="444">
        <f>[3]Fleisch!DC34</f>
        <v>26.176991544684366</v>
      </c>
      <c r="AS50" s="443">
        <f>[3]Fleisch!DE34</f>
        <v>33.128850647539529</v>
      </c>
      <c r="AT50" s="443">
        <f>[3]Fleisch!DF34</f>
        <v>20.576722254004963</v>
      </c>
      <c r="AU50" s="444">
        <f>[3]Fleisch!DH34</f>
        <v>78.723060084611035</v>
      </c>
      <c r="AV50" s="444">
        <f>[3]Fleisch!DI34</f>
        <v>47.843402064515935</v>
      </c>
      <c r="AW50" s="445"/>
      <c r="AX50" s="443">
        <f>[3]Fleisch!DK34</f>
        <v>17.45571006641341</v>
      </c>
      <c r="AY50" s="443">
        <f>[3]Fleisch!DL34</f>
        <v>15.479112670311293</v>
      </c>
      <c r="AZ50" s="444">
        <f>[3]Fleisch!DN34</f>
        <v>46.34623266301805</v>
      </c>
      <c r="BA50" s="444">
        <f>[3]Fleisch!DO34</f>
        <v>29.852167507022578</v>
      </c>
      <c r="BB50" s="443">
        <f>[3]Fleisch!DQ34</f>
        <v>22.354188987432646</v>
      </c>
      <c r="BC50" s="443">
        <f>[3]Fleisch!DR34</f>
        <v>16.490105556398404</v>
      </c>
      <c r="BD50" s="444">
        <f>[3]Fleisch!DT34</f>
        <v>32.70900301162829</v>
      </c>
      <c r="BE50" s="444">
        <f>[3]Fleisch!DU34</f>
        <v>13.730412210707714</v>
      </c>
      <c r="BF50" s="443">
        <f>[3]Fleisch!DW34</f>
        <v>23.23748857348675</v>
      </c>
      <c r="BG50" s="443">
        <f>[3]Fleisch!DX34</f>
        <v>22.306818289999608</v>
      </c>
      <c r="BH50" s="445"/>
      <c r="BI50" s="444">
        <f>[3]Fleisch!EJ34</f>
        <v>54.130010706511733</v>
      </c>
      <c r="BJ50" s="444">
        <f>[3]Fleisch!EK34</f>
        <v>23.278916805614809</v>
      </c>
      <c r="BK50" s="443">
        <f>[3]Fleisch!EM34</f>
        <v>32.132509586691711</v>
      </c>
      <c r="BL50" s="443">
        <f>[3]Fleisch!EN34</f>
        <v>19.29939287065028</v>
      </c>
      <c r="BM50" s="444">
        <f>[3]Fleisch!EP34</f>
        <v>20.25313340980453</v>
      </c>
      <c r="BN50" s="444">
        <f>[3]Fleisch!EQ34</f>
        <v>11.216536463680626</v>
      </c>
      <c r="BO50" s="443">
        <f>[3]Fleisch!ES34</f>
        <v>14.105036472896247</v>
      </c>
      <c r="BP50" s="443">
        <f>[3]Fleisch!ET34</f>
        <v>10.042400989786021</v>
      </c>
      <c r="BQ50" s="444"/>
      <c r="BR50" s="444">
        <f>[3]Fleisch!FN34</f>
        <v>35.958112638192468</v>
      </c>
      <c r="BS50" s="444">
        <f>[3]Fleisch!FO34</f>
        <v>18.313928203375795</v>
      </c>
      <c r="BT50" s="443">
        <f>[3]Fleisch!FQ34</f>
        <v>19.604413888227292</v>
      </c>
      <c r="BU50" s="443">
        <f>[3]Fleisch!FR34</f>
        <v>9.9965844970783646</v>
      </c>
      <c r="BV50" s="444">
        <f>[3]Fleisch!FT34</f>
        <v>73.645137847593205</v>
      </c>
      <c r="BW50" s="444">
        <f>[3]Fleisch!FU34</f>
        <v>44.907370728683112</v>
      </c>
      <c r="BX50" s="443">
        <f>[3]Fleisch!FW34</f>
        <v>47.721087874592605</v>
      </c>
      <c r="BY50" s="443">
        <f>[3]Fleisch!FX34</f>
        <v>31.32133205387224</v>
      </c>
      <c r="BZ50" s="444">
        <f>[3]Fleisch!FZ34</f>
        <v>11.414823946177048</v>
      </c>
      <c r="CA50" s="444">
        <f>[3]Fleisch!GA34</f>
        <v>20.021550989690923</v>
      </c>
      <c r="CB50" s="443">
        <f>[3]Fleisch!GC34</f>
        <v>42.615628754341905</v>
      </c>
      <c r="CC50" s="443">
        <f>[3]Fleisch!GD34</f>
        <v>23.927988996040412</v>
      </c>
      <c r="CD50" s="444">
        <f>[3]Fleisch!GF34</f>
        <v>33.475593664346185</v>
      </c>
      <c r="CE50" s="444">
        <f>[3]Fleisch!GG34</f>
        <v>22.894704454500683</v>
      </c>
      <c r="CF50" s="443">
        <f>[3]Fleisch!GI34</f>
        <v>83.947741032158547</v>
      </c>
      <c r="CG50" s="443">
        <f>[3]Fleisch!GJ34</f>
        <v>65.916747659751493</v>
      </c>
      <c r="CH50" s="444">
        <f>[3]Fleisch!GL34</f>
        <v>23.916345739824514</v>
      </c>
      <c r="CI50" s="444">
        <f>[3]Fleisch!GM34</f>
        <v>10.973678528577276</v>
      </c>
      <c r="CJ50" s="370" t="str">
        <f t="shared" si="13"/>
        <v>4</v>
      </c>
      <c r="CK50" s="528">
        <f t="shared" si="14"/>
        <v>4</v>
      </c>
      <c r="CL50" s="397">
        <f>[3]Fleisch!GP34</f>
        <v>478.75150472700102</v>
      </c>
      <c r="CM50" s="397">
        <f>[3]Fleisch!GQ34</f>
        <v>8978.5795845890007</v>
      </c>
      <c r="CN50" s="415"/>
      <c r="CO50" s="407">
        <f>[3]Fleisch!$AH34</f>
        <v>7.4279848249999993</v>
      </c>
      <c r="CP50" s="407">
        <f>[3]Fleisch!$AM34</f>
        <v>227.68962970799998</v>
      </c>
      <c r="CQ50" s="406">
        <f>[3]Fleisch!AS34</f>
        <v>2.0536000001000001E-2</v>
      </c>
      <c r="CR50" s="406">
        <f>[3]Fleisch!AT34</f>
        <v>49.854597500000004</v>
      </c>
      <c r="CS50" s="407">
        <f>[3]Fleisch!AU34</f>
        <v>1.4839490690000001</v>
      </c>
      <c r="CT50" s="407">
        <f>[3]Fleisch!AV34</f>
        <v>2.8150308000010003</v>
      </c>
      <c r="CU50" s="406">
        <f>[3]Fleisch!AW34</f>
        <v>0.26183999999999996</v>
      </c>
      <c r="CV50" s="406">
        <f>[3]Fleisch!AX34</f>
        <v>2.057464</v>
      </c>
      <c r="CW50" s="415"/>
      <c r="CX50" s="407">
        <f>[3]Fleisch!AL34</f>
        <v>6.8125910640009995</v>
      </c>
      <c r="CY50" s="407">
        <f>[3]Fleisch!AQ34</f>
        <v>142.86878019</v>
      </c>
      <c r="CZ50" s="406">
        <f>[3]Fleisch!AY34</f>
        <v>1.2889282280009999</v>
      </c>
      <c r="DA50" s="406">
        <f>[3]Fleisch!AZ34</f>
        <v>41.390215314000002</v>
      </c>
      <c r="DB50" s="415"/>
      <c r="DC50" s="407">
        <f>[3]Fleisch!$AI34</f>
        <v>233.29183262399999</v>
      </c>
      <c r="DD50" s="407">
        <f>[3]Fleisch!$AN34</f>
        <v>1773.6392264380002</v>
      </c>
      <c r="DE50" s="406">
        <f>[3]Fleisch!BA34</f>
        <v>3.9708231330009998</v>
      </c>
      <c r="DF50" s="406">
        <f>[3]Fleisch!BB34</f>
        <v>115.88000201800101</v>
      </c>
      <c r="DG50" s="407">
        <f>[3]Fleisch!BC34</f>
        <v>9.3671174810009994</v>
      </c>
      <c r="DH50" s="407">
        <f>[3]Fleisch!BD34</f>
        <v>82.319975859001005</v>
      </c>
      <c r="DI50" s="406">
        <f>[3]Fleisch!BE34</f>
        <v>6.6989145140009994</v>
      </c>
      <c r="DJ50" s="406">
        <f>[3]Fleisch!BF34</f>
        <v>52.525323252</v>
      </c>
      <c r="DK50" s="407">
        <f>[3]Fleisch!BG34</f>
        <v>10.651357217999999</v>
      </c>
      <c r="DL50" s="407">
        <f>[3]Fleisch!BH34</f>
        <v>68.370938820001001</v>
      </c>
      <c r="DM50" s="406">
        <f>[3]Fleisch!BI34</f>
        <v>154.60293551300202</v>
      </c>
      <c r="DN50" s="406">
        <f>[3]Fleisch!BJ34</f>
        <v>851.11442673100112</v>
      </c>
      <c r="DO50" s="407">
        <f>[3]Fleisch!BK34</f>
        <v>9.5995726399999999</v>
      </c>
      <c r="DP50" s="407">
        <f>[3]Fleisch!BL34</f>
        <v>90.750607452001006</v>
      </c>
      <c r="DQ50" s="406">
        <f>[3]Fleisch!BM34</f>
        <v>2.4590019999999999</v>
      </c>
      <c r="DR50" s="406">
        <f>[3]Fleisch!BN34</f>
        <v>96.883651900000004</v>
      </c>
      <c r="DS50" s="407">
        <f>[3]Fleisch!BO34</f>
        <v>7.8815118359999996</v>
      </c>
      <c r="DT50" s="407">
        <f>[3]Fleisch!BP34</f>
        <v>85.183571059000002</v>
      </c>
      <c r="DU50" s="415"/>
      <c r="DV50" s="406">
        <f>[3]Fleisch!$AJ34</f>
        <v>79.835908391999993</v>
      </c>
      <c r="DW50" s="406">
        <f>[3]Fleisch!$AO34</f>
        <v>1677.7154954380001</v>
      </c>
      <c r="DX50" s="407">
        <f>[3]Fleisch!BQ34</f>
        <v>11.869116319000002</v>
      </c>
      <c r="DY50" s="407">
        <f>[3]Fleisch!BR34</f>
        <v>259.24085922900002</v>
      </c>
      <c r="DZ50" s="406">
        <f>[3]Fleisch!BS34</f>
        <v>11.828065490001</v>
      </c>
      <c r="EA50" s="406">
        <f>[3]Fleisch!BT34</f>
        <v>120.09205064100099</v>
      </c>
      <c r="EB50" s="407">
        <f>[3]Fleisch!BU34</f>
        <v>3.4166091519999999</v>
      </c>
      <c r="EC50" s="407">
        <f>[3]Fleisch!BV34</f>
        <v>101.54800658400001</v>
      </c>
      <c r="ED50" s="406">
        <f>[3]Fleisch!BW34</f>
        <v>7.489192504</v>
      </c>
      <c r="EE50" s="406">
        <f>[3]Fleisch!BX34</f>
        <v>268.80329397800102</v>
      </c>
      <c r="EF50" s="407">
        <f>[3]Fleisch!BY34</f>
        <v>11.387002483001002</v>
      </c>
      <c r="EG50" s="407">
        <f>[3]Fleisch!BZ34</f>
        <v>92.473021804000012</v>
      </c>
      <c r="EH50" s="415"/>
      <c r="EI50" s="406">
        <f>[3]Fleisch!$AK34</f>
        <v>125.52449226899999</v>
      </c>
      <c r="EJ50" s="406">
        <f>[3]Fleisch!$AP34</f>
        <v>3990.7712648009997</v>
      </c>
      <c r="EK50" s="407">
        <f>[3]Fleisch!DZ34</f>
        <v>23.796816300002</v>
      </c>
      <c r="EL50" s="407">
        <f>[3]Fleisch!EA34</f>
        <v>1165.6605493610011</v>
      </c>
      <c r="EM50" s="406">
        <f>[3]Fleisch!EB34</f>
        <v>2.1827100000010002</v>
      </c>
      <c r="EN50" s="406">
        <f>[3]Fleisch!EC34</f>
        <v>41.585170789000003</v>
      </c>
      <c r="EO50" s="407">
        <f>[3]Fleisch!ED34</f>
        <v>46.734560069001006</v>
      </c>
      <c r="EP50" s="407">
        <f>[3]Fleisch!EE34</f>
        <v>866.59621469000103</v>
      </c>
      <c r="EQ50" s="406">
        <f>[3]Fleisch!EF34</f>
        <v>38.495036900001004</v>
      </c>
      <c r="ER50" s="406">
        <f>[3]Fleisch!EG34</f>
        <v>622.73512031799999</v>
      </c>
      <c r="ES50" s="409"/>
      <c r="ET50" s="407">
        <f>[3]Fleisch!GR34</f>
        <v>195.95537635800102</v>
      </c>
      <c r="EU50" s="407">
        <f>[3]Fleisch!GS34</f>
        <v>6495.20574235</v>
      </c>
      <c r="EV50" s="406">
        <f>[3]Fleisch!EV34</f>
        <v>3.694147695002</v>
      </c>
      <c r="EW50" s="406">
        <f>[3]Fleisch!EW34</f>
        <v>518.32880209300095</v>
      </c>
      <c r="EX50" s="407">
        <f>[3]Fleisch!EX34</f>
        <v>16.152032700001001</v>
      </c>
      <c r="EY50" s="407">
        <f>[3]Fleisch!EY34</f>
        <v>532.10840883700098</v>
      </c>
      <c r="EZ50" s="406">
        <f>[3]Fleisch!EZ34</f>
        <v>3.6426181020010002</v>
      </c>
      <c r="FA50" s="406">
        <f>[3]Fleisch!FA34</f>
        <v>216.07146116500201</v>
      </c>
      <c r="FB50" s="407">
        <f>[3]Fleisch!FB34</f>
        <v>14.646508642002999</v>
      </c>
      <c r="FC50" s="407">
        <f>[3]Fleisch!FC34</f>
        <v>548.23112828000296</v>
      </c>
      <c r="FD50" s="406">
        <f>[3]Fleisch!FD34</f>
        <v>2.0197911300000002</v>
      </c>
      <c r="FE50" s="406">
        <f>[3]Fleisch!FE34</f>
        <v>174.97920944900198</v>
      </c>
      <c r="FF50" s="407">
        <f>[3]Fleisch!FF34</f>
        <v>25.166510891001</v>
      </c>
      <c r="FG50" s="407">
        <f>[3]Fleisch!FG34</f>
        <v>740.34906299800105</v>
      </c>
      <c r="FH50" s="406">
        <f>[3]Fleisch!FH34</f>
        <v>44.236519990001</v>
      </c>
      <c r="FI50" s="406">
        <f>[3]Fleisch!FI34</f>
        <v>613.7942259429999</v>
      </c>
      <c r="FJ50" s="407">
        <f>[3]Fleisch!FJ34</f>
        <v>15.690495661002</v>
      </c>
      <c r="FK50" s="407">
        <f>[3]Fleisch!FK34</f>
        <v>198.75051147800201</v>
      </c>
      <c r="FL50" s="406">
        <f>[3]Fleisch!FL34</f>
        <v>20.789409187001002</v>
      </c>
      <c r="FM50" s="406">
        <f>[3]Fleisch!FM34</f>
        <v>479.68150990599997</v>
      </c>
    </row>
    <row r="51" spans="1:169" x14ac:dyDescent="0.2">
      <c r="A51" s="218"/>
      <c r="B51" s="189">
        <f t="shared" si="11"/>
        <v>45170</v>
      </c>
      <c r="C51" s="516">
        <f>[3]Fleisch!$A45</f>
        <v>44866</v>
      </c>
      <c r="D51" s="396">
        <f>[3]Fleisch!D46</f>
        <v>10.8</v>
      </c>
      <c r="E51" s="396">
        <f>[3]Fleisch!E46</f>
        <v>10.6075</v>
      </c>
      <c r="F51" s="380">
        <f>[3]Fleisch!$J46</f>
        <v>13</v>
      </c>
      <c r="G51" s="380"/>
      <c r="H51" s="396">
        <f>[3]Fleisch!$L46</f>
        <v>13.55</v>
      </c>
      <c r="I51" s="396"/>
      <c r="J51" s="380"/>
      <c r="K51" s="380">
        <f>[3]Fleisch!F46</f>
        <v>18.2</v>
      </c>
      <c r="L51" s="380">
        <f>[3]Fleisch!G46</f>
        <v>17.1325</v>
      </c>
      <c r="M51" s="380"/>
      <c r="N51" s="396">
        <f>[3]Fleisch!B46</f>
        <v>7.8</v>
      </c>
      <c r="O51" s="396" t="str">
        <f>[3]Fleisch!C46</f>
        <v>-</v>
      </c>
      <c r="P51" s="380"/>
      <c r="Q51" s="380">
        <f>[3]Fleisch!H46</f>
        <v>16.100000000000001</v>
      </c>
      <c r="R51" s="380">
        <f>[3]Fleisch!I46</f>
        <v>14.510000000000002</v>
      </c>
      <c r="S51" s="380"/>
      <c r="T51" s="380"/>
      <c r="U51" s="189">
        <f>[3]Fleisch!$A35</f>
        <v>45170</v>
      </c>
      <c r="V51" s="343">
        <f>'Gemüse Daten'!CX50</f>
        <v>5</v>
      </c>
      <c r="W51" s="443">
        <f>[3]Fleisch!CA35</f>
        <v>98.95614914308706</v>
      </c>
      <c r="X51" s="443">
        <f>[3]Fleisch!CB35</f>
        <v>42.311725829041741</v>
      </c>
      <c r="Y51" s="444">
        <f>[3]Fleisch!CD35</f>
        <v>63.250535224543384</v>
      </c>
      <c r="Z51" s="444">
        <f>[3]Fleisch!CE35</f>
        <v>93.01875156406183</v>
      </c>
      <c r="AA51" s="443">
        <f>[3]Fleisch!CG35</f>
        <v>82.5549775906142</v>
      </c>
      <c r="AB51" s="443">
        <f>[3]Fleisch!CH35</f>
        <v>50.637479124263379</v>
      </c>
      <c r="AC51" s="445"/>
      <c r="AD51" s="444">
        <f>[3]Fleisch!CJ35</f>
        <v>67.135136666409707</v>
      </c>
      <c r="AE51" s="444">
        <f>[3]Fleisch!CK35</f>
        <v>46.406065669889095</v>
      </c>
      <c r="AF51" s="445"/>
      <c r="AG51" s="443">
        <f>[3]Fleisch!CM35</f>
        <v>36.564231018324122</v>
      </c>
      <c r="AH51" s="443">
        <f>[3]Fleisch!CN35</f>
        <v>38.833640381610394</v>
      </c>
      <c r="AI51" s="444">
        <f>[3]Fleisch!CP35</f>
        <v>83.679222659958896</v>
      </c>
      <c r="AJ51" s="444">
        <f>[3]Fleisch!CQ35</f>
        <v>55.899350231154529</v>
      </c>
      <c r="AK51" s="443">
        <f>[3]Fleisch!CS35</f>
        <v>78.449775368221012</v>
      </c>
      <c r="AL51" s="443">
        <f>[3]Fleisch!CT35</f>
        <v>59.308327778392631</v>
      </c>
      <c r="AM51" s="444">
        <f>[3]Fleisch!CV35</f>
        <v>39.493053865616041</v>
      </c>
      <c r="AN51" s="444">
        <f>[3]Fleisch!CW35</f>
        <v>32.423115077461915</v>
      </c>
      <c r="AO51" s="443">
        <f>[3]Fleisch!CY35</f>
        <v>24.784068179808379</v>
      </c>
      <c r="AP51" s="443">
        <f>[3]Fleisch!CZ35</f>
        <v>17.166241030429564</v>
      </c>
      <c r="AQ51" s="444">
        <f>[3]Fleisch!DB35</f>
        <v>33.53226371836989</v>
      </c>
      <c r="AR51" s="444">
        <f>[3]Fleisch!DC35</f>
        <v>23.339253509256444</v>
      </c>
      <c r="AS51" s="443">
        <f>[3]Fleisch!DE35</f>
        <v>32.938548494751693</v>
      </c>
      <c r="AT51" s="443">
        <f>[3]Fleisch!DF35</f>
        <v>22.536104178622178</v>
      </c>
      <c r="AU51" s="444">
        <f>[3]Fleisch!DH35</f>
        <v>69.653879196245384</v>
      </c>
      <c r="AV51" s="444">
        <f>[3]Fleisch!DI35</f>
        <v>49.741771513120582</v>
      </c>
      <c r="AW51" s="445"/>
      <c r="AX51" s="443">
        <f>[3]Fleisch!DK35</f>
        <v>18.136188398246297</v>
      </c>
      <c r="AY51" s="443">
        <f>[3]Fleisch!DL35</f>
        <v>17.742570196969169</v>
      </c>
      <c r="AZ51" s="444">
        <f>[3]Fleisch!DN35</f>
        <v>44.689185199677176</v>
      </c>
      <c r="BA51" s="444">
        <f>[3]Fleisch!DO35</f>
        <v>31.831206403986851</v>
      </c>
      <c r="BB51" s="443">
        <f>[3]Fleisch!DQ35</f>
        <v>20.663539832341861</v>
      </c>
      <c r="BC51" s="443">
        <f>[3]Fleisch!DR35</f>
        <v>17.432752302437933</v>
      </c>
      <c r="BD51" s="444">
        <f>[3]Fleisch!DT35</f>
        <v>26.122558410345654</v>
      </c>
      <c r="BE51" s="444">
        <f>[3]Fleisch!DU35</f>
        <v>15.069884924214763</v>
      </c>
      <c r="BF51" s="443">
        <f>[3]Fleisch!DW35</f>
        <v>30.995938758093136</v>
      </c>
      <c r="BG51" s="443">
        <f>[3]Fleisch!DX35</f>
        <v>18.225692823394628</v>
      </c>
      <c r="BH51" s="445"/>
      <c r="BI51" s="444">
        <f>[3]Fleisch!EJ35</f>
        <v>54.570979686687863</v>
      </c>
      <c r="BJ51" s="444">
        <f>[3]Fleisch!EK35</f>
        <v>22.012644753450818</v>
      </c>
      <c r="BK51" s="443">
        <f>[3]Fleisch!EM35</f>
        <v>32.766560976505943</v>
      </c>
      <c r="BL51" s="443">
        <f>[3]Fleisch!EN35</f>
        <v>18.000742972933281</v>
      </c>
      <c r="BM51" s="444">
        <f>[3]Fleisch!EP35</f>
        <v>17.16380875579998</v>
      </c>
      <c r="BN51" s="444">
        <f>[3]Fleisch!EQ35</f>
        <v>11.87667474789491</v>
      </c>
      <c r="BO51" s="443">
        <f>[3]Fleisch!ES35</f>
        <v>22.384206673438126</v>
      </c>
      <c r="BP51" s="443">
        <f>[3]Fleisch!ET35</f>
        <v>9.7396587322897492</v>
      </c>
      <c r="BQ51" s="444"/>
      <c r="BR51" s="444">
        <f>[3]Fleisch!FN35</f>
        <v>30.756539279369548</v>
      </c>
      <c r="BS51" s="444">
        <f>[3]Fleisch!FO35</f>
        <v>18.507037674040951</v>
      </c>
      <c r="BT51" s="443">
        <f>[3]Fleisch!FQ35</f>
        <v>19.57672518452349</v>
      </c>
      <c r="BU51" s="443">
        <f>[3]Fleisch!FR35</f>
        <v>9.9199641915353176</v>
      </c>
      <c r="BV51" s="444">
        <f>[3]Fleisch!FT35</f>
        <v>74.781683699523995</v>
      </c>
      <c r="BW51" s="444">
        <f>[3]Fleisch!FU35</f>
        <v>48.912469753356149</v>
      </c>
      <c r="BX51" s="443">
        <f>[3]Fleisch!FW35</f>
        <v>46.57163155031045</v>
      </c>
      <c r="BY51" s="443">
        <f>[3]Fleisch!FX35</f>
        <v>32.18790896230685</v>
      </c>
      <c r="BZ51" s="444">
        <f>[3]Fleisch!FZ35</f>
        <v>33.249408472594467</v>
      </c>
      <c r="CA51" s="444">
        <f>[3]Fleisch!GA35</f>
        <v>19.605787598846568</v>
      </c>
      <c r="CB51" s="443">
        <f>[3]Fleisch!GC35</f>
        <v>46.717500458568786</v>
      </c>
      <c r="CC51" s="443">
        <f>[3]Fleisch!GD35</f>
        <v>24.358507140368101</v>
      </c>
      <c r="CD51" s="444">
        <f>[3]Fleisch!GF35</f>
        <v>35.039689706049906</v>
      </c>
      <c r="CE51" s="444">
        <f>[3]Fleisch!GG35</f>
        <v>22.78808408716867</v>
      </c>
      <c r="CF51" s="443">
        <f>[3]Fleisch!GI35</f>
        <v>91.470433660157283</v>
      </c>
      <c r="CG51" s="443">
        <f>[3]Fleisch!GJ35</f>
        <v>65.252353818849969</v>
      </c>
      <c r="CH51" s="444">
        <f>[3]Fleisch!GL35</f>
        <v>22.889866980143942</v>
      </c>
      <c r="CI51" s="444">
        <f>[3]Fleisch!GM35</f>
        <v>11.404612816964381</v>
      </c>
      <c r="CJ51" s="370" t="str">
        <f t="shared" si="13"/>
        <v>5</v>
      </c>
      <c r="CK51" s="528">
        <f t="shared" si="14"/>
        <v>5</v>
      </c>
      <c r="CL51" s="397">
        <f>[3]Fleisch!GP35</f>
        <v>468.41978570800001</v>
      </c>
      <c r="CM51" s="397">
        <f>[3]Fleisch!GQ35</f>
        <v>11636.792741174</v>
      </c>
      <c r="CN51" s="415"/>
      <c r="CO51" s="407">
        <f>[3]Fleisch!$AH35</f>
        <v>6.8261415900000006</v>
      </c>
      <c r="CP51" s="407">
        <f>[3]Fleisch!$AM35</f>
        <v>235.739073185</v>
      </c>
      <c r="CQ51" s="406">
        <f>[3]Fleisch!AS35</f>
        <v>2.1938000000999998E-2</v>
      </c>
      <c r="CR51" s="406">
        <f>[3]Fleisch!AT35</f>
        <v>31.360976285</v>
      </c>
      <c r="CS51" s="407">
        <f>[3]Fleisch!AU35</f>
        <v>1.8880599039999999</v>
      </c>
      <c r="CT51" s="407">
        <f>[3]Fleisch!AV35</f>
        <v>3.3911394110010002</v>
      </c>
      <c r="CU51" s="406">
        <f>[3]Fleisch!AW35</f>
        <v>0.32508700000000001</v>
      </c>
      <c r="CV51" s="406">
        <f>[3]Fleisch!AX35</f>
        <v>7.1223474560010001</v>
      </c>
      <c r="CW51" s="415"/>
      <c r="CX51" s="407">
        <f>[3]Fleisch!AL35</f>
        <v>13.030107189001001</v>
      </c>
      <c r="CY51" s="407">
        <f>[3]Fleisch!AQ35</f>
        <v>214.06102022800101</v>
      </c>
      <c r="CZ51" s="406">
        <f>[3]Fleisch!AY35</f>
        <v>0.74125700000100003</v>
      </c>
      <c r="DA51" s="406">
        <f>[3]Fleisch!AZ35</f>
        <v>54.019627212000003</v>
      </c>
      <c r="DB51" s="415"/>
      <c r="DC51" s="407">
        <f>[3]Fleisch!$AI35</f>
        <v>224.99315238099999</v>
      </c>
      <c r="DD51" s="407">
        <f>[3]Fleisch!$AN35</f>
        <v>2273.4069341569998</v>
      </c>
      <c r="DE51" s="406">
        <f>[3]Fleisch!BA35</f>
        <v>7.8607891660010001</v>
      </c>
      <c r="DF51" s="406">
        <f>[3]Fleisch!BB35</f>
        <v>122.90158675500101</v>
      </c>
      <c r="DG51" s="407">
        <f>[3]Fleisch!BC35</f>
        <v>8.5726749830009989</v>
      </c>
      <c r="DH51" s="407">
        <f>[3]Fleisch!BD35</f>
        <v>86.211337687000992</v>
      </c>
      <c r="DI51" s="406">
        <f>[3]Fleisch!BE35</f>
        <v>5.1724444519999997</v>
      </c>
      <c r="DJ51" s="406">
        <f>[3]Fleisch!BF35</f>
        <v>75.711851062001003</v>
      </c>
      <c r="DK51" s="407">
        <f>[3]Fleisch!BG35</f>
        <v>12.027657022</v>
      </c>
      <c r="DL51" s="407">
        <f>[3]Fleisch!BH35</f>
        <v>69.271955140000003</v>
      </c>
      <c r="DM51" s="406">
        <f>[3]Fleisch!BI35</f>
        <v>152.165048842</v>
      </c>
      <c r="DN51" s="406">
        <f>[3]Fleisch!BJ35</f>
        <v>1211.7306984050008</v>
      </c>
      <c r="DO51" s="407">
        <f>[3]Fleisch!BK35</f>
        <v>7.5618419179999998</v>
      </c>
      <c r="DP51" s="407">
        <f>[3]Fleisch!BL35</f>
        <v>116.86239738800001</v>
      </c>
      <c r="DQ51" s="406">
        <f>[3]Fleisch!BM35</f>
        <v>2.2817829999999999</v>
      </c>
      <c r="DR51" s="406">
        <f>[3]Fleisch!BN35</f>
        <v>62.528168100000002</v>
      </c>
      <c r="DS51" s="407">
        <f>[3]Fleisch!BO35</f>
        <v>10.110984931000999</v>
      </c>
      <c r="DT51" s="407">
        <f>[3]Fleisch!BP35</f>
        <v>102.913076749</v>
      </c>
      <c r="DU51" s="415"/>
      <c r="DV51" s="406">
        <f>[3]Fleisch!$AJ35</f>
        <v>71.733617712000012</v>
      </c>
      <c r="DW51" s="406">
        <f>[3]Fleisch!$AO35</f>
        <v>2206.6655160529999</v>
      </c>
      <c r="DX51" s="407">
        <f>[3]Fleisch!BQ35</f>
        <v>10.964534382</v>
      </c>
      <c r="DY51" s="407">
        <f>[3]Fleisch!BR35</f>
        <v>313.63846754500003</v>
      </c>
      <c r="DZ51" s="406">
        <f>[3]Fleisch!BS35</f>
        <v>6.0094097260010004</v>
      </c>
      <c r="EA51" s="406">
        <f>[3]Fleisch!BT35</f>
        <v>142.49270050600103</v>
      </c>
      <c r="EB51" s="407">
        <f>[3]Fleisch!BU35</f>
        <v>8.3358151770010007</v>
      </c>
      <c r="EC51" s="407">
        <f>[3]Fleisch!BV35</f>
        <v>89.000522076999999</v>
      </c>
      <c r="ED51" s="406">
        <f>[3]Fleisch!BW35</f>
        <v>6.5512678380010003</v>
      </c>
      <c r="EE51" s="406">
        <f>[3]Fleisch!BX35</f>
        <v>317.79578718200099</v>
      </c>
      <c r="EF51" s="407">
        <f>[3]Fleisch!BY35</f>
        <v>10.339785948000001</v>
      </c>
      <c r="EG51" s="407">
        <f>[3]Fleisch!BZ35</f>
        <v>373.854403179001</v>
      </c>
      <c r="EH51" s="415"/>
      <c r="EI51" s="406">
        <f>[3]Fleisch!$AK35</f>
        <v>118.77038665600101</v>
      </c>
      <c r="EJ51" s="406">
        <f>[3]Fleisch!$AP35</f>
        <v>5397.5800065409994</v>
      </c>
      <c r="EK51" s="407">
        <f>[3]Fleisch!DZ35</f>
        <v>27.890773999999997</v>
      </c>
      <c r="EL51" s="407">
        <f>[3]Fleisch!EA35</f>
        <v>1566.3468667060022</v>
      </c>
      <c r="EM51" s="406">
        <f>[3]Fleisch!EB35</f>
        <v>2.6577690000010001</v>
      </c>
      <c r="EN51" s="406">
        <f>[3]Fleisch!EC35</f>
        <v>70.525835646000999</v>
      </c>
      <c r="EO51" s="407">
        <f>[3]Fleisch!ED35</f>
        <v>58.863864204999999</v>
      </c>
      <c r="EP51" s="407">
        <f>[3]Fleisch!EE35</f>
        <v>1090.9217101730001</v>
      </c>
      <c r="EQ51" s="406">
        <f>[3]Fleisch!EF35</f>
        <v>14.149375000001001</v>
      </c>
      <c r="ER51" s="406">
        <f>[3]Fleisch!EG35</f>
        <v>866.66789888700202</v>
      </c>
      <c r="ES51" s="409"/>
      <c r="ET51" s="407">
        <f>[3]Fleisch!GR35</f>
        <v>227.19302089700199</v>
      </c>
      <c r="EU51" s="407">
        <f>[3]Fleisch!GS35</f>
        <v>8121.7817013980002</v>
      </c>
      <c r="EV51" s="406">
        <f>[3]Fleisch!EV35</f>
        <v>5.4064510310020006</v>
      </c>
      <c r="EW51" s="406">
        <f>[3]Fleisch!EW35</f>
        <v>638.53390656500005</v>
      </c>
      <c r="EX51" s="407">
        <f>[3]Fleisch!EX35</f>
        <v>27.730926633999999</v>
      </c>
      <c r="EY51" s="407">
        <f>[3]Fleisch!EY35</f>
        <v>860.55120409500012</v>
      </c>
      <c r="EZ51" s="406">
        <f>[3]Fleisch!EZ35</f>
        <v>4.0900705630000003</v>
      </c>
      <c r="FA51" s="406">
        <f>[3]Fleisch!FA35</f>
        <v>259.21442397300001</v>
      </c>
      <c r="FB51" s="407">
        <f>[3]Fleisch!FB35</f>
        <v>16.198939244999998</v>
      </c>
      <c r="FC51" s="407">
        <f>[3]Fleisch!FC35</f>
        <v>706.50710530300296</v>
      </c>
      <c r="FD51" s="406">
        <f>[3]Fleisch!FD35</f>
        <v>0.46693652299999999</v>
      </c>
      <c r="FE51" s="406">
        <f>[3]Fleisch!FE35</f>
        <v>170.40800445000002</v>
      </c>
      <c r="FF51" s="407">
        <f>[3]Fleisch!FF35</f>
        <v>28.680120934001003</v>
      </c>
      <c r="FG51" s="407">
        <f>[3]Fleisch!FG35</f>
        <v>939.55716850199997</v>
      </c>
      <c r="FH51" s="406">
        <f>[3]Fleisch!FH35</f>
        <v>41.496485106999998</v>
      </c>
      <c r="FI51" s="406">
        <f>[3]Fleisch!FI35</f>
        <v>686.85000273599996</v>
      </c>
      <c r="FJ51" s="407">
        <f>[3]Fleisch!FJ35</f>
        <v>17.203980570002003</v>
      </c>
      <c r="FK51" s="407">
        <f>[3]Fleisch!FK35</f>
        <v>256.66406152300198</v>
      </c>
      <c r="FL51" s="406">
        <f>[3]Fleisch!FL35</f>
        <v>24.890708178000001</v>
      </c>
      <c r="FM51" s="406">
        <f>[3]Fleisch!FM35</f>
        <v>568.03021785200099</v>
      </c>
    </row>
    <row r="52" spans="1:169" x14ac:dyDescent="0.2">
      <c r="A52" s="218"/>
      <c r="B52" s="189">
        <f t="shared" si="11"/>
        <v>45139</v>
      </c>
      <c r="C52" s="516">
        <f>[3]Fleisch!$A46</f>
        <v>44835</v>
      </c>
      <c r="D52" s="396">
        <f>[3]Fleisch!D47</f>
        <v>10.739999999999998</v>
      </c>
      <c r="E52" s="396">
        <f>[3]Fleisch!E47</f>
        <v>10.548</v>
      </c>
      <c r="F52" s="380">
        <f>[3]Fleisch!$J47</f>
        <v>12.940000000000001</v>
      </c>
      <c r="G52" s="380"/>
      <c r="H52" s="396">
        <f>[3]Fleisch!$L47</f>
        <v>13.52</v>
      </c>
      <c r="I52" s="396"/>
      <c r="J52" s="380"/>
      <c r="K52" s="380">
        <f>[3]Fleisch!F47</f>
        <v>17.78</v>
      </c>
      <c r="L52" s="380">
        <f>[3]Fleisch!G47</f>
        <v>16.740000000000002</v>
      </c>
      <c r="M52" s="380"/>
      <c r="N52" s="396">
        <f>[3]Fleisch!B47</f>
        <v>7.8</v>
      </c>
      <c r="O52" s="396" t="str">
        <f>[3]Fleisch!C47</f>
        <v>-</v>
      </c>
      <c r="P52" s="380"/>
      <c r="Q52" s="380">
        <f>[3]Fleisch!H47</f>
        <v>16.100000000000001</v>
      </c>
      <c r="R52" s="380">
        <f>[3]Fleisch!I47</f>
        <v>14.626000000000001</v>
      </c>
      <c r="S52" s="380"/>
      <c r="T52" s="380"/>
      <c r="U52" s="189">
        <f>[3]Fleisch!$A36</f>
        <v>45139</v>
      </c>
      <c r="V52" s="343">
        <f>'Gemüse Daten'!CX51</f>
        <v>4</v>
      </c>
      <c r="W52" s="443">
        <f>[3]Fleisch!CA36</f>
        <v>96.387147330387293</v>
      </c>
      <c r="X52" s="443">
        <f>[3]Fleisch!CB36</f>
        <v>41.102640143077984</v>
      </c>
      <c r="Y52" s="444">
        <f>[3]Fleisch!CD36</f>
        <v>67.258426460062253</v>
      </c>
      <c r="Z52" s="444">
        <f>[3]Fleisch!CE36</f>
        <v>95.12266874586291</v>
      </c>
      <c r="AA52" s="443">
        <f>[3]Fleisch!CG36</f>
        <v>84.534386132285846</v>
      </c>
      <c r="AB52" s="443">
        <f>[3]Fleisch!CH36</f>
        <v>43.906427911418895</v>
      </c>
      <c r="AC52" s="445"/>
      <c r="AD52" s="444">
        <f>[3]Fleisch!CJ36</f>
        <v>70.17243114510012</v>
      </c>
      <c r="AE52" s="444">
        <f>[3]Fleisch!CK36</f>
        <v>46.227216891087103</v>
      </c>
      <c r="AF52" s="445"/>
      <c r="AG52" s="443">
        <f>[3]Fleisch!CM36</f>
        <v>41.474209782437988</v>
      </c>
      <c r="AH52" s="443">
        <f>[3]Fleisch!CN36</f>
        <v>39.513782619362871</v>
      </c>
      <c r="AI52" s="444">
        <f>[3]Fleisch!CP36</f>
        <v>77.890134083011944</v>
      </c>
      <c r="AJ52" s="444">
        <f>[3]Fleisch!CQ36</f>
        <v>50.944331045031589</v>
      </c>
      <c r="AK52" s="443">
        <f>[3]Fleisch!CS36</f>
        <v>70.287612531074529</v>
      </c>
      <c r="AL52" s="443">
        <f>[3]Fleisch!CT36</f>
        <v>66.614478334050546</v>
      </c>
      <c r="AM52" s="444">
        <f>[3]Fleisch!CV36</f>
        <v>41.075720907628074</v>
      </c>
      <c r="AN52" s="444">
        <f>[3]Fleisch!CW36</f>
        <v>32.78428265186691</v>
      </c>
      <c r="AO52" s="443">
        <f>[3]Fleisch!CY36</f>
        <v>24.692337172657169</v>
      </c>
      <c r="AP52" s="443">
        <f>[3]Fleisch!CZ36</f>
        <v>17.231810159685413</v>
      </c>
      <c r="AQ52" s="444">
        <f>[3]Fleisch!DB36</f>
        <v>34.552394915101125</v>
      </c>
      <c r="AR52" s="444">
        <f>[3]Fleisch!DC36</f>
        <v>26.713229637585439</v>
      </c>
      <c r="AS52" s="443">
        <f>[3]Fleisch!DE36</f>
        <v>34.565359761726434</v>
      </c>
      <c r="AT52" s="443">
        <f>[3]Fleisch!DF36</f>
        <v>21.154033499057121</v>
      </c>
      <c r="AU52" s="444">
        <f>[3]Fleisch!DH36</f>
        <v>68.921823075429572</v>
      </c>
      <c r="AV52" s="444">
        <f>[3]Fleisch!DI36</f>
        <v>47.725242199639311</v>
      </c>
      <c r="AW52" s="445"/>
      <c r="AX52" s="443">
        <f>[3]Fleisch!DK36</f>
        <v>24.387520869481303</v>
      </c>
      <c r="AY52" s="443">
        <f>[3]Fleisch!DL36</f>
        <v>15.054443508880267</v>
      </c>
      <c r="AZ52" s="444">
        <f>[3]Fleisch!DN36</f>
        <v>51.073501965514637</v>
      </c>
      <c r="BA52" s="444">
        <f>[3]Fleisch!DO36</f>
        <v>32.464855676428904</v>
      </c>
      <c r="BB52" s="443">
        <f>[3]Fleisch!DQ36</f>
        <v>24.222123005660652</v>
      </c>
      <c r="BC52" s="443">
        <f>[3]Fleisch!DR36</f>
        <v>17.523910273612643</v>
      </c>
      <c r="BD52" s="444">
        <f>[3]Fleisch!DT36</f>
        <v>18.683703103115715</v>
      </c>
      <c r="BE52" s="444">
        <f>[3]Fleisch!DU36</f>
        <v>15.40155941292965</v>
      </c>
      <c r="BF52" s="443">
        <f>[3]Fleisch!DW36</f>
        <v>28.622661784049125</v>
      </c>
      <c r="BG52" s="443">
        <f>[3]Fleisch!DX36</f>
        <v>19.165650382866012</v>
      </c>
      <c r="BH52" s="445"/>
      <c r="BI52" s="444">
        <f>[3]Fleisch!EJ36</f>
        <v>54.28591905401094</v>
      </c>
      <c r="BJ52" s="444">
        <f>[3]Fleisch!EK36</f>
        <v>23.164482865563947</v>
      </c>
      <c r="BK52" s="443">
        <f>[3]Fleisch!EM36</f>
        <v>34.425056359959292</v>
      </c>
      <c r="BL52" s="443">
        <f>[3]Fleisch!EN36</f>
        <v>20.454864707875014</v>
      </c>
      <c r="BM52" s="444">
        <f>[3]Fleisch!EP36</f>
        <v>17.356718064122823</v>
      </c>
      <c r="BN52" s="444">
        <f>[3]Fleisch!EQ36</f>
        <v>11.002754040329995</v>
      </c>
      <c r="BO52" s="443">
        <f>[3]Fleisch!ES36</f>
        <v>14.66164461895705</v>
      </c>
      <c r="BP52" s="443">
        <f>[3]Fleisch!ET36</f>
        <v>9.7393194663370153</v>
      </c>
      <c r="BQ52" s="444"/>
      <c r="BR52" s="444">
        <f>[3]Fleisch!FN36</f>
        <v>23.829819325066694</v>
      </c>
      <c r="BS52" s="444">
        <f>[3]Fleisch!FO36</f>
        <v>18.491555974532609</v>
      </c>
      <c r="BT52" s="443">
        <f>[3]Fleisch!FQ36</f>
        <v>18.335725878941087</v>
      </c>
      <c r="BU52" s="443">
        <f>[3]Fleisch!FR36</f>
        <v>9.9570431738969223</v>
      </c>
      <c r="BV52" s="444">
        <f>[3]Fleisch!FT36</f>
        <v>71.93613795552659</v>
      </c>
      <c r="BW52" s="444">
        <f>[3]Fleisch!FU36</f>
        <v>47.529980611265579</v>
      </c>
      <c r="BX52" s="443">
        <f>[3]Fleisch!FW36</f>
        <v>48.031929120210599</v>
      </c>
      <c r="BY52" s="443">
        <f>[3]Fleisch!FX36</f>
        <v>33.653243654319716</v>
      </c>
      <c r="BZ52" s="444">
        <f>[3]Fleisch!FZ36</f>
        <v>12.678379536968286</v>
      </c>
      <c r="CA52" s="444">
        <f>[3]Fleisch!GA36</f>
        <v>21.023448850625535</v>
      </c>
      <c r="CB52" s="443">
        <f>[3]Fleisch!GC36</f>
        <v>48.286530370317102</v>
      </c>
      <c r="CC52" s="443">
        <f>[3]Fleisch!GD36</f>
        <v>24.681260460065651</v>
      </c>
      <c r="CD52" s="444">
        <f>[3]Fleisch!GF36</f>
        <v>35.351344948911496</v>
      </c>
      <c r="CE52" s="444">
        <f>[3]Fleisch!GG36</f>
        <v>23.564921153258812</v>
      </c>
      <c r="CF52" s="443">
        <f>[3]Fleisch!GI36</f>
        <v>99.314931564233177</v>
      </c>
      <c r="CG52" s="443">
        <f>[3]Fleisch!GJ36</f>
        <v>65.917181620038008</v>
      </c>
      <c r="CH52" s="444">
        <f>[3]Fleisch!GL36</f>
        <v>22.722727123691957</v>
      </c>
      <c r="CI52" s="444">
        <f>[3]Fleisch!GM36</f>
        <v>11.700431399081358</v>
      </c>
      <c r="CJ52" s="370" t="str">
        <f t="shared" si="13"/>
        <v>4</v>
      </c>
      <c r="CK52" s="528">
        <f t="shared" si="14"/>
        <v>4</v>
      </c>
      <c r="CL52" s="397">
        <f>[3]Fleisch!GP36</f>
        <v>430.93640556100098</v>
      </c>
      <c r="CM52" s="397">
        <f>[3]Fleisch!GQ36</f>
        <v>9289.2187620589993</v>
      </c>
      <c r="CN52" s="415"/>
      <c r="CO52" s="407">
        <f>[3]Fleisch!$AH36</f>
        <v>7.4045226110000009</v>
      </c>
      <c r="CP52" s="407">
        <f>[3]Fleisch!$AM36</f>
        <v>171.35613868300001</v>
      </c>
      <c r="CQ52" s="406">
        <f>[3]Fleisch!AS36</f>
        <v>1.9140000000999999E-2</v>
      </c>
      <c r="CR52" s="406">
        <f>[3]Fleisch!AT36</f>
        <v>21.40560164</v>
      </c>
      <c r="CS52" s="407">
        <f>[3]Fleisch!AU36</f>
        <v>2.803029929</v>
      </c>
      <c r="CT52" s="407">
        <f>[3]Fleisch!AV36</f>
        <v>2.5368320000010001</v>
      </c>
      <c r="CU52" s="406">
        <f>[3]Fleisch!AW36</f>
        <v>0.27621600000099999</v>
      </c>
      <c r="CV52" s="406">
        <f>[3]Fleisch!AX36</f>
        <v>4.4122729999999999</v>
      </c>
      <c r="CW52" s="415"/>
      <c r="CX52" s="407">
        <f>[3]Fleisch!AL36</f>
        <v>11.649350846999999</v>
      </c>
      <c r="CY52" s="407">
        <f>[3]Fleisch!AQ36</f>
        <v>174.625342184001</v>
      </c>
      <c r="CZ52" s="406">
        <f>[3]Fleisch!AY36</f>
        <v>2.9378970180000001</v>
      </c>
      <c r="DA52" s="406">
        <f>[3]Fleisch!AZ36</f>
        <v>58.853559500000003</v>
      </c>
      <c r="DB52" s="415"/>
      <c r="DC52" s="407">
        <f>[3]Fleisch!$AI36</f>
        <v>190.11595633900001</v>
      </c>
      <c r="DD52" s="407">
        <f>[3]Fleisch!$AN36</f>
        <v>1944.4335528190002</v>
      </c>
      <c r="DE52" s="406">
        <f>[3]Fleisch!BA36</f>
        <v>10.728242574001001</v>
      </c>
      <c r="DF52" s="406">
        <f>[3]Fleisch!BB36</f>
        <v>96.910157592999994</v>
      </c>
      <c r="DG52" s="407">
        <f>[3]Fleisch!BC36</f>
        <v>13.260231526001</v>
      </c>
      <c r="DH52" s="407">
        <f>[3]Fleisch!BD36</f>
        <v>111.14339880300001</v>
      </c>
      <c r="DI52" s="406">
        <f>[3]Fleisch!BE36</f>
        <v>2.4353694269999999</v>
      </c>
      <c r="DJ52" s="406">
        <f>[3]Fleisch!BF36</f>
        <v>50.775756549999997</v>
      </c>
      <c r="DK52" s="407">
        <f>[3]Fleisch!BG36</f>
        <v>7.6908112330009999</v>
      </c>
      <c r="DL52" s="407">
        <f>[3]Fleisch!BH36</f>
        <v>45.813192196001005</v>
      </c>
      <c r="DM52" s="406">
        <f>[3]Fleisch!BI36</f>
        <v>110.75818934100101</v>
      </c>
      <c r="DN52" s="406">
        <f>[3]Fleisch!BJ36</f>
        <v>964.382014884</v>
      </c>
      <c r="DO52" s="407">
        <f>[3]Fleisch!BK36</f>
        <v>3.693459243001</v>
      </c>
      <c r="DP52" s="407">
        <f>[3]Fleisch!BL36</f>
        <v>53.362497938000999</v>
      </c>
      <c r="DQ52" s="406">
        <f>[3]Fleisch!BM36</f>
        <v>1.1482600000000001</v>
      </c>
      <c r="DR52" s="406">
        <f>[3]Fleisch!BN36</f>
        <v>45.238371800000003</v>
      </c>
      <c r="DS52" s="407">
        <f>[3]Fleisch!BO36</f>
        <v>9.7247804410000018</v>
      </c>
      <c r="DT52" s="407">
        <f>[3]Fleisch!BP36</f>
        <v>126.75157780900101</v>
      </c>
      <c r="DU52" s="415"/>
      <c r="DV52" s="406">
        <f>[3]Fleisch!$AJ36</f>
        <v>74.315926149000006</v>
      </c>
      <c r="DW52" s="406">
        <f>[3]Fleisch!$AO36</f>
        <v>1960.1047582660001</v>
      </c>
      <c r="DX52" s="407">
        <f>[3]Fleisch!BQ36</f>
        <v>3.6659087209999996</v>
      </c>
      <c r="DY52" s="407">
        <f>[3]Fleisch!BR36</f>
        <v>306.69215282800002</v>
      </c>
      <c r="DZ52" s="406">
        <f>[3]Fleisch!BS36</f>
        <v>3.4148913460009998</v>
      </c>
      <c r="EA52" s="406">
        <f>[3]Fleisch!BT36</f>
        <v>113.469893366001</v>
      </c>
      <c r="EB52" s="407">
        <f>[3]Fleisch!BU36</f>
        <v>1.5275230000009998</v>
      </c>
      <c r="EC52" s="407">
        <f>[3]Fleisch!BV36</f>
        <v>47.499799308</v>
      </c>
      <c r="ED52" s="406">
        <f>[3]Fleisch!BW36</f>
        <v>17.34930662</v>
      </c>
      <c r="EE52" s="406">
        <f>[3]Fleisch!BX36</f>
        <v>253.795915796001</v>
      </c>
      <c r="EF52" s="407">
        <f>[3]Fleisch!BY36</f>
        <v>18.114710912</v>
      </c>
      <c r="EG52" s="407">
        <f>[3]Fleisch!BZ36</f>
        <v>504.47456706800102</v>
      </c>
      <c r="EH52" s="415"/>
      <c r="EI52" s="406">
        <f>[3]Fleisch!$AK36</f>
        <v>116.043675178001</v>
      </c>
      <c r="EJ52" s="406">
        <f>[3]Fleisch!$AP36</f>
        <v>4217.512138008</v>
      </c>
      <c r="EK52" s="407">
        <f>[3]Fleisch!DZ36</f>
        <v>24.375983000001</v>
      </c>
      <c r="EL52" s="407">
        <f>[3]Fleisch!EA36</f>
        <v>1213.3314018860031</v>
      </c>
      <c r="EM52" s="406">
        <f>[3]Fleisch!EB36</f>
        <v>1.8040290000000001</v>
      </c>
      <c r="EN52" s="406">
        <f>[3]Fleisch!EC36</f>
        <v>40.730121806000007</v>
      </c>
      <c r="EO52" s="407">
        <f>[3]Fleisch!ED36</f>
        <v>45.607695178</v>
      </c>
      <c r="EP52" s="407">
        <f>[3]Fleisch!EE36</f>
        <v>898.19143425699997</v>
      </c>
      <c r="EQ52" s="406">
        <f>[3]Fleisch!EF36</f>
        <v>34.376814000000998</v>
      </c>
      <c r="ER52" s="406">
        <f>[3]Fleisch!EG36</f>
        <v>761.57228500099995</v>
      </c>
      <c r="ES52" s="409"/>
      <c r="ET52" s="407">
        <f>[3]Fleisch!GR36</f>
        <v>197.59111390200002</v>
      </c>
      <c r="EU52" s="407">
        <f>[3]Fleisch!GS36</f>
        <v>6610.1717575499997</v>
      </c>
      <c r="EV52" s="406">
        <f>[3]Fleisch!EV36</f>
        <v>12.670833453</v>
      </c>
      <c r="EW52" s="406">
        <f>[3]Fleisch!EW36</f>
        <v>507.905434274002</v>
      </c>
      <c r="EX52" s="407">
        <f>[3]Fleisch!EX36</f>
        <v>29.791863432</v>
      </c>
      <c r="EY52" s="407">
        <f>[3]Fleisch!EY36</f>
        <v>846.64410705600005</v>
      </c>
      <c r="EZ52" s="406">
        <f>[3]Fleisch!EZ36</f>
        <v>7.0905072759999994</v>
      </c>
      <c r="FA52" s="406">
        <f>[3]Fleisch!FA36</f>
        <v>269.53461441700102</v>
      </c>
      <c r="FB52" s="407">
        <f>[3]Fleisch!FB36</f>
        <v>12.349713218002002</v>
      </c>
      <c r="FC52" s="407">
        <f>[3]Fleisch!FC36</f>
        <v>509.23465066700197</v>
      </c>
      <c r="FD52" s="406">
        <f>[3]Fleisch!FD36</f>
        <v>1.1583838960000001</v>
      </c>
      <c r="FE52" s="406">
        <f>[3]Fleisch!FE36</f>
        <v>82.466501232000013</v>
      </c>
      <c r="FF52" s="407">
        <f>[3]Fleisch!FF36</f>
        <v>19.862387274</v>
      </c>
      <c r="FG52" s="407">
        <f>[3]Fleisch!FG36</f>
        <v>702.80638788700105</v>
      </c>
      <c r="FH52" s="406">
        <f>[3]Fleisch!FH36</f>
        <v>31.523380408001003</v>
      </c>
      <c r="FI52" s="406">
        <f>[3]Fleisch!FI36</f>
        <v>489.84693352100101</v>
      </c>
      <c r="FJ52" s="407">
        <f>[3]Fleisch!FJ36</f>
        <v>10.138210762002</v>
      </c>
      <c r="FK52" s="407">
        <f>[3]Fleisch!FK36</f>
        <v>198.745825802002</v>
      </c>
      <c r="FL52" s="406">
        <f>[3]Fleisch!FL36</f>
        <v>13.196444783001001</v>
      </c>
      <c r="FM52" s="406">
        <f>[3]Fleisch!FM36</f>
        <v>414.99887279500103</v>
      </c>
    </row>
    <row r="53" spans="1:169" x14ac:dyDescent="0.2">
      <c r="A53" s="218"/>
      <c r="B53" s="189">
        <f t="shared" si="11"/>
        <v>45108</v>
      </c>
      <c r="C53" s="516">
        <f>[3]Fleisch!$A47</f>
        <v>44805</v>
      </c>
      <c r="D53" s="396">
        <f>[3]Fleisch!D48</f>
        <v>10.7</v>
      </c>
      <c r="E53" s="396">
        <f>[3]Fleisch!E48</f>
        <v>10.5025</v>
      </c>
      <c r="F53" s="380">
        <f>[3]Fleisch!$J48</f>
        <v>12.9</v>
      </c>
      <c r="G53" s="380"/>
      <c r="H53" s="396">
        <f>[3]Fleisch!$L48</f>
        <v>13.5</v>
      </c>
      <c r="I53" s="396"/>
      <c r="J53" s="380"/>
      <c r="K53" s="380">
        <f>[3]Fleisch!F48</f>
        <v>17.024999999999999</v>
      </c>
      <c r="L53" s="380">
        <f>[3]Fleisch!G48</f>
        <v>16.12</v>
      </c>
      <c r="M53" s="380"/>
      <c r="N53" s="396">
        <f>[3]Fleisch!B48</f>
        <v>7.8</v>
      </c>
      <c r="O53" s="396" t="str">
        <f>[3]Fleisch!C48</f>
        <v>-</v>
      </c>
      <c r="P53" s="380"/>
      <c r="Q53" s="380">
        <f>[3]Fleisch!H48</f>
        <v>16.3</v>
      </c>
      <c r="R53" s="380">
        <f>[3]Fleisch!I48</f>
        <v>14.719999999999999</v>
      </c>
      <c r="S53" s="380"/>
      <c r="T53" s="380"/>
      <c r="U53" s="189">
        <f>[3]Fleisch!$A37</f>
        <v>45108</v>
      </c>
      <c r="V53" s="343">
        <f>'Gemüse Daten'!CX52</f>
        <v>4</v>
      </c>
      <c r="W53" s="443">
        <f>[3]Fleisch!CA37</f>
        <v>95.723526593195984</v>
      </c>
      <c r="X53" s="443">
        <f>[3]Fleisch!CB37</f>
        <v>53.711997613880527</v>
      </c>
      <c r="Y53" s="444">
        <f>[3]Fleisch!CD37</f>
        <v>70.130000013985438</v>
      </c>
      <c r="Z53" s="444">
        <f>[3]Fleisch!CE37</f>
        <v>78.072926987999566</v>
      </c>
      <c r="AA53" s="443">
        <f>[3]Fleisch!CG37</f>
        <v>83.61319021371628</v>
      </c>
      <c r="AB53" s="443">
        <f>[3]Fleisch!CH37</f>
        <v>65.62142839404224</v>
      </c>
      <c r="AC53" s="445"/>
      <c r="AD53" s="444">
        <f>[3]Fleisch!CJ37</f>
        <v>50.83950990612724</v>
      </c>
      <c r="AE53" s="444">
        <f>[3]Fleisch!CK37</f>
        <v>45.81551648989759</v>
      </c>
      <c r="AF53" s="445"/>
      <c r="AG53" s="443">
        <f>[3]Fleisch!CM37</f>
        <v>50.231607883645076</v>
      </c>
      <c r="AH53" s="443">
        <f>[3]Fleisch!CN37</f>
        <v>38.839259617612974</v>
      </c>
      <c r="AI53" s="444">
        <f>[3]Fleisch!CP37</f>
        <v>72.874081602187673</v>
      </c>
      <c r="AJ53" s="444">
        <f>[3]Fleisch!CQ37</f>
        <v>56.577354329421958</v>
      </c>
      <c r="AK53" s="443">
        <f>[3]Fleisch!CS37</f>
        <v>72.255553837350689</v>
      </c>
      <c r="AL53" s="443">
        <f>[3]Fleisch!CT37</f>
        <v>53.958678398355161</v>
      </c>
      <c r="AM53" s="444">
        <f>[3]Fleisch!CV37</f>
        <v>41.84367824919655</v>
      </c>
      <c r="AN53" s="444">
        <f>[3]Fleisch!CW37</f>
        <v>31.83785830607264</v>
      </c>
      <c r="AO53" s="443">
        <f>[3]Fleisch!CY37</f>
        <v>24.433594204936821</v>
      </c>
      <c r="AP53" s="443">
        <f>[3]Fleisch!CZ37</f>
        <v>17.064789108585828</v>
      </c>
      <c r="AQ53" s="444">
        <f>[3]Fleisch!DB37</f>
        <v>28.071823265493656</v>
      </c>
      <c r="AR53" s="444">
        <f>[3]Fleisch!DC37</f>
        <v>25.611425934817735</v>
      </c>
      <c r="AS53" s="443">
        <f>[3]Fleisch!DE37</f>
        <v>31.690272081094633</v>
      </c>
      <c r="AT53" s="443">
        <f>[3]Fleisch!DF37</f>
        <v>18.757070044754471</v>
      </c>
      <c r="AU53" s="444">
        <f>[3]Fleisch!DH37</f>
        <v>60.350787919064928</v>
      </c>
      <c r="AV53" s="444">
        <f>[3]Fleisch!DI37</f>
        <v>49.863191344575931</v>
      </c>
      <c r="AW53" s="445"/>
      <c r="AX53" s="443">
        <f>[3]Fleisch!DK37</f>
        <v>28.79205064703628</v>
      </c>
      <c r="AY53" s="443">
        <f>[3]Fleisch!DL37</f>
        <v>14.722300657971902</v>
      </c>
      <c r="AZ53" s="444">
        <f>[3]Fleisch!DN37</f>
        <v>45.503713719093433</v>
      </c>
      <c r="BA53" s="444">
        <f>[3]Fleisch!DO37</f>
        <v>34.660052688653792</v>
      </c>
      <c r="BB53" s="443">
        <f>[3]Fleisch!DQ37</f>
        <v>25.157401658191191</v>
      </c>
      <c r="BC53" s="443">
        <f>[3]Fleisch!DR37</f>
        <v>17.939063261028181</v>
      </c>
      <c r="BD53" s="444">
        <f>[3]Fleisch!DT37</f>
        <v>25.858883249844407</v>
      </c>
      <c r="BE53" s="444">
        <f>[3]Fleisch!DU37</f>
        <v>15.245163428944377</v>
      </c>
      <c r="BF53" s="443">
        <f>[3]Fleisch!DW37</f>
        <v>24.918649064106702</v>
      </c>
      <c r="BG53" s="443">
        <f>[3]Fleisch!DX37</f>
        <v>20.336053076890334</v>
      </c>
      <c r="BH53" s="445"/>
      <c r="BI53" s="444">
        <f>[3]Fleisch!EJ37</f>
        <v>54.103025873030276</v>
      </c>
      <c r="BJ53" s="444">
        <f>[3]Fleisch!EK37</f>
        <v>22.009966349726998</v>
      </c>
      <c r="BK53" s="443">
        <f>[3]Fleisch!EM37</f>
        <v>34.825597432513668</v>
      </c>
      <c r="BL53" s="443">
        <f>[3]Fleisch!EN37</f>
        <v>19.770258315839335</v>
      </c>
      <c r="BM53" s="444">
        <f>[3]Fleisch!EP37</f>
        <v>17.624883471223765</v>
      </c>
      <c r="BN53" s="444">
        <f>[3]Fleisch!EQ37</f>
        <v>10.944220422990105</v>
      </c>
      <c r="BO53" s="443">
        <f>[3]Fleisch!ES37</f>
        <v>21.572283208726827</v>
      </c>
      <c r="BP53" s="443">
        <f>[3]Fleisch!ET37</f>
        <v>10.129055362305666</v>
      </c>
      <c r="BQ53" s="444"/>
      <c r="BR53" s="444">
        <f>[3]Fleisch!FN37</f>
        <v>24.282239329999708</v>
      </c>
      <c r="BS53" s="444">
        <f>[3]Fleisch!FO37</f>
        <v>18.512887682946186</v>
      </c>
      <c r="BT53" s="443">
        <f>[3]Fleisch!FQ37</f>
        <v>18.849968119175077</v>
      </c>
      <c r="BU53" s="443">
        <f>[3]Fleisch!FR37</f>
        <v>9.8933310315498026</v>
      </c>
      <c r="BV53" s="444">
        <f>[3]Fleisch!FT37</f>
        <v>70.870571275729887</v>
      </c>
      <c r="BW53" s="444">
        <f>[3]Fleisch!FU37</f>
        <v>48.824571312115104</v>
      </c>
      <c r="BX53" s="443">
        <f>[3]Fleisch!FW37</f>
        <v>50.386648862793443</v>
      </c>
      <c r="BY53" s="443">
        <f>[3]Fleisch!FX37</f>
        <v>32.555485232053982</v>
      </c>
      <c r="BZ53" s="444">
        <f>[3]Fleisch!FZ37</f>
        <v>13</v>
      </c>
      <c r="CA53" s="444">
        <f>[3]Fleisch!GA37</f>
        <v>19.039567633974169</v>
      </c>
      <c r="CB53" s="443">
        <f>[3]Fleisch!GC37</f>
        <v>51.819554860877702</v>
      </c>
      <c r="CC53" s="443">
        <f>[3]Fleisch!GD37</f>
        <v>24.512419469604925</v>
      </c>
      <c r="CD53" s="444">
        <f>[3]Fleisch!GF37</f>
        <v>36.775305631230225</v>
      </c>
      <c r="CE53" s="444">
        <f>[3]Fleisch!GG37</f>
        <v>24.353129641093144</v>
      </c>
      <c r="CF53" s="443">
        <f>[3]Fleisch!GI37</f>
        <v>91.956155906976136</v>
      </c>
      <c r="CG53" s="443">
        <f>[3]Fleisch!GJ37</f>
        <v>65.116013350876983</v>
      </c>
      <c r="CH53" s="444">
        <f>[3]Fleisch!GL37</f>
        <v>23.513705170288649</v>
      </c>
      <c r="CI53" s="444">
        <f>[3]Fleisch!GM37</f>
        <v>13.125914505933853</v>
      </c>
      <c r="CJ53" s="370" t="str">
        <f t="shared" si="13"/>
        <v>4</v>
      </c>
      <c r="CK53" s="528">
        <f t="shared" si="14"/>
        <v>4</v>
      </c>
      <c r="CL53" s="397">
        <f>[3]Fleisch!GP37</f>
        <v>357.35607972600104</v>
      </c>
      <c r="CM53" s="397">
        <f>[3]Fleisch!GQ37</f>
        <v>8637.4702289209999</v>
      </c>
      <c r="CN53" s="415"/>
      <c r="CO53" s="407">
        <f>[3]Fleisch!$AH37</f>
        <v>3.813210340001</v>
      </c>
      <c r="CP53" s="407">
        <f>[3]Fleisch!$AM37</f>
        <v>121.218751483001</v>
      </c>
      <c r="CQ53" s="406">
        <f>[3]Fleisch!AS37</f>
        <v>1.2522E-2</v>
      </c>
      <c r="CR53" s="406">
        <f>[3]Fleisch!AT37</f>
        <v>15.472173200001</v>
      </c>
      <c r="CS53" s="407">
        <f>[3]Fleisch!AU37</f>
        <v>1.2763271549999999</v>
      </c>
      <c r="CT53" s="407">
        <f>[3]Fleisch!AV37</f>
        <v>3.9050410940000004</v>
      </c>
      <c r="CU53" s="406">
        <f>[3]Fleisch!AW37</f>
        <v>0.258525</v>
      </c>
      <c r="CV53" s="406">
        <f>[3]Fleisch!AX37</f>
        <v>2.7332595940000002</v>
      </c>
      <c r="CW53" s="415"/>
      <c r="CX53" s="407">
        <f>[3]Fleisch!AL37</f>
        <v>7.9946441050000008</v>
      </c>
      <c r="CY53" s="407">
        <f>[3]Fleisch!AQ37</f>
        <v>168.13478210900101</v>
      </c>
      <c r="CZ53" s="406">
        <f>[3]Fleisch!AY37</f>
        <v>6.4489147400000002</v>
      </c>
      <c r="DA53" s="406">
        <f>[3]Fleisch!AZ37</f>
        <v>43.657460716000998</v>
      </c>
      <c r="DB53" s="415"/>
      <c r="DC53" s="407">
        <f>[3]Fleisch!$AI37</f>
        <v>176.647309772</v>
      </c>
      <c r="DD53" s="407">
        <f>[3]Fleisch!$AN37</f>
        <v>1661.5585935269999</v>
      </c>
      <c r="DE53" s="406">
        <f>[3]Fleisch!BA37</f>
        <v>4.4615005400010004</v>
      </c>
      <c r="DF53" s="406">
        <f>[3]Fleisch!BB37</f>
        <v>96.457576371000002</v>
      </c>
      <c r="DG53" s="407">
        <f>[3]Fleisch!BC37</f>
        <v>9.5224978550010011</v>
      </c>
      <c r="DH53" s="407">
        <f>[3]Fleisch!BD37</f>
        <v>91.777643979999993</v>
      </c>
      <c r="DI53" s="406">
        <f>[3]Fleisch!BE37</f>
        <v>5.3641417720010001</v>
      </c>
      <c r="DJ53" s="406">
        <f>[3]Fleisch!BF37</f>
        <v>71.357592122</v>
      </c>
      <c r="DK53" s="407">
        <f>[3]Fleisch!BG37</f>
        <v>6.24993</v>
      </c>
      <c r="DL53" s="407">
        <f>[3]Fleisch!BH37</f>
        <v>38.459171210000996</v>
      </c>
      <c r="DM53" s="406">
        <f>[3]Fleisch!BI37</f>
        <v>103.20941125700099</v>
      </c>
      <c r="DN53" s="406">
        <f>[3]Fleisch!BJ37</f>
        <v>829.77971002300001</v>
      </c>
      <c r="DO53" s="407">
        <f>[3]Fleisch!BK37</f>
        <v>6.1456267400010001</v>
      </c>
      <c r="DP53" s="407">
        <f>[3]Fleisch!BL37</f>
        <v>39.529967235001003</v>
      </c>
      <c r="DQ53" s="406">
        <f>[3]Fleisch!BM37</f>
        <v>1.570120000001</v>
      </c>
      <c r="DR53" s="406">
        <f>[3]Fleisch!BN37</f>
        <v>51.489942800000001</v>
      </c>
      <c r="DS53" s="407">
        <f>[3]Fleisch!BO37</f>
        <v>8.6465739870010001</v>
      </c>
      <c r="DT53" s="407">
        <f>[3]Fleisch!BP37</f>
        <v>132.04534490200101</v>
      </c>
      <c r="DU53" s="415"/>
      <c r="DV53" s="406">
        <f>[3]Fleisch!$AJ37</f>
        <v>58.970024049999999</v>
      </c>
      <c r="DW53" s="406">
        <f>[3]Fleisch!$AO37</f>
        <v>1998.3668906370001</v>
      </c>
      <c r="DX53" s="407">
        <f>[3]Fleisch!BQ37</f>
        <v>3.8587556420000002</v>
      </c>
      <c r="DY53" s="407">
        <f>[3]Fleisch!BR37</f>
        <v>298.78939183300002</v>
      </c>
      <c r="DZ53" s="406">
        <f>[3]Fleisch!BS37</f>
        <v>4.0421910280000004</v>
      </c>
      <c r="EA53" s="406">
        <f>[3]Fleisch!BT37</f>
        <v>95.34148925800001</v>
      </c>
      <c r="EB53" s="407">
        <f>[3]Fleisch!BU37</f>
        <v>3.120305711001</v>
      </c>
      <c r="EC53" s="407">
        <f>[3]Fleisch!BV37</f>
        <v>47.777260501999997</v>
      </c>
      <c r="ED53" s="406">
        <f>[3]Fleisch!BW37</f>
        <v>5.8523367220010005</v>
      </c>
      <c r="EE53" s="406">
        <f>[3]Fleisch!BX37</f>
        <v>315.84321649200001</v>
      </c>
      <c r="EF53" s="407">
        <f>[3]Fleisch!BY37</f>
        <v>16.842615269000998</v>
      </c>
      <c r="EG53" s="407">
        <f>[3]Fleisch!BZ37</f>
        <v>476.84833691100101</v>
      </c>
      <c r="EH53" s="415"/>
      <c r="EI53" s="406">
        <f>[3]Fleisch!$AK37</f>
        <v>83.559647444999996</v>
      </c>
      <c r="EJ53" s="406">
        <f>[3]Fleisch!$AP37</f>
        <v>4066.6264029930003</v>
      </c>
      <c r="EK53" s="407">
        <f>[3]Fleisch!DZ37</f>
        <v>21.533619999999999</v>
      </c>
      <c r="EL53" s="407">
        <f>[3]Fleisch!EA37</f>
        <v>1211.2941868050011</v>
      </c>
      <c r="EM53" s="406">
        <f>[3]Fleisch!EB37</f>
        <v>1.7872729999999999</v>
      </c>
      <c r="EN53" s="406">
        <f>[3]Fleisch!EC37</f>
        <v>50.956485262000001</v>
      </c>
      <c r="EO53" s="407">
        <f>[3]Fleisch!ED37</f>
        <v>38.115367445000004</v>
      </c>
      <c r="EP53" s="407">
        <f>[3]Fleisch!EE37</f>
        <v>921.13460044500005</v>
      </c>
      <c r="EQ53" s="406">
        <f>[3]Fleisch!EF37</f>
        <v>10.521088000002999</v>
      </c>
      <c r="ER53" s="406">
        <f>[3]Fleisch!EG37</f>
        <v>619.18401806300005</v>
      </c>
      <c r="ES53" s="409"/>
      <c r="ET53" s="407">
        <f>[3]Fleisch!GR37</f>
        <v>182.40939529500099</v>
      </c>
      <c r="EU53" s="407">
        <f>[3]Fleisch!GS37</f>
        <v>6433.8159850380007</v>
      </c>
      <c r="EV53" s="406">
        <f>[3]Fleisch!EV37</f>
        <v>5.8693650560030006</v>
      </c>
      <c r="EW53" s="406">
        <f>[3]Fleisch!EW37</f>
        <v>484.79318218700007</v>
      </c>
      <c r="EX53" s="407">
        <f>[3]Fleisch!EX37</f>
        <v>34.235398634999996</v>
      </c>
      <c r="EY53" s="407">
        <f>[3]Fleisch!EY37</f>
        <v>933.28409036300002</v>
      </c>
      <c r="EZ53" s="406">
        <f>[3]Fleisch!EZ37</f>
        <v>4.2916980920000007</v>
      </c>
      <c r="FA53" s="406">
        <f>[3]Fleisch!FA37</f>
        <v>275.08494513600198</v>
      </c>
      <c r="FB53" s="407">
        <f>[3]Fleisch!FB37</f>
        <v>12.044185249004</v>
      </c>
      <c r="FC53" s="407">
        <f>[3]Fleisch!FC37</f>
        <v>511.90814340000395</v>
      </c>
      <c r="FD53" s="406">
        <f>[3]Fleisch!FD37</f>
        <v>0.56707433299999999</v>
      </c>
      <c r="FE53" s="406">
        <f>[3]Fleisch!FE37</f>
        <v>78.756526054001014</v>
      </c>
      <c r="FF53" s="407">
        <f>[3]Fleisch!FF37</f>
        <v>14.510413701000001</v>
      </c>
      <c r="FG53" s="407">
        <f>[3]Fleisch!FG37</f>
        <v>668.79018023499998</v>
      </c>
      <c r="FH53" s="406">
        <f>[3]Fleisch!FH37</f>
        <v>22.613573459000001</v>
      </c>
      <c r="FI53" s="406">
        <f>[3]Fleisch!FI37</f>
        <v>418.976191231001</v>
      </c>
      <c r="FJ53" s="407">
        <f>[3]Fleisch!FJ37</f>
        <v>12.895404176003</v>
      </c>
      <c r="FK53" s="407">
        <f>[3]Fleisch!FK37</f>
        <v>191.64899535900304</v>
      </c>
      <c r="FL53" s="406">
        <f>[3]Fleisch!FL37</f>
        <v>12.72838413</v>
      </c>
      <c r="FM53" s="406">
        <f>[3]Fleisch!FM37</f>
        <v>312.07298353400097</v>
      </c>
    </row>
    <row r="54" spans="1:169" x14ac:dyDescent="0.2">
      <c r="A54" s="218"/>
      <c r="B54" s="189">
        <f t="shared" si="11"/>
        <v>45078</v>
      </c>
      <c r="C54" s="516">
        <f>[3]Fleisch!$A48</f>
        <v>44774</v>
      </c>
      <c r="D54" s="396">
        <f>[3]Fleisch!D49</f>
        <v>10.64</v>
      </c>
      <c r="E54" s="396">
        <f>[3]Fleisch!E49</f>
        <v>10.434000000000001</v>
      </c>
      <c r="F54" s="380">
        <f>[3]Fleisch!$J49</f>
        <v>12.84</v>
      </c>
      <c r="G54" s="380"/>
      <c r="H54" s="396">
        <f>[3]Fleisch!$L49</f>
        <v>13.239999999999998</v>
      </c>
      <c r="I54" s="396"/>
      <c r="J54" s="380"/>
      <c r="K54" s="380">
        <f>[3]Fleisch!F49</f>
        <v>16.240000000000002</v>
      </c>
      <c r="L54" s="380">
        <f>[3]Fleisch!G49</f>
        <v>15.557999999999998</v>
      </c>
      <c r="M54" s="380"/>
      <c r="N54" s="396">
        <f>[3]Fleisch!B49</f>
        <v>7.8</v>
      </c>
      <c r="O54" s="396">
        <f>[3]Fleisch!C49</f>
        <v>4.05</v>
      </c>
      <c r="P54" s="380"/>
      <c r="Q54" s="380">
        <f>[3]Fleisch!H49</f>
        <v>16.3</v>
      </c>
      <c r="R54" s="380">
        <f>[3]Fleisch!I49</f>
        <v>14.758000000000001</v>
      </c>
      <c r="S54" s="380"/>
      <c r="T54" s="380"/>
      <c r="U54" s="189">
        <f>[3]Fleisch!$A38</f>
        <v>45078</v>
      </c>
      <c r="V54" s="343">
        <f>'Gemüse Daten'!CX53</f>
        <v>5</v>
      </c>
      <c r="W54" s="443">
        <f>[3]Fleisch!CA38</f>
        <v>65.21354931867323</v>
      </c>
      <c r="X54" s="443">
        <f>[3]Fleisch!CB38</f>
        <v>39.445309217800116</v>
      </c>
      <c r="Y54" s="444">
        <f>[3]Fleisch!CD38</f>
        <v>49.354859624458399</v>
      </c>
      <c r="Z54" s="444">
        <f>[3]Fleisch!CE38</f>
        <v>86.826898462176189</v>
      </c>
      <c r="AA54" s="443">
        <f>[3]Fleisch!CG38</f>
        <v>44.390977565030283</v>
      </c>
      <c r="AB54" s="443">
        <f>[3]Fleisch!CH38</f>
        <v>39.194593150974399</v>
      </c>
      <c r="AC54" s="445"/>
      <c r="AD54" s="444">
        <f>[3]Fleisch!CJ38</f>
        <v>66.656511692087903</v>
      </c>
      <c r="AE54" s="444">
        <f>[3]Fleisch!CK38</f>
        <v>48.614738260766693</v>
      </c>
      <c r="AF54" s="445"/>
      <c r="AG54" s="443">
        <f>[3]Fleisch!CM38</f>
        <v>49.574417217072416</v>
      </c>
      <c r="AH54" s="443">
        <f>[3]Fleisch!CN38</f>
        <v>40.43761199339675</v>
      </c>
      <c r="AI54" s="444">
        <f>[3]Fleisch!CP38</f>
        <v>65.921335808337403</v>
      </c>
      <c r="AJ54" s="444">
        <f>[3]Fleisch!CQ38</f>
        <v>54.635658487640534</v>
      </c>
      <c r="AK54" s="443">
        <f>[3]Fleisch!CS38</f>
        <v>68.479344739540522</v>
      </c>
      <c r="AL54" s="443">
        <f>[3]Fleisch!CT38</f>
        <v>66.675725311053867</v>
      </c>
      <c r="AM54" s="444">
        <f>[3]Fleisch!CV38</f>
        <v>41.966261814663085</v>
      </c>
      <c r="AN54" s="444">
        <f>[3]Fleisch!CW38</f>
        <v>31.880474980499447</v>
      </c>
      <c r="AO54" s="443">
        <f>[3]Fleisch!CY38</f>
        <v>25.075661073241321</v>
      </c>
      <c r="AP54" s="443">
        <f>[3]Fleisch!CZ38</f>
        <v>16.988997749898505</v>
      </c>
      <c r="AQ54" s="444">
        <f>[3]Fleisch!DB38</f>
        <v>30.911217307267396</v>
      </c>
      <c r="AR54" s="444">
        <f>[3]Fleisch!DC38</f>
        <v>22.807467209029795</v>
      </c>
      <c r="AS54" s="443">
        <f>[3]Fleisch!DE38</f>
        <v>31.972041630899824</v>
      </c>
      <c r="AT54" s="443">
        <f>[3]Fleisch!DF38</f>
        <v>19.64683031572493</v>
      </c>
      <c r="AU54" s="444">
        <f>[3]Fleisch!DH38</f>
        <v>68.521259266253395</v>
      </c>
      <c r="AV54" s="444">
        <f>[3]Fleisch!DI38</f>
        <v>48.461569396107201</v>
      </c>
      <c r="AW54" s="445"/>
      <c r="AX54" s="443">
        <f>[3]Fleisch!DK38</f>
        <v>27.778772089819199</v>
      </c>
      <c r="AY54" s="443">
        <f>[3]Fleisch!DL38</f>
        <v>15.321337370550882</v>
      </c>
      <c r="AZ54" s="444">
        <f>[3]Fleisch!DN38</f>
        <v>55.804841204381717</v>
      </c>
      <c r="BA54" s="444">
        <f>[3]Fleisch!DO38</f>
        <v>31.803768579473026</v>
      </c>
      <c r="BB54" s="443">
        <f>[3]Fleisch!DQ38</f>
        <v>19.922818332406436</v>
      </c>
      <c r="BC54" s="443">
        <f>[3]Fleisch!DR38</f>
        <v>17.969043637554844</v>
      </c>
      <c r="BD54" s="444">
        <f>[3]Fleisch!DT38</f>
        <v>24.887494395775207</v>
      </c>
      <c r="BE54" s="444">
        <f>[3]Fleisch!DU38</f>
        <v>15.169439611129103</v>
      </c>
      <c r="BF54" s="443">
        <f>[3]Fleisch!DW38</f>
        <v>29.254687555385107</v>
      </c>
      <c r="BG54" s="443">
        <f>[3]Fleisch!DX38</f>
        <v>19.32880515496916</v>
      </c>
      <c r="BH54" s="445"/>
      <c r="BI54" s="444">
        <f>[3]Fleisch!EJ38</f>
        <v>55.787733912930541</v>
      </c>
      <c r="BJ54" s="444">
        <f>[3]Fleisch!EK38</f>
        <v>23.423292812596486</v>
      </c>
      <c r="BK54" s="443">
        <f>[3]Fleisch!EM38</f>
        <v>35.311675131016798</v>
      </c>
      <c r="BL54" s="443">
        <f>[3]Fleisch!EN38</f>
        <v>19.153251338705882</v>
      </c>
      <c r="BM54" s="444">
        <f>[3]Fleisch!EP38</f>
        <v>19.255223461600064</v>
      </c>
      <c r="BN54" s="444">
        <f>[3]Fleisch!EQ38</f>
        <v>12.171015373124833</v>
      </c>
      <c r="BO54" s="443">
        <f>[3]Fleisch!ES38</f>
        <v>20.997108905066476</v>
      </c>
      <c r="BP54" s="443">
        <f>[3]Fleisch!ET38</f>
        <v>10.084980571070293</v>
      </c>
      <c r="BQ54" s="444"/>
      <c r="BR54" s="444">
        <f>[3]Fleisch!FN38</f>
        <v>29.772170627766052</v>
      </c>
      <c r="BS54" s="444">
        <f>[3]Fleisch!FO38</f>
        <v>18.380293098064151</v>
      </c>
      <c r="BT54" s="443">
        <f>[3]Fleisch!FQ38</f>
        <v>18.610255508263791</v>
      </c>
      <c r="BU54" s="443">
        <f>[3]Fleisch!FR38</f>
        <v>10.267727833564351</v>
      </c>
      <c r="BV54" s="444">
        <f>[3]Fleisch!FT38</f>
        <v>63.145033827565477</v>
      </c>
      <c r="BW54" s="444">
        <f>[3]Fleisch!FU38</f>
        <v>48.457835270348092</v>
      </c>
      <c r="BX54" s="443">
        <f>[3]Fleisch!FW38</f>
        <v>52.762953347292289</v>
      </c>
      <c r="BY54" s="443">
        <f>[3]Fleisch!FX38</f>
        <v>32.624301790325219</v>
      </c>
      <c r="BZ54" s="444">
        <f>[3]Fleisch!FZ38</f>
        <v>19.474761967763914</v>
      </c>
      <c r="CA54" s="444">
        <f>[3]Fleisch!GA38</f>
        <v>20.177962981139466</v>
      </c>
      <c r="CB54" s="443">
        <f>[3]Fleisch!GC38</f>
        <v>50.186791953281258</v>
      </c>
      <c r="CC54" s="443">
        <f>[3]Fleisch!GD38</f>
        <v>24.739332041681539</v>
      </c>
      <c r="CD54" s="444">
        <f>[3]Fleisch!GF38</f>
        <v>35.55705753961913</v>
      </c>
      <c r="CE54" s="444">
        <f>[3]Fleisch!GG38</f>
        <v>23.028435849410684</v>
      </c>
      <c r="CF54" s="443">
        <f>[3]Fleisch!GI38</f>
        <v>89.158181710489032</v>
      </c>
      <c r="CG54" s="443">
        <f>[3]Fleisch!GJ38</f>
        <v>64.8719254271533</v>
      </c>
      <c r="CH54" s="444">
        <f>[3]Fleisch!GL38</f>
        <v>23.571357753725589</v>
      </c>
      <c r="CI54" s="444">
        <f>[3]Fleisch!GM38</f>
        <v>12.535415960103132</v>
      </c>
      <c r="CJ54" s="370" t="str">
        <f t="shared" si="13"/>
        <v>5</v>
      </c>
      <c r="CK54" s="528">
        <f t="shared" si="14"/>
        <v>5</v>
      </c>
      <c r="CL54" s="397">
        <f>[3]Fleisch!GP38</f>
        <v>518.61933877299998</v>
      </c>
      <c r="CM54" s="397">
        <f>[3]Fleisch!GQ38</f>
        <v>11989.069036547</v>
      </c>
      <c r="CN54" s="415"/>
      <c r="CO54" s="407">
        <f>[3]Fleisch!$AH38</f>
        <v>11.564492811000001</v>
      </c>
      <c r="CP54" s="407">
        <f>[3]Fleisch!$AM38</f>
        <v>196.10341571999999</v>
      </c>
      <c r="CQ54" s="406">
        <f>[3]Fleisch!AS38</f>
        <v>1.1214974200009999</v>
      </c>
      <c r="CR54" s="406">
        <f>[3]Fleisch!AT38</f>
        <v>30.705725306000001</v>
      </c>
      <c r="CS54" s="407">
        <f>[3]Fleisch!AU38</f>
        <v>2.8791661309999999</v>
      </c>
      <c r="CT54" s="407">
        <f>[3]Fleisch!AV38</f>
        <v>3.5550287809999999</v>
      </c>
      <c r="CU54" s="406">
        <f>[3]Fleisch!AW38</f>
        <v>1.2260180580000002</v>
      </c>
      <c r="CV54" s="406">
        <f>[3]Fleisch!AX38</f>
        <v>6.3453120360000002</v>
      </c>
      <c r="CW54" s="415"/>
      <c r="CX54" s="407">
        <f>[3]Fleisch!AL38</f>
        <v>11.446873272001</v>
      </c>
      <c r="CY54" s="407">
        <f>[3]Fleisch!AQ38</f>
        <v>228.978699008001</v>
      </c>
      <c r="CZ54" s="406">
        <f>[3]Fleisch!AY38</f>
        <v>2.4360105360010005</v>
      </c>
      <c r="DA54" s="406">
        <f>[3]Fleisch!AZ38</f>
        <v>58.209421368000001</v>
      </c>
      <c r="DB54" s="415"/>
      <c r="DC54" s="407">
        <f>[3]Fleisch!$AI38</f>
        <v>212.076654805</v>
      </c>
      <c r="DD54" s="407">
        <f>[3]Fleisch!$AN38</f>
        <v>2246.1634634699999</v>
      </c>
      <c r="DE54" s="406">
        <f>[3]Fleisch!BA38</f>
        <v>7.5340129080000002</v>
      </c>
      <c r="DF54" s="406">
        <f>[3]Fleisch!BB38</f>
        <v>110.659751912</v>
      </c>
      <c r="DG54" s="407">
        <f>[3]Fleisch!BC38</f>
        <v>13.598090483</v>
      </c>
      <c r="DH54" s="407">
        <f>[3]Fleisch!BD38</f>
        <v>99.559753244001001</v>
      </c>
      <c r="DI54" s="406">
        <f>[3]Fleisch!BE38</f>
        <v>7.8191351940000002</v>
      </c>
      <c r="DJ54" s="406">
        <f>[3]Fleisch!BF38</f>
        <v>53.199171311001002</v>
      </c>
      <c r="DK54" s="407">
        <f>[3]Fleisch!BG38</f>
        <v>9.8013618900000008</v>
      </c>
      <c r="DL54" s="407">
        <f>[3]Fleisch!BH38</f>
        <v>58.947648403999999</v>
      </c>
      <c r="DM54" s="406">
        <f>[3]Fleisch!BI38</f>
        <v>128.56557910500101</v>
      </c>
      <c r="DN54" s="406">
        <f>[3]Fleisch!BJ38</f>
        <v>1193.9914329210021</v>
      </c>
      <c r="DO54" s="407">
        <f>[3]Fleisch!BK38</f>
        <v>3.3495771850000002</v>
      </c>
      <c r="DP54" s="407">
        <f>[3]Fleisch!BL38</f>
        <v>63.892832904000002</v>
      </c>
      <c r="DQ54" s="406">
        <f>[3]Fleisch!BM38</f>
        <v>1.5164690000010002</v>
      </c>
      <c r="DR54" s="406">
        <f>[3]Fleisch!BN38</f>
        <v>58.446092400001</v>
      </c>
      <c r="DS54" s="407">
        <f>[3]Fleisch!BO38</f>
        <v>9.9521466299999997</v>
      </c>
      <c r="DT54" s="407">
        <f>[3]Fleisch!BP38</f>
        <v>202.55335119800102</v>
      </c>
      <c r="DU54" s="415"/>
      <c r="DV54" s="406">
        <f>[3]Fleisch!$AJ38</f>
        <v>81.512529082</v>
      </c>
      <c r="DW54" s="406">
        <f>[3]Fleisch!$AO38</f>
        <v>2756.359794038</v>
      </c>
      <c r="DX54" s="407">
        <f>[3]Fleisch!BQ38</f>
        <v>2.4165059580010002</v>
      </c>
      <c r="DY54" s="407">
        <f>[3]Fleisch!BR38</f>
        <v>368.06617193400001</v>
      </c>
      <c r="DZ54" s="406">
        <f>[3]Fleisch!BS38</f>
        <v>3.6597269200000002</v>
      </c>
      <c r="EA54" s="406">
        <f>[3]Fleisch!BT38</f>
        <v>137.184869445</v>
      </c>
      <c r="EB54" s="407">
        <f>[3]Fleisch!BU38</f>
        <v>3.4224998790000001</v>
      </c>
      <c r="EC54" s="407">
        <f>[3]Fleisch!BV38</f>
        <v>58.654941944001003</v>
      </c>
      <c r="ED54" s="406">
        <f>[3]Fleisch!BW38</f>
        <v>9.9850830520000002</v>
      </c>
      <c r="EE54" s="406">
        <f>[3]Fleisch!BX38</f>
        <v>412.29048272400098</v>
      </c>
      <c r="EF54" s="407">
        <f>[3]Fleisch!BY38</f>
        <v>21.708856613001</v>
      </c>
      <c r="EG54" s="407">
        <f>[3]Fleisch!BZ38</f>
        <v>661.76513754600001</v>
      </c>
      <c r="EH54" s="415"/>
      <c r="EI54" s="406">
        <f>[3]Fleisch!$AK38</f>
        <v>140.87622747600099</v>
      </c>
      <c r="EJ54" s="406">
        <f>[3]Fleisch!$AP38</f>
        <v>5534.1003358010003</v>
      </c>
      <c r="EK54" s="407">
        <f>[3]Fleisch!DZ38</f>
        <v>26.302308000000998</v>
      </c>
      <c r="EL54" s="407">
        <f>[3]Fleisch!EA38</f>
        <v>1494.6209865700021</v>
      </c>
      <c r="EM54" s="406">
        <f>[3]Fleisch!EB38</f>
        <v>2.4681950000000001</v>
      </c>
      <c r="EN54" s="406">
        <f>[3]Fleisch!EC38</f>
        <v>74.108318341</v>
      </c>
      <c r="EO54" s="407">
        <f>[3]Fleisch!ED38</f>
        <v>78.351106475999998</v>
      </c>
      <c r="EP54" s="407">
        <f>[3]Fleisch!EE38</f>
        <v>1119.861401204</v>
      </c>
      <c r="EQ54" s="406">
        <f>[3]Fleisch!EF38</f>
        <v>17.045791000000001</v>
      </c>
      <c r="ER54" s="406">
        <f>[3]Fleisch!EG38</f>
        <v>992.14139813500094</v>
      </c>
      <c r="ES54" s="409"/>
      <c r="ET54" s="407">
        <f>[3]Fleisch!GR38</f>
        <v>244.10227813900099</v>
      </c>
      <c r="EU54" s="407">
        <f>[3]Fleisch!GS38</f>
        <v>8680.1260437140008</v>
      </c>
      <c r="EV54" s="406">
        <f>[3]Fleisch!EV38</f>
        <v>4.6243967480019998</v>
      </c>
      <c r="EW54" s="406">
        <f>[3]Fleisch!EW38</f>
        <v>632.80494615600094</v>
      </c>
      <c r="EX54" s="407">
        <f>[3]Fleisch!EX38</f>
        <v>44.407070999000005</v>
      </c>
      <c r="EY54" s="407">
        <f>[3]Fleisch!EY38</f>
        <v>1233.4733238060001</v>
      </c>
      <c r="EZ54" s="406">
        <f>[3]Fleisch!EZ38</f>
        <v>6.755290358001</v>
      </c>
      <c r="FA54" s="406">
        <f>[3]Fleisch!FA38</f>
        <v>341.19484313700002</v>
      </c>
      <c r="FB54" s="407">
        <f>[3]Fleisch!FB38</f>
        <v>13.437798217002001</v>
      </c>
      <c r="FC54" s="407">
        <f>[3]Fleisch!FC38</f>
        <v>658.21783001900485</v>
      </c>
      <c r="FD54" s="406">
        <f>[3]Fleisch!FD38</f>
        <v>1.0315619600000001</v>
      </c>
      <c r="FE54" s="406">
        <f>[3]Fleisch!FE38</f>
        <v>89.818630502000005</v>
      </c>
      <c r="FF54" s="407">
        <f>[3]Fleisch!FF38</f>
        <v>22.833318069000001</v>
      </c>
      <c r="FG54" s="407">
        <f>[3]Fleisch!FG38</f>
        <v>902.19211143199993</v>
      </c>
      <c r="FH54" s="406">
        <f>[3]Fleisch!FH38</f>
        <v>32.312960789002005</v>
      </c>
      <c r="FI54" s="406">
        <f>[3]Fleisch!FI38</f>
        <v>549.55401789700193</v>
      </c>
      <c r="FJ54" s="407">
        <f>[3]Fleisch!FJ38</f>
        <v>18.688623677001001</v>
      </c>
      <c r="FK54" s="407">
        <f>[3]Fleisch!FK38</f>
        <v>241.10182303000201</v>
      </c>
      <c r="FL54" s="406">
        <f>[3]Fleisch!FL38</f>
        <v>17.762283863</v>
      </c>
      <c r="FM54" s="406">
        <f>[3]Fleisch!FM38</f>
        <v>491.68313889500098</v>
      </c>
    </row>
    <row r="55" spans="1:169" x14ac:dyDescent="0.2">
      <c r="A55" s="218"/>
      <c r="B55" s="189">
        <f t="shared" si="11"/>
        <v>45047</v>
      </c>
      <c r="C55" s="516">
        <f>[3]Fleisch!$A49</f>
        <v>44743</v>
      </c>
      <c r="D55" s="396">
        <f>[3]Fleisch!D50</f>
        <v>10.6</v>
      </c>
      <c r="E55" s="396">
        <f>[3]Fleisch!E50</f>
        <v>10.4</v>
      </c>
      <c r="F55" s="380">
        <f>[3]Fleisch!$J50</f>
        <v>12.8</v>
      </c>
      <c r="G55" s="380"/>
      <c r="H55" s="396">
        <f>[3]Fleisch!$L50</f>
        <v>12.9</v>
      </c>
      <c r="I55" s="396"/>
      <c r="J55" s="380"/>
      <c r="K55" s="380">
        <f>[3]Fleisch!F50</f>
        <v>15.5</v>
      </c>
      <c r="L55" s="380">
        <f>[3]Fleisch!G50</f>
        <v>15.4275</v>
      </c>
      <c r="M55" s="380"/>
      <c r="N55" s="396">
        <f>[3]Fleisch!B50</f>
        <v>7.8</v>
      </c>
      <c r="O55" s="396">
        <f>[3]Fleisch!C50</f>
        <v>4.05</v>
      </c>
      <c r="P55" s="380"/>
      <c r="Q55" s="380">
        <f>[3]Fleisch!H50</f>
        <v>16.3</v>
      </c>
      <c r="R55" s="380">
        <f>[3]Fleisch!I50</f>
        <v>14.7475</v>
      </c>
      <c r="S55" s="380"/>
      <c r="T55" s="380"/>
      <c r="U55" s="189">
        <f>[3]Fleisch!$A39</f>
        <v>45047</v>
      </c>
      <c r="V55" s="343">
        <f>'Gemüse Daten'!CX54</f>
        <v>4</v>
      </c>
      <c r="W55" s="443">
        <f>[3]Fleisch!CA39</f>
        <v>86.74616483181957</v>
      </c>
      <c r="X55" s="443">
        <f>[3]Fleisch!CB39</f>
        <v>46.801284743777529</v>
      </c>
      <c r="Y55" s="444">
        <f>[3]Fleisch!CD39</f>
        <v>61.289447714127242</v>
      </c>
      <c r="Z55" s="444">
        <f>[3]Fleisch!CE39</f>
        <v>76.112212676677956</v>
      </c>
      <c r="AA55" s="443">
        <f>[3]Fleisch!CG39</f>
        <v>83.747201542863607</v>
      </c>
      <c r="AB55" s="443">
        <f>[3]Fleisch!CH39</f>
        <v>45.037468369866772</v>
      </c>
      <c r="AC55" s="445"/>
      <c r="AD55" s="444">
        <f>[3]Fleisch!CJ39</f>
        <v>69.62159014936374</v>
      </c>
      <c r="AE55" s="444">
        <f>[3]Fleisch!CK39</f>
        <v>48.483172345878451</v>
      </c>
      <c r="AF55" s="445"/>
      <c r="AG55" s="443">
        <f>[3]Fleisch!CM39</f>
        <v>39.360773150044267</v>
      </c>
      <c r="AH55" s="443">
        <f>[3]Fleisch!CN39</f>
        <v>41.698997824128519</v>
      </c>
      <c r="AI55" s="444">
        <f>[3]Fleisch!CP39</f>
        <v>77.292249283827601</v>
      </c>
      <c r="AJ55" s="444">
        <f>[3]Fleisch!CQ39</f>
        <v>49.966041443788484</v>
      </c>
      <c r="AK55" s="443">
        <f>[3]Fleisch!CS39</f>
        <v>58.017103633568787</v>
      </c>
      <c r="AL55" s="443">
        <f>[3]Fleisch!CT39</f>
        <v>59.612176691506612</v>
      </c>
      <c r="AM55" s="444">
        <f>[3]Fleisch!CV39</f>
        <v>41.36105467348527</v>
      </c>
      <c r="AN55" s="444">
        <f>[3]Fleisch!CW39</f>
        <v>31.631233686309407</v>
      </c>
      <c r="AO55" s="443">
        <f>[3]Fleisch!CY39</f>
        <v>22.687878248102496</v>
      </c>
      <c r="AP55" s="443">
        <f>[3]Fleisch!CZ39</f>
        <v>18.230687951012101</v>
      </c>
      <c r="AQ55" s="444">
        <f>[3]Fleisch!DB39</f>
        <v>33.872369467907696</v>
      </c>
      <c r="AR55" s="444">
        <f>[3]Fleisch!DC39</f>
        <v>25.289216825478793</v>
      </c>
      <c r="AS55" s="443">
        <f>[3]Fleisch!DE39</f>
        <v>34.461395723711433</v>
      </c>
      <c r="AT55" s="443">
        <f>[3]Fleisch!DF39</f>
        <v>22.201255339846558</v>
      </c>
      <c r="AU55" s="444">
        <f>[3]Fleisch!DH39</f>
        <v>59.400279007145706</v>
      </c>
      <c r="AV55" s="444">
        <f>[3]Fleisch!DI39</f>
        <v>44.499866137003295</v>
      </c>
      <c r="AW55" s="445"/>
      <c r="AX55" s="443">
        <f>[3]Fleisch!DK39</f>
        <v>15.853559258047673</v>
      </c>
      <c r="AY55" s="443">
        <f>[3]Fleisch!DL39</f>
        <v>14.471055585637558</v>
      </c>
      <c r="AZ55" s="444">
        <f>[3]Fleisch!DN39</f>
        <v>44.955460038514182</v>
      </c>
      <c r="BA55" s="444">
        <f>[3]Fleisch!DO39</f>
        <v>30.836681693345319</v>
      </c>
      <c r="BB55" s="443">
        <f>[3]Fleisch!DQ39</f>
        <v>26.180108694004733</v>
      </c>
      <c r="BC55" s="443">
        <f>[3]Fleisch!DR39</f>
        <v>16.155837278682593</v>
      </c>
      <c r="BD55" s="444">
        <f>[3]Fleisch!DT39</f>
        <v>25.423011986909277</v>
      </c>
      <c r="BE55" s="444">
        <f>[3]Fleisch!DU39</f>
        <v>15.033597795896066</v>
      </c>
      <c r="BF55" s="443">
        <f>[3]Fleisch!DW39</f>
        <v>26.940213788996576</v>
      </c>
      <c r="BG55" s="443">
        <f>[3]Fleisch!DX39</f>
        <v>18.470740955236568</v>
      </c>
      <c r="BH55" s="445"/>
      <c r="BI55" s="444">
        <f>[3]Fleisch!EJ39</f>
        <v>56.479359064833027</v>
      </c>
      <c r="BJ55" s="444">
        <f>[3]Fleisch!EK39</f>
        <v>21.75832611255704</v>
      </c>
      <c r="BK55" s="443">
        <f>[3]Fleisch!EM39</f>
        <v>32.093600231594316</v>
      </c>
      <c r="BL55" s="443">
        <f>[3]Fleisch!EN39</f>
        <v>19.222751469432751</v>
      </c>
      <c r="BM55" s="444">
        <f>[3]Fleisch!EP39</f>
        <v>18.441883425916981</v>
      </c>
      <c r="BN55" s="444">
        <f>[3]Fleisch!EQ39</f>
        <v>11.904098384581667</v>
      </c>
      <c r="BO55" s="443">
        <f>[3]Fleisch!ES39</f>
        <v>20.166928675368503</v>
      </c>
      <c r="BP55" s="443">
        <f>[3]Fleisch!ET39</f>
        <v>9.32710520656296</v>
      </c>
      <c r="BQ55" s="444"/>
      <c r="BR55" s="444">
        <f>[3]Fleisch!FN39</f>
        <v>25.426318668166694</v>
      </c>
      <c r="BS55" s="444">
        <f>[3]Fleisch!FO39</f>
        <v>18.380953455709509</v>
      </c>
      <c r="BT55" s="443">
        <f>[3]Fleisch!FQ39</f>
        <v>19.746152011896122</v>
      </c>
      <c r="BU55" s="443">
        <f>[3]Fleisch!FR39</f>
        <v>9.9283634988832823</v>
      </c>
      <c r="BV55" s="444">
        <f>[3]Fleisch!FT39</f>
        <v>69.346803079049934</v>
      </c>
      <c r="BW55" s="444">
        <f>[3]Fleisch!FU39</f>
        <v>47.476266565393878</v>
      </c>
      <c r="BX55" s="443">
        <f>[3]Fleisch!FW39</f>
        <v>49.899131241170764</v>
      </c>
      <c r="BY55" s="443">
        <f>[3]Fleisch!FX39</f>
        <v>33.158584416420375</v>
      </c>
      <c r="BZ55" s="444">
        <f>[3]Fleisch!FZ39</f>
        <v>16.181462809883126</v>
      </c>
      <c r="CA55" s="444">
        <f>[3]Fleisch!GA39</f>
        <v>20.129532404303394</v>
      </c>
      <c r="CB55" s="443">
        <f>[3]Fleisch!GC39</f>
        <v>47.537502422750158</v>
      </c>
      <c r="CC55" s="443">
        <f>[3]Fleisch!GD39</f>
        <v>24.436378821782725</v>
      </c>
      <c r="CD55" s="444">
        <f>[3]Fleisch!GF39</f>
        <v>33.50629557292401</v>
      </c>
      <c r="CE55" s="444">
        <f>[3]Fleisch!GG39</f>
        <v>23.505480439136843</v>
      </c>
      <c r="CF55" s="443">
        <f>[3]Fleisch!GI39</f>
        <v>89.629146087234616</v>
      </c>
      <c r="CG55" s="443">
        <f>[3]Fleisch!GJ39</f>
        <v>64.271736531100615</v>
      </c>
      <c r="CH55" s="444">
        <f>[3]Fleisch!GL39</f>
        <v>23.858438905413653</v>
      </c>
      <c r="CI55" s="444">
        <f>[3]Fleisch!GM39</f>
        <v>11.921417377070144</v>
      </c>
      <c r="CJ55" s="370" t="str">
        <f t="shared" si="13"/>
        <v>4</v>
      </c>
      <c r="CK55" s="528">
        <f t="shared" si="14"/>
        <v>4</v>
      </c>
      <c r="CL55" s="397">
        <f>[3]Fleisch!GP39</f>
        <v>520.094831755001</v>
      </c>
      <c r="CM55" s="397">
        <f>[3]Fleisch!GQ39</f>
        <v>9885.5317428180006</v>
      </c>
      <c r="CN55" s="415"/>
      <c r="CO55" s="407">
        <f>[3]Fleisch!$AH39</f>
        <v>7.1907193020009998</v>
      </c>
      <c r="CP55" s="407">
        <f>[3]Fleisch!$AM39</f>
        <v>207.86933709499999</v>
      </c>
      <c r="CQ55" s="406">
        <f>[3]Fleisch!AS39</f>
        <v>3.2202000001E-2</v>
      </c>
      <c r="CR55" s="406">
        <f>[3]Fleisch!AT39</f>
        <v>25.948132333000999</v>
      </c>
      <c r="CS55" s="407">
        <f>[3]Fleisch!AU39</f>
        <v>2.4035267340000002</v>
      </c>
      <c r="CT55" s="407">
        <f>[3]Fleisch!AV39</f>
        <v>6.694007987001001</v>
      </c>
      <c r="CU55" s="406">
        <f>[3]Fleisch!AW39</f>
        <v>0.29659199999999997</v>
      </c>
      <c r="CV55" s="406">
        <f>[3]Fleisch!AX39</f>
        <v>3.444105</v>
      </c>
      <c r="CW55" s="415"/>
      <c r="CX55" s="407">
        <f>[3]Fleisch!AL39</f>
        <v>14.864784366</v>
      </c>
      <c r="CY55" s="407">
        <f>[3]Fleisch!AQ39</f>
        <v>195.08513098899999</v>
      </c>
      <c r="CZ55" s="406">
        <f>[3]Fleisch!AY39</f>
        <v>0.97465328500000004</v>
      </c>
      <c r="DA55" s="406">
        <f>[3]Fleisch!AZ39</f>
        <v>41.243213878000006</v>
      </c>
      <c r="DB55" s="415"/>
      <c r="DC55" s="407">
        <f>[3]Fleisch!$AI39</f>
        <v>251.359944012</v>
      </c>
      <c r="DD55" s="407">
        <f>[3]Fleisch!$AN39</f>
        <v>1724.5033574470001</v>
      </c>
      <c r="DE55" s="406">
        <f>[3]Fleisch!BA39</f>
        <v>9.0574300460000003</v>
      </c>
      <c r="DF55" s="406">
        <f>[3]Fleisch!BB39</f>
        <v>86.438748493000006</v>
      </c>
      <c r="DG55" s="407">
        <f>[3]Fleisch!BC39</f>
        <v>8.6123827029999998</v>
      </c>
      <c r="DH55" s="407">
        <f>[3]Fleisch!BD39</f>
        <v>92.383180382000006</v>
      </c>
      <c r="DI55" s="406">
        <f>[3]Fleisch!BE39</f>
        <v>10.427842614999999</v>
      </c>
      <c r="DJ55" s="406">
        <f>[3]Fleisch!BF39</f>
        <v>86.416550705000006</v>
      </c>
      <c r="DK55" s="407">
        <f>[3]Fleisch!BG39</f>
        <v>10.085884464000999</v>
      </c>
      <c r="DL55" s="407">
        <f>[3]Fleisch!BH39</f>
        <v>55.535652392000003</v>
      </c>
      <c r="DM55" s="406">
        <f>[3]Fleisch!BI39</f>
        <v>162.03068163799998</v>
      </c>
      <c r="DN55" s="406">
        <f>[3]Fleisch!BJ39</f>
        <v>835.04901246400004</v>
      </c>
      <c r="DO55" s="407">
        <f>[3]Fleisch!BK39</f>
        <v>3.9340900000000003</v>
      </c>
      <c r="DP55" s="407">
        <f>[3]Fleisch!BL39</f>
        <v>61.430618518000998</v>
      </c>
      <c r="DQ55" s="406">
        <f>[3]Fleisch!BM39</f>
        <v>1.3052439999999998</v>
      </c>
      <c r="DR55" s="406">
        <f>[3]Fleisch!BN39</f>
        <v>41.385478300000997</v>
      </c>
      <c r="DS55" s="407">
        <f>[3]Fleisch!BO39</f>
        <v>11.370391224</v>
      </c>
      <c r="DT55" s="407">
        <f>[3]Fleisch!BP39</f>
        <v>150.74201607000001</v>
      </c>
      <c r="DU55" s="415"/>
      <c r="DV55" s="406">
        <f>[3]Fleisch!$AJ39</f>
        <v>78.729779980000004</v>
      </c>
      <c r="DW55" s="406">
        <f>[3]Fleisch!$AO39</f>
        <v>2228.9543485409999</v>
      </c>
      <c r="DX55" s="407">
        <f>[3]Fleisch!BQ39</f>
        <v>11.582328957</v>
      </c>
      <c r="DY55" s="407">
        <f>[3]Fleisch!BR39</f>
        <v>319.58992855000099</v>
      </c>
      <c r="DZ55" s="406">
        <f>[3]Fleisch!BS39</f>
        <v>6.7918177060010008</v>
      </c>
      <c r="EA55" s="406">
        <f>[3]Fleisch!BT39</f>
        <v>122.25062101099999</v>
      </c>
      <c r="EB55" s="407">
        <f>[3]Fleisch!BU39</f>
        <v>2.9501594020000002</v>
      </c>
      <c r="EC55" s="407">
        <f>[3]Fleisch!BV39</f>
        <v>81.170944743999996</v>
      </c>
      <c r="ED55" s="406">
        <f>[3]Fleisch!BW39</f>
        <v>11.556117742000001</v>
      </c>
      <c r="EE55" s="406">
        <f>[3]Fleisch!BX39</f>
        <v>271.57638239799996</v>
      </c>
      <c r="EF55" s="407">
        <f>[3]Fleisch!BY39</f>
        <v>18.689739996</v>
      </c>
      <c r="EG55" s="407">
        <f>[3]Fleisch!BZ39</f>
        <v>510.834792792001</v>
      </c>
      <c r="EH55" s="415"/>
      <c r="EI55" s="406">
        <f>[3]Fleisch!$AK39</f>
        <v>119.406303386001</v>
      </c>
      <c r="EJ55" s="406">
        <f>[3]Fleisch!$AP39</f>
        <v>4624.9438825180005</v>
      </c>
      <c r="EK55" s="407">
        <f>[3]Fleisch!DZ39</f>
        <v>26.563186000001</v>
      </c>
      <c r="EL55" s="407">
        <f>[3]Fleisch!EA39</f>
        <v>1453.273252564001</v>
      </c>
      <c r="EM55" s="406">
        <f>[3]Fleisch!EB39</f>
        <v>1.7650170000010001</v>
      </c>
      <c r="EN55" s="406">
        <f>[3]Fleisch!EC39</f>
        <v>51.391793671000002</v>
      </c>
      <c r="EO55" s="407">
        <f>[3]Fleisch!ED39</f>
        <v>48.283279964000002</v>
      </c>
      <c r="EP55" s="407">
        <f>[3]Fleisch!EE39</f>
        <v>874.21039250800095</v>
      </c>
      <c r="EQ55" s="406">
        <f>[3]Fleisch!EF39</f>
        <v>27.485092000003</v>
      </c>
      <c r="ER55" s="406">
        <f>[3]Fleisch!EG39</f>
        <v>855.30338474800089</v>
      </c>
      <c r="ES55" s="409"/>
      <c r="ET55" s="407">
        <f>[3]Fleisch!GR39</f>
        <v>229.50928433000098</v>
      </c>
      <c r="EU55" s="407">
        <f>[3]Fleisch!GS39</f>
        <v>6852.0391859130004</v>
      </c>
      <c r="EV55" s="406">
        <f>[3]Fleisch!EV39</f>
        <v>10.109626089002999</v>
      </c>
      <c r="EW55" s="406">
        <f>[3]Fleisch!EW39</f>
        <v>515.44088340999997</v>
      </c>
      <c r="EX55" s="407">
        <f>[3]Fleisch!EX39</f>
        <v>24.109083439000997</v>
      </c>
      <c r="EY55" s="407">
        <f>[3]Fleisch!EY39</f>
        <v>826.83477133400095</v>
      </c>
      <c r="EZ55" s="406">
        <f>[3]Fleisch!EZ39</f>
        <v>6.5011646870020003</v>
      </c>
      <c r="FA55" s="406">
        <f>[3]Fleisch!FA39</f>
        <v>258.95702958700002</v>
      </c>
      <c r="FB55" s="407">
        <f>[3]Fleisch!FB39</f>
        <v>12.634831992001002</v>
      </c>
      <c r="FC55" s="407">
        <f>[3]Fleisch!FC39</f>
        <v>532.39302848100192</v>
      </c>
      <c r="FD55" s="406">
        <f>[3]Fleisch!FD39</f>
        <v>0.92182907400000003</v>
      </c>
      <c r="FE55" s="406">
        <f>[3]Fleisch!FE39</f>
        <v>87.350768295000009</v>
      </c>
      <c r="FF55" s="407">
        <f>[3]Fleisch!FF39</f>
        <v>27.520208531000002</v>
      </c>
      <c r="FG55" s="407">
        <f>[3]Fleisch!FG39</f>
        <v>772.13707538200197</v>
      </c>
      <c r="FH55" s="406">
        <f>[3]Fleisch!FH39</f>
        <v>40.711026626001996</v>
      </c>
      <c r="FI55" s="406">
        <f>[3]Fleisch!FI39</f>
        <v>475.267114170002</v>
      </c>
      <c r="FJ55" s="407">
        <f>[3]Fleisch!FJ39</f>
        <v>15.303482554001</v>
      </c>
      <c r="FK55" s="407">
        <f>[3]Fleisch!FK39</f>
        <v>211.310133416002</v>
      </c>
      <c r="FL55" s="406">
        <f>[3]Fleisch!FL39</f>
        <v>15.445908499</v>
      </c>
      <c r="FM55" s="406">
        <f>[3]Fleisch!FM39</f>
        <v>463.60585481500004</v>
      </c>
    </row>
    <row r="56" spans="1:169" x14ac:dyDescent="0.2">
      <c r="A56" s="218"/>
      <c r="B56" s="189">
        <f t="shared" si="11"/>
        <v>45017</v>
      </c>
      <c r="C56" s="516">
        <f>[3]Fleisch!$A50</f>
        <v>44713</v>
      </c>
      <c r="D56" s="396">
        <f>[3]Fleisch!D51</f>
        <v>10.6</v>
      </c>
      <c r="E56" s="396">
        <f>[3]Fleisch!E51</f>
        <v>10.4</v>
      </c>
      <c r="F56" s="380">
        <f>[3]Fleisch!$J51</f>
        <v>12.8</v>
      </c>
      <c r="G56" s="380"/>
      <c r="H56" s="396">
        <f>[3]Fleisch!$L51</f>
        <v>12.8</v>
      </c>
      <c r="I56" s="396"/>
      <c r="J56" s="380"/>
      <c r="K56" s="380">
        <f>[3]Fleisch!F51</f>
        <v>15.5</v>
      </c>
      <c r="L56" s="380">
        <f>[3]Fleisch!G51</f>
        <v>15.404999999999999</v>
      </c>
      <c r="M56" s="380"/>
      <c r="N56" s="396">
        <f>[3]Fleisch!B51</f>
        <v>7.8</v>
      </c>
      <c r="O56" s="396">
        <f>[3]Fleisch!C51</f>
        <v>4.05</v>
      </c>
      <c r="P56" s="380"/>
      <c r="Q56" s="380">
        <f>[3]Fleisch!H51</f>
        <v>16.3</v>
      </c>
      <c r="R56" s="380">
        <f>[3]Fleisch!I51</f>
        <v>14.785</v>
      </c>
      <c r="S56" s="380"/>
      <c r="T56" s="380"/>
      <c r="U56" s="189">
        <f>[3]Fleisch!$A40</f>
        <v>45017</v>
      </c>
      <c r="V56" s="343">
        <f>'Gemüse Daten'!CX55</f>
        <v>4</v>
      </c>
      <c r="W56" s="443">
        <f>[3]Fleisch!CA40</f>
        <v>85.102778475243824</v>
      </c>
      <c r="X56" s="443">
        <f>[3]Fleisch!CB40</f>
        <v>41.307117974989993</v>
      </c>
      <c r="Y56" s="444" t="str">
        <f>[3]Fleisch!CD40</f>
        <v>(-)</v>
      </c>
      <c r="Z56" s="444">
        <f>[3]Fleisch!CE40</f>
        <v>83.962587130274429</v>
      </c>
      <c r="AA56" s="443">
        <f>[3]Fleisch!CG40</f>
        <v>82.844063947172998</v>
      </c>
      <c r="AB56" s="443">
        <f>[3]Fleisch!CH40</f>
        <v>55.477888005788152</v>
      </c>
      <c r="AC56" s="445"/>
      <c r="AD56" s="444">
        <f>[3]Fleisch!CJ40</f>
        <v>65.199921381914308</v>
      </c>
      <c r="AE56" s="444">
        <f>[3]Fleisch!CK40</f>
        <v>49.937185233485039</v>
      </c>
      <c r="AF56" s="445"/>
      <c r="AG56" s="443">
        <f>[3]Fleisch!CM40</f>
        <v>49.904393118625201</v>
      </c>
      <c r="AH56" s="443">
        <f>[3]Fleisch!CN40</f>
        <v>38.806338355010965</v>
      </c>
      <c r="AI56" s="444">
        <f>[3]Fleisch!CP40</f>
        <v>75.272779116020757</v>
      </c>
      <c r="AJ56" s="444">
        <f>[3]Fleisch!CQ40</f>
        <v>55.68570529164743</v>
      </c>
      <c r="AK56" s="443">
        <f>[3]Fleisch!CS40</f>
        <v>81.396918048201869</v>
      </c>
      <c r="AL56" s="443">
        <f>[3]Fleisch!CT40</f>
        <v>66.100096932179866</v>
      </c>
      <c r="AM56" s="444">
        <f>[3]Fleisch!CV40</f>
        <v>46.054936188683101</v>
      </c>
      <c r="AN56" s="444">
        <f>[3]Fleisch!CW40</f>
        <v>33.903266380444094</v>
      </c>
      <c r="AO56" s="443">
        <f>[3]Fleisch!CY40</f>
        <v>24.706837268093146</v>
      </c>
      <c r="AP56" s="443">
        <f>[3]Fleisch!CZ40</f>
        <v>16.222990145652901</v>
      </c>
      <c r="AQ56" s="444">
        <f>[3]Fleisch!DB40</f>
        <v>30.278962519075023</v>
      </c>
      <c r="AR56" s="444">
        <f>[3]Fleisch!DC40</f>
        <v>25.595646136685538</v>
      </c>
      <c r="AS56" s="443">
        <f>[3]Fleisch!DE40</f>
        <v>32.633866473066227</v>
      </c>
      <c r="AT56" s="443">
        <f>[3]Fleisch!DF40</f>
        <v>22.855451643520741</v>
      </c>
      <c r="AU56" s="444">
        <f>[3]Fleisch!DH40</f>
        <v>60.071802125175289</v>
      </c>
      <c r="AV56" s="444">
        <f>[3]Fleisch!DI40</f>
        <v>49.070856326765032</v>
      </c>
      <c r="AW56" s="445"/>
      <c r="AX56" s="443">
        <f>[3]Fleisch!DK40</f>
        <v>20.669932127166359</v>
      </c>
      <c r="AY56" s="443">
        <f>[3]Fleisch!DL40</f>
        <v>16.205316228594093</v>
      </c>
      <c r="AZ56" s="444">
        <f>[3]Fleisch!DN40</f>
        <v>53.721970019336233</v>
      </c>
      <c r="BA56" s="444">
        <f>[3]Fleisch!DO40</f>
        <v>32.143138728171728</v>
      </c>
      <c r="BB56" s="443">
        <f>[3]Fleisch!DQ40</f>
        <v>16.384981876200769</v>
      </c>
      <c r="BC56" s="443">
        <f>[3]Fleisch!DR40</f>
        <v>17.442432486456841</v>
      </c>
      <c r="BD56" s="444">
        <f>[3]Fleisch!DT40</f>
        <v>24.145512100234445</v>
      </c>
      <c r="BE56" s="444">
        <f>[3]Fleisch!DU40</f>
        <v>13.908232270695816</v>
      </c>
      <c r="BF56" s="443">
        <f>[3]Fleisch!DW40</f>
        <v>26.675764420648136</v>
      </c>
      <c r="BG56" s="443">
        <f>[3]Fleisch!DX40</f>
        <v>18.446866583423013</v>
      </c>
      <c r="BH56" s="445"/>
      <c r="BI56" s="444">
        <f>[3]Fleisch!EJ40</f>
        <v>56.776776481625483</v>
      </c>
      <c r="BJ56" s="444">
        <f>[3]Fleisch!EK40</f>
        <v>23.033874436978252</v>
      </c>
      <c r="BK56" s="443">
        <f>[3]Fleisch!EM40</f>
        <v>30.705010827670058</v>
      </c>
      <c r="BL56" s="443">
        <f>[3]Fleisch!EN40</f>
        <v>18.480970713714878</v>
      </c>
      <c r="BM56" s="444">
        <f>[3]Fleisch!EP40</f>
        <v>18.369084002175349</v>
      </c>
      <c r="BN56" s="444">
        <f>[3]Fleisch!EQ40</f>
        <v>11.350924549261411</v>
      </c>
      <c r="BO56" s="443">
        <f>[3]Fleisch!ES40</f>
        <v>20.656924173344642</v>
      </c>
      <c r="BP56" s="443">
        <f>[3]Fleisch!ET40</f>
        <v>9.6718326031488235</v>
      </c>
      <c r="BQ56" s="444"/>
      <c r="BR56" s="444">
        <f>[3]Fleisch!FN40</f>
        <v>30.148258238940667</v>
      </c>
      <c r="BS56" s="444">
        <f>[3]Fleisch!FO40</f>
        <v>18.351671596886103</v>
      </c>
      <c r="BT56" s="443">
        <f>[3]Fleisch!FQ40</f>
        <v>18.51224609958189</v>
      </c>
      <c r="BU56" s="443">
        <f>[3]Fleisch!FR40</f>
        <v>9.4446026871759248</v>
      </c>
      <c r="BV56" s="444">
        <f>[3]Fleisch!FT40</f>
        <v>72.069404744706574</v>
      </c>
      <c r="BW56" s="444">
        <f>[3]Fleisch!FU40</f>
        <v>46.781269459679102</v>
      </c>
      <c r="BX56" s="443">
        <f>[3]Fleisch!FW40</f>
        <v>51.854838878119395</v>
      </c>
      <c r="BY56" s="443">
        <f>[3]Fleisch!FX40</f>
        <v>32.710664433753301</v>
      </c>
      <c r="BZ56" s="444">
        <f>[3]Fleisch!FZ40</f>
        <v>20.621577853446247</v>
      </c>
      <c r="CA56" s="444">
        <f>[3]Fleisch!GA40</f>
        <v>20.360939070873982</v>
      </c>
      <c r="CB56" s="443">
        <f>[3]Fleisch!GC40</f>
        <v>51.891124393771733</v>
      </c>
      <c r="CC56" s="443">
        <f>[3]Fleisch!GD40</f>
        <v>24.776776027590742</v>
      </c>
      <c r="CD56" s="444">
        <f>[3]Fleisch!GF40</f>
        <v>37.525818599414436</v>
      </c>
      <c r="CE56" s="444">
        <f>[3]Fleisch!GG40</f>
        <v>22.767496375492719</v>
      </c>
      <c r="CF56" s="443">
        <f>[3]Fleisch!GI40</f>
        <v>88.300116454161113</v>
      </c>
      <c r="CG56" s="443">
        <f>[3]Fleisch!GJ40</f>
        <v>65.860696418706127</v>
      </c>
      <c r="CH56" s="444">
        <f>[3]Fleisch!GL40</f>
        <v>23.422940269637458</v>
      </c>
      <c r="CI56" s="444">
        <f>[3]Fleisch!GM40</f>
        <v>11.906138282059457</v>
      </c>
      <c r="CJ56" s="370" t="str">
        <f t="shared" si="13"/>
        <v>4</v>
      </c>
      <c r="CK56" s="528">
        <f t="shared" si="14"/>
        <v>4</v>
      </c>
      <c r="CL56" s="397">
        <f>[3]Fleisch!GP40</f>
        <v>436.945680326</v>
      </c>
      <c r="CM56" s="397">
        <f>[3]Fleisch!GQ40</f>
        <v>9660.7138802280006</v>
      </c>
      <c r="CN56" s="415"/>
      <c r="CO56" s="407">
        <f>[3]Fleisch!$AH40</f>
        <v>11.548660397001001</v>
      </c>
      <c r="CP56" s="407">
        <f>[3]Fleisch!$AM40</f>
        <v>223.585362392001</v>
      </c>
      <c r="CQ56" s="406">
        <f>[3]Fleisch!AS40</f>
        <v>0.94189516600000001</v>
      </c>
      <c r="CR56" s="406">
        <f>[3]Fleisch!AT40</f>
        <v>39.254951920000003</v>
      </c>
      <c r="CS56" s="407">
        <f>[3]Fleisch!AU40</f>
        <v>0</v>
      </c>
      <c r="CT56" s="407">
        <f>[3]Fleisch!AV40</f>
        <v>5.2652470000009997</v>
      </c>
      <c r="CU56" s="406">
        <f>[3]Fleisch!AW40</f>
        <v>0.32320300000100005</v>
      </c>
      <c r="CV56" s="406">
        <f>[3]Fleisch!AX40</f>
        <v>3.7871567690010002</v>
      </c>
      <c r="CW56" s="415"/>
      <c r="CX56" s="407">
        <f>[3]Fleisch!AL40</f>
        <v>14.918476915000999</v>
      </c>
      <c r="CY56" s="407">
        <f>[3]Fleisch!AQ40</f>
        <v>287.63486060399998</v>
      </c>
      <c r="CZ56" s="406">
        <f>[3]Fleisch!AY40</f>
        <v>3.7647749420000003</v>
      </c>
      <c r="DA56" s="406">
        <f>[3]Fleisch!AZ40</f>
        <v>40.281654687</v>
      </c>
      <c r="DB56" s="415"/>
      <c r="DC56" s="407">
        <f>[3]Fleisch!$AI40</f>
        <v>199.631063557</v>
      </c>
      <c r="DD56" s="407">
        <f>[3]Fleisch!$AN40</f>
        <v>1947.360073972</v>
      </c>
      <c r="DE56" s="406">
        <f>[3]Fleisch!BA40</f>
        <v>6.3421808689999999</v>
      </c>
      <c r="DF56" s="406">
        <f>[3]Fleisch!BB40</f>
        <v>109.26969003200101</v>
      </c>
      <c r="DG56" s="407">
        <f>[3]Fleisch!BC40</f>
        <v>7.8391449249999994</v>
      </c>
      <c r="DH56" s="407">
        <f>[3]Fleisch!BD40</f>
        <v>75.537241427001007</v>
      </c>
      <c r="DI56" s="406">
        <f>[3]Fleisch!BE40</f>
        <v>4.9979886150000006</v>
      </c>
      <c r="DJ56" s="406">
        <f>[3]Fleisch!BF40</f>
        <v>87.300501710001001</v>
      </c>
      <c r="DK56" s="407">
        <f>[3]Fleisch!BG40</f>
        <v>11.286642464000002</v>
      </c>
      <c r="DL56" s="407">
        <f>[3]Fleisch!BH40</f>
        <v>61.233039177000002</v>
      </c>
      <c r="DM56" s="406">
        <f>[3]Fleisch!BI40</f>
        <v>120.60575764200101</v>
      </c>
      <c r="DN56" s="406">
        <f>[3]Fleisch!BJ40</f>
        <v>1047.9590680869999</v>
      </c>
      <c r="DO56" s="407">
        <f>[3]Fleisch!BK40</f>
        <v>9.2805242460000006</v>
      </c>
      <c r="DP56" s="407">
        <f>[3]Fleisch!BL40</f>
        <v>84.067599133000002</v>
      </c>
      <c r="DQ56" s="406">
        <f>[3]Fleisch!BM40</f>
        <v>2.135150000001</v>
      </c>
      <c r="DR56" s="406">
        <f>[3]Fleisch!BN40</f>
        <v>43.117869700001002</v>
      </c>
      <c r="DS56" s="407">
        <f>[3]Fleisch!BO40</f>
        <v>11.763070757001</v>
      </c>
      <c r="DT56" s="407">
        <f>[3]Fleisch!BP40</f>
        <v>104.79982841300099</v>
      </c>
      <c r="DU56" s="415"/>
      <c r="DV56" s="406">
        <f>[3]Fleisch!$AJ40</f>
        <v>58.619309082000001</v>
      </c>
      <c r="DW56" s="406">
        <f>[3]Fleisch!$AO40</f>
        <v>1957.3872264189999</v>
      </c>
      <c r="DX56" s="407">
        <f>[3]Fleisch!BQ40</f>
        <v>8.6550314529999994</v>
      </c>
      <c r="DY56" s="407">
        <f>[3]Fleisch!BR40</f>
        <v>275.37352889800104</v>
      </c>
      <c r="DZ56" s="406">
        <f>[3]Fleisch!BS40</f>
        <v>8.0362652029999992</v>
      </c>
      <c r="EA56" s="406">
        <f>[3]Fleisch!BT40</f>
        <v>175.35052071900103</v>
      </c>
      <c r="EB56" s="407">
        <f>[3]Fleisch!BU40</f>
        <v>5.3994042719999999</v>
      </c>
      <c r="EC56" s="407">
        <f>[3]Fleisch!BV40</f>
        <v>58.665728197</v>
      </c>
      <c r="ED56" s="406">
        <f>[3]Fleisch!BW40</f>
        <v>7.6819551239999999</v>
      </c>
      <c r="EE56" s="406">
        <f>[3]Fleisch!BX40</f>
        <v>276.700768326</v>
      </c>
      <c r="EF56" s="407">
        <f>[3]Fleisch!BY40</f>
        <v>9.1534287660000011</v>
      </c>
      <c r="EG56" s="407">
        <f>[3]Fleisch!BZ40</f>
        <v>357.25795486000101</v>
      </c>
      <c r="EH56" s="415"/>
      <c r="EI56" s="406">
        <f>[3]Fleisch!$AK40</f>
        <v>110.486086040001</v>
      </c>
      <c r="EJ56" s="406">
        <f>[3]Fleisch!$AP40</f>
        <v>4302.9842706070003</v>
      </c>
      <c r="EK56" s="407">
        <f>[3]Fleisch!DZ40</f>
        <v>29.404554000002001</v>
      </c>
      <c r="EL56" s="407">
        <f>[3]Fleisch!EA40</f>
        <v>1259.6430061510018</v>
      </c>
      <c r="EM56" s="406">
        <f>[3]Fleisch!EB40</f>
        <v>0.71760599999999997</v>
      </c>
      <c r="EN56" s="406">
        <f>[3]Fleisch!EC40</f>
        <v>45.356947579</v>
      </c>
      <c r="EO56" s="407">
        <f>[3]Fleisch!ED40</f>
        <v>47.739552040001001</v>
      </c>
      <c r="EP56" s="407">
        <f>[3]Fleisch!EE40</f>
        <v>909.46182782799997</v>
      </c>
      <c r="EQ56" s="406">
        <f>[3]Fleisch!EF40</f>
        <v>17.143866000000997</v>
      </c>
      <c r="ER56" s="406">
        <f>[3]Fleisch!EG40</f>
        <v>757.13487357700092</v>
      </c>
      <c r="ES56" s="409"/>
      <c r="ET56" s="407">
        <f>[3]Fleisch!GR40</f>
        <v>177.029481862002</v>
      </c>
      <c r="EU56" s="407">
        <f>[3]Fleisch!GS40</f>
        <v>6436.7965925740009</v>
      </c>
      <c r="EV56" s="406">
        <f>[3]Fleisch!EV40</f>
        <v>11.315568834001999</v>
      </c>
      <c r="EW56" s="406">
        <f>[3]Fleisch!EW40</f>
        <v>530.778909064</v>
      </c>
      <c r="EX56" s="407">
        <f>[3]Fleisch!EX40</f>
        <v>16.941834222001003</v>
      </c>
      <c r="EY56" s="407">
        <f>[3]Fleisch!EY40</f>
        <v>702.91063085800101</v>
      </c>
      <c r="EZ56" s="406">
        <f>[3]Fleisch!EZ40</f>
        <v>4.9758445390010007</v>
      </c>
      <c r="FA56" s="406">
        <f>[3]Fleisch!FA40</f>
        <v>243.98098176300098</v>
      </c>
      <c r="FB56" s="407">
        <f>[3]Fleisch!FB40</f>
        <v>9.6208022090010008</v>
      </c>
      <c r="FC56" s="407">
        <f>[3]Fleisch!FC40</f>
        <v>529.00199322400294</v>
      </c>
      <c r="FD56" s="406">
        <f>[3]Fleisch!FD40</f>
        <v>1.5294828969999998</v>
      </c>
      <c r="FE56" s="406">
        <f>[3]Fleisch!FE40</f>
        <v>89.874020862999998</v>
      </c>
      <c r="FF56" s="407">
        <f>[3]Fleisch!FF40</f>
        <v>20.339760638000001</v>
      </c>
      <c r="FG56" s="407">
        <f>[3]Fleisch!FG40</f>
        <v>783.20029923800098</v>
      </c>
      <c r="FH56" s="406">
        <f>[3]Fleisch!FH40</f>
        <v>27.831589252000999</v>
      </c>
      <c r="FI56" s="406">
        <f>[3]Fleisch!FI40</f>
        <v>555.61648043900198</v>
      </c>
      <c r="FJ56" s="407">
        <f>[3]Fleisch!FJ40</f>
        <v>16.821894614001998</v>
      </c>
      <c r="FK56" s="407">
        <f>[3]Fleisch!FK40</f>
        <v>192.99529309600203</v>
      </c>
      <c r="FL56" s="406">
        <f>[3]Fleisch!FL40</f>
        <v>16.335097587</v>
      </c>
      <c r="FM56" s="406">
        <f>[3]Fleisch!FM40</f>
        <v>384.42471149800002</v>
      </c>
    </row>
    <row r="57" spans="1:169" x14ac:dyDescent="0.2">
      <c r="A57" s="218"/>
      <c r="B57" s="189">
        <f t="shared" si="11"/>
        <v>44986</v>
      </c>
      <c r="C57" s="516">
        <f>[3]Fleisch!$A51</f>
        <v>44682</v>
      </c>
      <c r="D57" s="396">
        <f>[3]Fleisch!D52</f>
        <v>10.580000000000002</v>
      </c>
      <c r="E57" s="396">
        <f>[3]Fleisch!E52</f>
        <v>10.379999999999999</v>
      </c>
      <c r="F57" s="380">
        <f>[3]Fleisch!$J52</f>
        <v>12.779999999999998</v>
      </c>
      <c r="G57" s="380"/>
      <c r="H57" s="396">
        <f>[3]Fleisch!$L52</f>
        <v>12.86</v>
      </c>
      <c r="I57" s="396"/>
      <c r="J57" s="380"/>
      <c r="K57" s="380">
        <f>[3]Fleisch!F52</f>
        <v>15.5</v>
      </c>
      <c r="L57" s="380">
        <f>[3]Fleisch!G52</f>
        <v>15.35</v>
      </c>
      <c r="M57" s="380"/>
      <c r="N57" s="396">
        <f>[3]Fleisch!B52</f>
        <v>7.74</v>
      </c>
      <c r="O57" s="396">
        <f>[3]Fleisch!C52</f>
        <v>3.97</v>
      </c>
      <c r="P57" s="380"/>
      <c r="Q57" s="380">
        <f>[3]Fleisch!H52</f>
        <v>16.3</v>
      </c>
      <c r="R57" s="380">
        <f>[3]Fleisch!I52</f>
        <v>14.835999999999999</v>
      </c>
      <c r="S57" s="380"/>
      <c r="T57" s="380"/>
      <c r="U57" s="189">
        <f>[3]Fleisch!$A41</f>
        <v>44986</v>
      </c>
      <c r="V57" s="343">
        <f>'Gemüse Daten'!CX56</f>
        <v>5</v>
      </c>
      <c r="W57" s="443">
        <f>[3]Fleisch!CA41</f>
        <v>24.069909098260371</v>
      </c>
      <c r="X57" s="443">
        <f>[3]Fleisch!CB41</f>
        <v>43.138285360417399</v>
      </c>
      <c r="Y57" s="444">
        <f>[3]Fleisch!CD41</f>
        <v>54.303680270026938</v>
      </c>
      <c r="Z57" s="444">
        <f>[3]Fleisch!CE41</f>
        <v>90.330213676454122</v>
      </c>
      <c r="AA57" s="443">
        <f>[3]Fleisch!CG41</f>
        <v>61.984190319047187</v>
      </c>
      <c r="AB57" s="443">
        <f>[3]Fleisch!CH41</f>
        <v>62.083905304228281</v>
      </c>
      <c r="AC57" s="445"/>
      <c r="AD57" s="444">
        <f>[3]Fleisch!CJ41</f>
        <v>53.047629409224882</v>
      </c>
      <c r="AE57" s="444">
        <f>[3]Fleisch!CK41</f>
        <v>44.471074287153222</v>
      </c>
      <c r="AF57" s="445"/>
      <c r="AG57" s="443">
        <f>[3]Fleisch!CM41</f>
        <v>44.880047346568212</v>
      </c>
      <c r="AH57" s="443">
        <f>[3]Fleisch!CN41</f>
        <v>36.815660827450394</v>
      </c>
      <c r="AI57" s="444">
        <f>[3]Fleisch!CP41</f>
        <v>62.396334475847489</v>
      </c>
      <c r="AJ57" s="444">
        <f>[3]Fleisch!CQ41</f>
        <v>51.25437630273985</v>
      </c>
      <c r="AK57" s="443">
        <f>[3]Fleisch!CS41</f>
        <v>76.547707684138146</v>
      </c>
      <c r="AL57" s="443">
        <f>[3]Fleisch!CT41</f>
        <v>66.592524023061301</v>
      </c>
      <c r="AM57" s="444">
        <f>[3]Fleisch!CV41</f>
        <v>39.546080938160948</v>
      </c>
      <c r="AN57" s="444">
        <f>[3]Fleisch!CW41</f>
        <v>31.281061051408134</v>
      </c>
      <c r="AO57" s="443">
        <f>[3]Fleisch!CY41</f>
        <v>25.927003422083335</v>
      </c>
      <c r="AP57" s="443">
        <f>[3]Fleisch!CZ41</f>
        <v>17.421906834600122</v>
      </c>
      <c r="AQ57" s="444">
        <f>[3]Fleisch!DB41</f>
        <v>28.72502202737336</v>
      </c>
      <c r="AR57" s="444">
        <f>[3]Fleisch!DC41</f>
        <v>26.066124602962482</v>
      </c>
      <c r="AS57" s="443">
        <f>[3]Fleisch!DE41</f>
        <v>31.486572862551242</v>
      </c>
      <c r="AT57" s="443">
        <f>[3]Fleisch!DF41</f>
        <v>20.143176612633866</v>
      </c>
      <c r="AU57" s="444">
        <f>[3]Fleisch!DH41</f>
        <v>66.893405439263788</v>
      </c>
      <c r="AV57" s="444">
        <f>[3]Fleisch!DI41</f>
        <v>47.942736181022475</v>
      </c>
      <c r="AW57" s="445"/>
      <c r="AX57" s="443">
        <f>[3]Fleisch!DK41</f>
        <v>17.465021603392394</v>
      </c>
      <c r="AY57" s="443">
        <f>[3]Fleisch!DL41</f>
        <v>15.712555957890139</v>
      </c>
      <c r="AZ57" s="444">
        <f>[3]Fleisch!DN41</f>
        <v>37.902832054909979</v>
      </c>
      <c r="BA57" s="444">
        <f>[3]Fleisch!DO41</f>
        <v>27.452581589647441</v>
      </c>
      <c r="BB57" s="443">
        <f>[3]Fleisch!DQ41</f>
        <v>19.495090744821098</v>
      </c>
      <c r="BC57" s="443">
        <f>[3]Fleisch!DR41</f>
        <v>15.476197147321949</v>
      </c>
      <c r="BD57" s="444">
        <f>[3]Fleisch!DT41</f>
        <v>32.147189599728144</v>
      </c>
      <c r="BE57" s="444">
        <f>[3]Fleisch!DU41</f>
        <v>13.753651058627758</v>
      </c>
      <c r="BF57" s="443">
        <f>[3]Fleisch!DW41</f>
        <v>24.22488208696123</v>
      </c>
      <c r="BG57" s="443">
        <f>[3]Fleisch!DX41</f>
        <v>20.402181653829732</v>
      </c>
      <c r="BH57" s="445"/>
      <c r="BI57" s="444">
        <f>[3]Fleisch!EJ41</f>
        <v>56.874743202095615</v>
      </c>
      <c r="BJ57" s="444">
        <f>[3]Fleisch!EK41</f>
        <v>23.07682503864277</v>
      </c>
      <c r="BK57" s="443" t="str">
        <f>[3]Fleisch!EM41</f>
        <v>(-)</v>
      </c>
      <c r="BL57" s="443">
        <f>[3]Fleisch!EN41</f>
        <v>23.263839356448656</v>
      </c>
      <c r="BM57" s="444">
        <f>[3]Fleisch!EP41</f>
        <v>18.422942676949777</v>
      </c>
      <c r="BN57" s="444">
        <f>[3]Fleisch!EQ41</f>
        <v>11.497905990365277</v>
      </c>
      <c r="BO57" s="443">
        <f>[3]Fleisch!ES41</f>
        <v>20.299318670989095</v>
      </c>
      <c r="BP57" s="443">
        <f>[3]Fleisch!ET41</f>
        <v>9.1273533119798689</v>
      </c>
      <c r="BQ57" s="444"/>
      <c r="BR57" s="444">
        <f>[3]Fleisch!FN41</f>
        <v>31.162767995247005</v>
      </c>
      <c r="BS57" s="444">
        <f>[3]Fleisch!FO41</f>
        <v>18.772278085777685</v>
      </c>
      <c r="BT57" s="443">
        <f>[3]Fleisch!FQ41</f>
        <v>20.616146003615185</v>
      </c>
      <c r="BU57" s="443">
        <f>[3]Fleisch!FR41</f>
        <v>9.9231654415188313</v>
      </c>
      <c r="BV57" s="444">
        <f>[3]Fleisch!FT41</f>
        <v>70.096733547868354</v>
      </c>
      <c r="BW57" s="444">
        <f>[3]Fleisch!FU41</f>
        <v>46.5540484806085</v>
      </c>
      <c r="BX57" s="443">
        <f>[3]Fleisch!FW41</f>
        <v>43.517354408660616</v>
      </c>
      <c r="BY57" s="443">
        <f>[3]Fleisch!FX41</f>
        <v>31.743342195345448</v>
      </c>
      <c r="BZ57" s="444">
        <f>[3]Fleisch!FZ41</f>
        <v>28.921390721740604</v>
      </c>
      <c r="CA57" s="444">
        <f>[3]Fleisch!GA41</f>
        <v>19.6436017676718</v>
      </c>
      <c r="CB57" s="443">
        <f>[3]Fleisch!GC41</f>
        <v>50.390791343385558</v>
      </c>
      <c r="CC57" s="443">
        <f>[3]Fleisch!GD41</f>
        <v>25.553781762274923</v>
      </c>
      <c r="CD57" s="444">
        <f>[3]Fleisch!GF41</f>
        <v>35.839938374995548</v>
      </c>
      <c r="CE57" s="444">
        <f>[3]Fleisch!GG41</f>
        <v>22.059270628337799</v>
      </c>
      <c r="CF57" s="443">
        <f>[3]Fleisch!GI41</f>
        <v>76.679631653318651</v>
      </c>
      <c r="CG57" s="443">
        <f>[3]Fleisch!GJ41</f>
        <v>63.977144173036486</v>
      </c>
      <c r="CH57" s="444">
        <f>[3]Fleisch!GL41</f>
        <v>21.643999800771649</v>
      </c>
      <c r="CI57" s="444">
        <f>[3]Fleisch!GM41</f>
        <v>11.126872127764914</v>
      </c>
      <c r="CJ57" s="370" t="str">
        <f t="shared" si="13"/>
        <v>5</v>
      </c>
      <c r="CK57" s="528">
        <f t="shared" si="14"/>
        <v>5</v>
      </c>
      <c r="CL57" s="397">
        <f>[3]Fleisch!GP41</f>
        <v>580.99054793300093</v>
      </c>
      <c r="CM57" s="397">
        <f>[3]Fleisch!GQ41</f>
        <v>12061.463730575999</v>
      </c>
      <c r="CN57" s="415"/>
      <c r="CO57" s="407">
        <f>[3]Fleisch!$AH41</f>
        <v>18.533368100000999</v>
      </c>
      <c r="CP57" s="407">
        <f>[3]Fleisch!$AM41</f>
        <v>291.97341233000003</v>
      </c>
      <c r="CQ57" s="406">
        <f>[3]Fleisch!AS41</f>
        <v>2.3884272169999998</v>
      </c>
      <c r="CR57" s="406">
        <f>[3]Fleisch!AT41</f>
        <v>37.411656522001003</v>
      </c>
      <c r="CS57" s="407">
        <f>[3]Fleisch!AU41</f>
        <v>2.0522977240000002</v>
      </c>
      <c r="CT57" s="407">
        <f>[3]Fleisch!AV41</f>
        <v>4.8231800000000007</v>
      </c>
      <c r="CU57" s="406">
        <f>[3]Fleisch!AW41</f>
        <v>1.127947177</v>
      </c>
      <c r="CV57" s="406">
        <f>[3]Fleisch!AX41</f>
        <v>2.1404993950010001</v>
      </c>
      <c r="CW57" s="415"/>
      <c r="CX57" s="407">
        <f>[3]Fleisch!AL41</f>
        <v>6.0913136440010005</v>
      </c>
      <c r="CY57" s="407">
        <f>[3]Fleisch!AQ41</f>
        <v>246.00283100000001</v>
      </c>
      <c r="CZ57" s="406">
        <f>[3]Fleisch!AY41</f>
        <v>1.093818417</v>
      </c>
      <c r="DA57" s="406">
        <f>[3]Fleisch!AZ41</f>
        <v>48.123179329001005</v>
      </c>
      <c r="DB57" s="415"/>
      <c r="DC57" s="407">
        <f>[3]Fleisch!$AI41</f>
        <v>265.66318847000002</v>
      </c>
      <c r="DD57" s="407">
        <f>[3]Fleisch!$AN41</f>
        <v>2491.7778397360003</v>
      </c>
      <c r="DE57" s="406">
        <f>[3]Fleisch!BA41</f>
        <v>11.538646635999999</v>
      </c>
      <c r="DF57" s="406">
        <f>[3]Fleisch!BB41</f>
        <v>146.81215149600001</v>
      </c>
      <c r="DG57" s="407">
        <f>[3]Fleisch!BC41</f>
        <v>14.961655609999999</v>
      </c>
      <c r="DH57" s="407">
        <f>[3]Fleisch!BD41</f>
        <v>125.885838229</v>
      </c>
      <c r="DI57" s="406">
        <f>[3]Fleisch!BE41</f>
        <v>7.7246670249999996</v>
      </c>
      <c r="DJ57" s="406">
        <f>[3]Fleisch!BF41</f>
        <v>54.564296298000002</v>
      </c>
      <c r="DK57" s="407">
        <f>[3]Fleisch!BG41</f>
        <v>13.744533949999999</v>
      </c>
      <c r="DL57" s="407">
        <f>[3]Fleisch!BH41</f>
        <v>108.542532244</v>
      </c>
      <c r="DM57" s="406">
        <f>[3]Fleisch!BI41</f>
        <v>151.23218979700098</v>
      </c>
      <c r="DN57" s="406">
        <f>[3]Fleisch!BJ41</f>
        <v>1233.1603978900002</v>
      </c>
      <c r="DO57" s="407">
        <f>[3]Fleisch!BK41</f>
        <v>17.472669970999998</v>
      </c>
      <c r="DP57" s="407">
        <f>[3]Fleisch!BL41</f>
        <v>109.94516985000099</v>
      </c>
      <c r="DQ57" s="406">
        <f>[3]Fleisch!BM41</f>
        <v>3.7235040000000001</v>
      </c>
      <c r="DR57" s="406">
        <f>[3]Fleisch!BN41</f>
        <v>105.958022200001</v>
      </c>
      <c r="DS57" s="407">
        <f>[3]Fleisch!BO41</f>
        <v>7.3438109279999999</v>
      </c>
      <c r="DT57" s="407">
        <f>[3]Fleisch!BP41</f>
        <v>96.105191031000004</v>
      </c>
      <c r="DU57" s="415"/>
      <c r="DV57" s="406">
        <f>[3]Fleisch!$AJ41</f>
        <v>87.028985128000002</v>
      </c>
      <c r="DW57" s="406">
        <f>[3]Fleisch!$AO41</f>
        <v>2242.226459984</v>
      </c>
      <c r="DX57" s="407">
        <f>[3]Fleisch!BQ41</f>
        <v>6.2583517470009999</v>
      </c>
      <c r="DY57" s="407">
        <f>[3]Fleisch!BR41</f>
        <v>346.81979050000098</v>
      </c>
      <c r="DZ57" s="406">
        <f>[3]Fleisch!BS41</f>
        <v>11.884480658000001</v>
      </c>
      <c r="EA57" s="406">
        <f>[3]Fleisch!BT41</f>
        <v>205.68216798100099</v>
      </c>
      <c r="EB57" s="407">
        <f>[3]Fleisch!BU41</f>
        <v>5.6391098060009996</v>
      </c>
      <c r="EC57" s="407">
        <f>[3]Fleisch!BV41</f>
        <v>122.164019932</v>
      </c>
      <c r="ED57" s="406">
        <f>[3]Fleisch!BW41</f>
        <v>8.4866310820000006</v>
      </c>
      <c r="EE57" s="406">
        <f>[3]Fleisch!BX41</f>
        <v>330.95396662500099</v>
      </c>
      <c r="EF57" s="407">
        <f>[3]Fleisch!BY41</f>
        <v>12.652343120999999</v>
      </c>
      <c r="EG57" s="407">
        <f>[3]Fleisch!BZ41</f>
        <v>219.97286583200099</v>
      </c>
      <c r="EH57" s="415"/>
      <c r="EI57" s="406">
        <f>[3]Fleisch!$AK41</f>
        <v>149.583202886001</v>
      </c>
      <c r="EJ57" s="406">
        <f>[3]Fleisch!$AP41</f>
        <v>5445.8062108730001</v>
      </c>
      <c r="EK57" s="407">
        <f>[3]Fleisch!DZ41</f>
        <v>36.283396000000998</v>
      </c>
      <c r="EL57" s="407">
        <f>[3]Fleisch!EA41</f>
        <v>1673.7131444330012</v>
      </c>
      <c r="EM57" s="406">
        <f>[3]Fleisch!EB41</f>
        <v>0</v>
      </c>
      <c r="EN57" s="406">
        <f>[3]Fleisch!EC41</f>
        <v>29.585056756000004</v>
      </c>
      <c r="EO57" s="407">
        <f>[3]Fleisch!ED41</f>
        <v>59.928645885999998</v>
      </c>
      <c r="EP57" s="407">
        <f>[3]Fleisch!EE41</f>
        <v>1146.4094967350002</v>
      </c>
      <c r="EQ57" s="406">
        <f>[3]Fleisch!EF41</f>
        <v>33.804373000001007</v>
      </c>
      <c r="ER57" s="406">
        <f>[3]Fleisch!EG41</f>
        <v>996.69432906500208</v>
      </c>
      <c r="ES57" s="409"/>
      <c r="ET57" s="407">
        <f>[3]Fleisch!GR41</f>
        <v>221.59280703200102</v>
      </c>
      <c r="EU57" s="407">
        <f>[3]Fleisch!GS41</f>
        <v>7921.7602987959999</v>
      </c>
      <c r="EV57" s="406">
        <f>[3]Fleisch!EV41</f>
        <v>7.6032271950020007</v>
      </c>
      <c r="EW57" s="406">
        <f>[3]Fleisch!EW41</f>
        <v>670.20623646699994</v>
      </c>
      <c r="EX57" s="407">
        <f>[3]Fleisch!EX41</f>
        <v>16.303514929999999</v>
      </c>
      <c r="EY57" s="407">
        <f>[3]Fleisch!EY41</f>
        <v>677.80529993900097</v>
      </c>
      <c r="EZ57" s="406">
        <f>[3]Fleisch!EZ41</f>
        <v>5.830393161001</v>
      </c>
      <c r="FA57" s="406">
        <f>[3]Fleisch!FA41</f>
        <v>277.22120454200103</v>
      </c>
      <c r="FB57" s="407">
        <f>[3]Fleisch!FB41</f>
        <v>16.837069224000999</v>
      </c>
      <c r="FC57" s="407">
        <f>[3]Fleisch!FC41</f>
        <v>684.98681448900186</v>
      </c>
      <c r="FD57" s="406">
        <f>[3]Fleisch!FD41</f>
        <v>1.0650253870000002</v>
      </c>
      <c r="FE57" s="406">
        <f>[3]Fleisch!FE41</f>
        <v>171.968899463002</v>
      </c>
      <c r="FF57" s="407">
        <f>[3]Fleisch!FF41</f>
        <v>22.190311704001001</v>
      </c>
      <c r="FG57" s="407">
        <f>[3]Fleisch!FG41</f>
        <v>950.39001153800007</v>
      </c>
      <c r="FH57" s="406">
        <f>[3]Fleisch!FH41</f>
        <v>41.275127482001004</v>
      </c>
      <c r="FI57" s="406">
        <f>[3]Fleisch!FI41</f>
        <v>730.69525568600181</v>
      </c>
      <c r="FJ57" s="407">
        <f>[3]Fleisch!FJ41</f>
        <v>21.932205400001003</v>
      </c>
      <c r="FK57" s="407">
        <f>[3]Fleisch!FK41</f>
        <v>261.345359445003</v>
      </c>
      <c r="FL57" s="406">
        <f>[3]Fleisch!FL41</f>
        <v>28.337114344000998</v>
      </c>
      <c r="FM57" s="406">
        <f>[3]Fleisch!FM41</f>
        <v>630.15190942599997</v>
      </c>
    </row>
    <row r="58" spans="1:169" ht="13.5" customHeight="1" x14ac:dyDescent="0.2">
      <c r="A58" s="218"/>
      <c r="B58" s="189">
        <f t="shared" si="11"/>
        <v>44958</v>
      </c>
      <c r="C58" s="516">
        <f>[3]Fleisch!$A52</f>
        <v>44652</v>
      </c>
      <c r="D58" s="396">
        <f>[3]Fleisch!D53</f>
        <v>10.35</v>
      </c>
      <c r="E58" s="396">
        <f>[3]Fleisch!E53</f>
        <v>10.157499999999999</v>
      </c>
      <c r="F58" s="380">
        <f>[3]Fleisch!$J53</f>
        <v>12.55</v>
      </c>
      <c r="G58" s="380"/>
      <c r="H58" s="396">
        <f>[3]Fleisch!$L53</f>
        <v>12.75</v>
      </c>
      <c r="I58" s="396"/>
      <c r="J58" s="380"/>
      <c r="K58" s="380">
        <f>[3]Fleisch!F53</f>
        <v>14.850000000000001</v>
      </c>
      <c r="L58" s="380">
        <f>[3]Fleisch!G53</f>
        <v>14.6425</v>
      </c>
      <c r="M58" s="380"/>
      <c r="N58" s="396">
        <f>[3]Fleisch!B53</f>
        <v>7.6</v>
      </c>
      <c r="O58" s="396">
        <f>[3]Fleisch!C53</f>
        <v>3.85</v>
      </c>
      <c r="P58" s="380"/>
      <c r="Q58" s="380">
        <f>[3]Fleisch!H53</f>
        <v>16.3</v>
      </c>
      <c r="R58" s="380">
        <f>[3]Fleisch!I53</f>
        <v>14.824999999999999</v>
      </c>
      <c r="S58" s="380"/>
      <c r="T58" s="380"/>
      <c r="U58" s="189">
        <f>[3]Fleisch!$A42</f>
        <v>44958</v>
      </c>
      <c r="V58" s="343">
        <f>'Gemüse Daten'!CX57</f>
        <v>4</v>
      </c>
      <c r="W58" s="443">
        <f>[3]Fleisch!CA42</f>
        <v>34.88984903693396</v>
      </c>
      <c r="X58" s="443">
        <f>[3]Fleisch!CB42</f>
        <v>37.517810810887092</v>
      </c>
      <c r="Y58" s="444">
        <f>[3]Fleisch!CD42</f>
        <v>44.332759987566625</v>
      </c>
      <c r="Z58" s="444">
        <f>[3]Fleisch!CE42</f>
        <v>79.6980318404038</v>
      </c>
      <c r="AA58" s="443">
        <f>[3]Fleisch!CG42</f>
        <v>83.740568046184279</v>
      </c>
      <c r="AB58" s="443">
        <f>[3]Fleisch!CH42</f>
        <v>65.986632966789273</v>
      </c>
      <c r="AC58" s="445"/>
      <c r="AD58" s="444">
        <f>[3]Fleisch!CJ42</f>
        <v>62.836628018581514</v>
      </c>
      <c r="AE58" s="444">
        <f>[3]Fleisch!CK42</f>
        <v>46.159130818945464</v>
      </c>
      <c r="AF58" s="445"/>
      <c r="AG58" s="443">
        <f>[3]Fleisch!CM42</f>
        <v>48.038953211761651</v>
      </c>
      <c r="AH58" s="443">
        <f>[3]Fleisch!CN42</f>
        <v>38.796314895495364</v>
      </c>
      <c r="AI58" s="444">
        <f>[3]Fleisch!CP42</f>
        <v>68.88582561365385</v>
      </c>
      <c r="AJ58" s="444">
        <f>[3]Fleisch!CQ42</f>
        <v>53.695093583816657</v>
      </c>
      <c r="AK58" s="443">
        <f>[3]Fleisch!CS42</f>
        <v>70.861155962066093</v>
      </c>
      <c r="AL58" s="443">
        <f>[3]Fleisch!CT42</f>
        <v>67.111687970899041</v>
      </c>
      <c r="AM58" s="444">
        <f>[3]Fleisch!CV42</f>
        <v>43.478541248957413</v>
      </c>
      <c r="AN58" s="444">
        <f>[3]Fleisch!CW42</f>
        <v>32.243980732005035</v>
      </c>
      <c r="AO58" s="443">
        <f>[3]Fleisch!CY42</f>
        <v>24.767672064872944</v>
      </c>
      <c r="AP58" s="443">
        <f>[3]Fleisch!CZ42</f>
        <v>16.888291290298223</v>
      </c>
      <c r="AQ58" s="444">
        <f>[3]Fleisch!DB42</f>
        <v>33.554604711936257</v>
      </c>
      <c r="AR58" s="444">
        <f>[3]Fleisch!DC42</f>
        <v>23.064255591237629</v>
      </c>
      <c r="AS58" s="443">
        <f>[3]Fleisch!DE42</f>
        <v>32.915774303863856</v>
      </c>
      <c r="AT58" s="443">
        <f>[3]Fleisch!DF42</f>
        <v>20.623853675911398</v>
      </c>
      <c r="AU58" s="444">
        <f>[3]Fleisch!DH42</f>
        <v>72.700421381948104</v>
      </c>
      <c r="AV58" s="444">
        <f>[3]Fleisch!DI42</f>
        <v>48.317922756484165</v>
      </c>
      <c r="AW58" s="445"/>
      <c r="AX58" s="443">
        <f>[3]Fleisch!DK42</f>
        <v>15.659990976293386</v>
      </c>
      <c r="AY58" s="443">
        <f>[3]Fleisch!DL42</f>
        <v>14.859616585735099</v>
      </c>
      <c r="AZ58" s="444">
        <f>[3]Fleisch!DN42</f>
        <v>59.839643554262814</v>
      </c>
      <c r="BA58" s="444">
        <f>[3]Fleisch!DO42</f>
        <v>32.952788488649013</v>
      </c>
      <c r="BB58" s="443">
        <f>[3]Fleisch!DQ42</f>
        <v>26.474932486496936</v>
      </c>
      <c r="BC58" s="443">
        <f>[3]Fleisch!DR42</f>
        <v>16.895115915062775</v>
      </c>
      <c r="BD58" s="444">
        <f>[3]Fleisch!DT42</f>
        <v>21.168724128331277</v>
      </c>
      <c r="BE58" s="444">
        <f>[3]Fleisch!DU42</f>
        <v>13.045807843498816</v>
      </c>
      <c r="BF58" s="443">
        <f>[3]Fleisch!DW42</f>
        <v>33.988631035350771</v>
      </c>
      <c r="BG58" s="443">
        <f>[3]Fleisch!DX42</f>
        <v>19.407745933218234</v>
      </c>
      <c r="BH58" s="445"/>
      <c r="BI58" s="444">
        <f>[3]Fleisch!EJ42</f>
        <v>56.814939471029717</v>
      </c>
      <c r="BJ58" s="444">
        <f>[3]Fleisch!EK42</f>
        <v>22.201838032476651</v>
      </c>
      <c r="BK58" s="443" t="str">
        <f>[3]Fleisch!EM42</f>
        <v>(-)</v>
      </c>
      <c r="BL58" s="443">
        <f>[3]Fleisch!EN42</f>
        <v>22.962452210603448</v>
      </c>
      <c r="BM58" s="444">
        <f>[3]Fleisch!EP42</f>
        <v>18.574735790353746</v>
      </c>
      <c r="BN58" s="444">
        <f>[3]Fleisch!EQ42</f>
        <v>11.568783808887749</v>
      </c>
      <c r="BO58" s="443">
        <f>[3]Fleisch!ES42</f>
        <v>21.756808218788983</v>
      </c>
      <c r="BP58" s="443">
        <f>[3]Fleisch!ET42</f>
        <v>10.597908261211462</v>
      </c>
      <c r="BQ58" s="444"/>
      <c r="BR58" s="444">
        <f>[3]Fleisch!FN42</f>
        <v>26.870092578866924</v>
      </c>
      <c r="BS58" s="444">
        <f>[3]Fleisch!FO42</f>
        <v>18.114389697795119</v>
      </c>
      <c r="BT58" s="443">
        <f>[3]Fleisch!FQ42</f>
        <v>18.834920658927597</v>
      </c>
      <c r="BU58" s="443">
        <f>[3]Fleisch!FR42</f>
        <v>10.104505389847253</v>
      </c>
      <c r="BV58" s="444">
        <f>[3]Fleisch!FT42</f>
        <v>69.105555231852705</v>
      </c>
      <c r="BW58" s="444">
        <f>[3]Fleisch!FU42</f>
        <v>46.613904123655075</v>
      </c>
      <c r="BX58" s="443">
        <f>[3]Fleisch!FW42</f>
        <v>48.2438513678186</v>
      </c>
      <c r="BY58" s="443">
        <f>[3]Fleisch!FX42</f>
        <v>32.534019062854071</v>
      </c>
      <c r="BZ58" s="444">
        <f>[3]Fleisch!FZ42</f>
        <v>32.50499999892903</v>
      </c>
      <c r="CA58" s="444">
        <f>[3]Fleisch!GA42</f>
        <v>20.53350218304454</v>
      </c>
      <c r="CB58" s="443">
        <f>[3]Fleisch!GC42</f>
        <v>49.392235387448252</v>
      </c>
      <c r="CC58" s="443">
        <f>[3]Fleisch!GD42</f>
        <v>26.052020831814488</v>
      </c>
      <c r="CD58" s="444">
        <f>[3]Fleisch!GF42</f>
        <v>36.624415893205502</v>
      </c>
      <c r="CE58" s="444">
        <f>[3]Fleisch!GG42</f>
        <v>21.909197031430903</v>
      </c>
      <c r="CF58" s="443">
        <f>[3]Fleisch!GI42</f>
        <v>84.605337465453729</v>
      </c>
      <c r="CG58" s="443">
        <f>[3]Fleisch!GJ42</f>
        <v>66.729453875116349</v>
      </c>
      <c r="CH58" s="444">
        <f>[3]Fleisch!GL42</f>
        <v>22.022289801452395</v>
      </c>
      <c r="CI58" s="444">
        <f>[3]Fleisch!GM42</f>
        <v>11.549550851974347</v>
      </c>
      <c r="CJ58" s="370" t="str">
        <f t="shared" si="13"/>
        <v>4</v>
      </c>
      <c r="CK58" s="528">
        <f t="shared" si="14"/>
        <v>4</v>
      </c>
      <c r="CL58" s="397">
        <f>[3]Fleisch!GP42</f>
        <v>472.49036318500004</v>
      </c>
      <c r="CM58" s="397">
        <f>[3]Fleisch!GQ42</f>
        <v>9490.5714352690011</v>
      </c>
      <c r="CN58" s="415"/>
      <c r="CO58" s="407">
        <f>[3]Fleisch!$AH42</f>
        <v>9.3838051950000008</v>
      </c>
      <c r="CP58" s="407">
        <f>[3]Fleisch!$AM42</f>
        <v>267.14001639499998</v>
      </c>
      <c r="CQ58" s="406">
        <f>[3]Fleisch!AS42</f>
        <v>1.638699454001</v>
      </c>
      <c r="CR58" s="406">
        <f>[3]Fleisch!AT42</f>
        <v>44.555581272000005</v>
      </c>
      <c r="CS58" s="407">
        <f>[3]Fleisch!AU42</f>
        <v>0.39337344600000002</v>
      </c>
      <c r="CT58" s="407">
        <f>[3]Fleisch!AV42</f>
        <v>7.0235104950010001</v>
      </c>
      <c r="CU58" s="406">
        <f>[3]Fleisch!AW42</f>
        <v>0.286526</v>
      </c>
      <c r="CV58" s="406">
        <f>[3]Fleisch!AX42</f>
        <v>3.2559070000000001</v>
      </c>
      <c r="CW58" s="415"/>
      <c r="CX58" s="407">
        <f>[3]Fleisch!AL42</f>
        <v>11.956725921</v>
      </c>
      <c r="CY58" s="407">
        <f>[3]Fleisch!AQ42</f>
        <v>157.23339618099999</v>
      </c>
      <c r="CZ58" s="406">
        <f>[3]Fleisch!AY42</f>
        <v>3.8451180160009999</v>
      </c>
      <c r="DA58" s="406">
        <f>[3]Fleisch!AZ42</f>
        <v>35.153952057000005</v>
      </c>
      <c r="DB58" s="415"/>
      <c r="DC58" s="407">
        <f>[3]Fleisch!$AI42</f>
        <v>209.297362273001</v>
      </c>
      <c r="DD58" s="407">
        <f>[3]Fleisch!$AN42</f>
        <v>2105.3595991339998</v>
      </c>
      <c r="DE58" s="406">
        <f>[3]Fleisch!BA42</f>
        <v>5.933674312</v>
      </c>
      <c r="DF58" s="406">
        <f>[3]Fleisch!BB42</f>
        <v>112.06108691899999</v>
      </c>
      <c r="DG58" s="407">
        <f>[3]Fleisch!BC42</f>
        <v>8.9554832900010002</v>
      </c>
      <c r="DH58" s="407">
        <f>[3]Fleisch!BD42</f>
        <v>83.073480574999991</v>
      </c>
      <c r="DI58" s="406">
        <f>[3]Fleisch!BE42</f>
        <v>4.800654626</v>
      </c>
      <c r="DJ58" s="406">
        <f>[3]Fleisch!BF42</f>
        <v>56.351516437001003</v>
      </c>
      <c r="DK58" s="407">
        <f>[3]Fleisch!BG42</f>
        <v>14.101250345001</v>
      </c>
      <c r="DL58" s="407">
        <f>[3]Fleisch!BH42</f>
        <v>84.781783426000999</v>
      </c>
      <c r="DM58" s="406">
        <f>[3]Fleisch!BI42</f>
        <v>134.77746395800099</v>
      </c>
      <c r="DN58" s="406">
        <f>[3]Fleisch!BJ42</f>
        <v>1010.923192878</v>
      </c>
      <c r="DO58" s="407">
        <f>[3]Fleisch!BK42</f>
        <v>12.130480319001</v>
      </c>
      <c r="DP58" s="407">
        <f>[3]Fleisch!BL42</f>
        <v>149.36350076500099</v>
      </c>
      <c r="DQ58" s="406">
        <f>[3]Fleisch!BM42</f>
        <v>3.220383</v>
      </c>
      <c r="DR58" s="406">
        <f>[3]Fleisch!BN42</f>
        <v>100.39202800000001</v>
      </c>
      <c r="DS58" s="407">
        <f>[3]Fleisch!BO42</f>
        <v>5.2571383539999994</v>
      </c>
      <c r="DT58" s="407">
        <f>[3]Fleisch!BP42</f>
        <v>73.382449196001005</v>
      </c>
      <c r="DU58" s="415"/>
      <c r="DV58" s="406">
        <f>[3]Fleisch!$AJ42</f>
        <v>70.371009521000005</v>
      </c>
      <c r="DW58" s="406">
        <f>[3]Fleisch!$AO42</f>
        <v>1674.5286102269999</v>
      </c>
      <c r="DX58" s="407">
        <f>[3]Fleisch!BQ42</f>
        <v>11.836878522000001</v>
      </c>
      <c r="DY58" s="407">
        <f>[3]Fleisch!BR42</f>
        <v>263.20315496299997</v>
      </c>
      <c r="DZ58" s="406">
        <f>[3]Fleisch!BS42</f>
        <v>2.3110390000000001</v>
      </c>
      <c r="EA58" s="406">
        <f>[3]Fleisch!BT42</f>
        <v>120.33327369600001</v>
      </c>
      <c r="EB58" s="407">
        <f>[3]Fleisch!BU42</f>
        <v>1.2967780000010001</v>
      </c>
      <c r="EC58" s="407">
        <f>[3]Fleisch!BV42</f>
        <v>88.430853142000998</v>
      </c>
      <c r="ED58" s="406">
        <f>[3]Fleisch!BW42</f>
        <v>16.539338295</v>
      </c>
      <c r="EE58" s="406">
        <f>[3]Fleisch!BX42</f>
        <v>271.91227234500099</v>
      </c>
      <c r="EF58" s="407">
        <f>[3]Fleisch!BY42</f>
        <v>5.5358907290000001</v>
      </c>
      <c r="EG58" s="407">
        <f>[3]Fleisch!BZ42</f>
        <v>115.276795116001</v>
      </c>
      <c r="EH58" s="415"/>
      <c r="EI58" s="406">
        <f>[3]Fleisch!$AK42</f>
        <v>111.199707924001</v>
      </c>
      <c r="EJ58" s="406">
        <f>[3]Fleisch!$AP42</f>
        <v>4217.3856723270001</v>
      </c>
      <c r="EK58" s="407">
        <f>[3]Fleisch!DZ42</f>
        <v>26.913724000000002</v>
      </c>
      <c r="EL58" s="407">
        <f>[3]Fleisch!EA42</f>
        <v>1410.8571190660018</v>
      </c>
      <c r="EM58" s="406">
        <f>[3]Fleisch!EB42</f>
        <v>0</v>
      </c>
      <c r="EN58" s="406">
        <f>[3]Fleisch!EC42</f>
        <v>27.444850325000999</v>
      </c>
      <c r="EO58" s="407">
        <f>[3]Fleisch!ED42</f>
        <v>51.934391924000998</v>
      </c>
      <c r="EP58" s="407">
        <f>[3]Fleisch!EE42</f>
        <v>928.13833183000099</v>
      </c>
      <c r="EQ58" s="406">
        <f>[3]Fleisch!EF42</f>
        <v>17.724166000000999</v>
      </c>
      <c r="ER58" s="406">
        <f>[3]Fleisch!EG42</f>
        <v>551.04126076200203</v>
      </c>
      <c r="ES58" s="409"/>
      <c r="ET58" s="407">
        <f>[3]Fleisch!GR42</f>
        <v>225.01769596599999</v>
      </c>
      <c r="EU58" s="407">
        <f>[3]Fleisch!GS42</f>
        <v>6292.3738888840007</v>
      </c>
      <c r="EV58" s="406">
        <f>[3]Fleisch!EV42</f>
        <v>6.8307779980020005</v>
      </c>
      <c r="EW58" s="406">
        <f>[3]Fleisch!EW42</f>
        <v>567.44145541199998</v>
      </c>
      <c r="EX58" s="407">
        <f>[3]Fleisch!EX42</f>
        <v>12.259945314001</v>
      </c>
      <c r="EY58" s="407">
        <f>[3]Fleisch!EY42</f>
        <v>492.42492867800001</v>
      </c>
      <c r="EZ58" s="406">
        <f>[3]Fleisch!EZ42</f>
        <v>4.6816643880009998</v>
      </c>
      <c r="FA58" s="406">
        <f>[3]Fleisch!FA42</f>
        <v>205.34480087600201</v>
      </c>
      <c r="FB58" s="407">
        <f>[3]Fleisch!FB42</f>
        <v>15.875478426001001</v>
      </c>
      <c r="FC58" s="407">
        <f>[3]Fleisch!FC42</f>
        <v>534.918502033001</v>
      </c>
      <c r="FD58" s="406">
        <f>[3]Fleisch!FD42</f>
        <v>0.62093263300000001</v>
      </c>
      <c r="FE58" s="406">
        <f>[3]Fleisch!FE42</f>
        <v>154.49556568000099</v>
      </c>
      <c r="FF58" s="407">
        <f>[3]Fleisch!FF42</f>
        <v>24.536625521001998</v>
      </c>
      <c r="FG58" s="407">
        <f>[3]Fleisch!FG42</f>
        <v>727.35722144800002</v>
      </c>
      <c r="FH58" s="406">
        <f>[3]Fleisch!FH42</f>
        <v>36.857554174002004</v>
      </c>
      <c r="FI58" s="406">
        <f>[3]Fleisch!FI42</f>
        <v>635.25623246700104</v>
      </c>
      <c r="FJ58" s="407">
        <f>[3]Fleisch!FJ42</f>
        <v>19.204635722000997</v>
      </c>
      <c r="FK58" s="407">
        <f>[3]Fleisch!FK42</f>
        <v>192.94676586300099</v>
      </c>
      <c r="FL58" s="406">
        <f>[3]Fleisch!FL42</f>
        <v>20.824915466</v>
      </c>
      <c r="FM58" s="406">
        <f>[3]Fleisch!FM42</f>
        <v>466.567151236001</v>
      </c>
    </row>
    <row r="59" spans="1:169" x14ac:dyDescent="0.2">
      <c r="A59" s="218"/>
      <c r="B59" s="189">
        <f t="shared" si="11"/>
        <v>44927</v>
      </c>
      <c r="C59" s="516">
        <f>[3]Fleisch!$A53</f>
        <v>44621</v>
      </c>
      <c r="D59" s="396">
        <f>[3]Fleisch!D54</f>
        <v>10.375</v>
      </c>
      <c r="E59" s="396">
        <f>[3]Fleisch!E54</f>
        <v>10.130000000000001</v>
      </c>
      <c r="F59" s="380">
        <f>[3]Fleisch!$J54</f>
        <v>12.574999999999999</v>
      </c>
      <c r="G59" s="380"/>
      <c r="H59" s="396">
        <f>[3]Fleisch!$L54</f>
        <v>12.775000000000002</v>
      </c>
      <c r="I59" s="396"/>
      <c r="J59" s="380"/>
      <c r="K59" s="380">
        <f>[3]Fleisch!F54</f>
        <v>15.100000000000001</v>
      </c>
      <c r="L59" s="380">
        <f>[3]Fleisch!G54</f>
        <v>14.2225</v>
      </c>
      <c r="M59" s="380"/>
      <c r="N59" s="396">
        <f>[3]Fleisch!B54</f>
        <v>7.6</v>
      </c>
      <c r="O59" s="396">
        <f>[3]Fleisch!C54</f>
        <v>3.85</v>
      </c>
      <c r="P59" s="380"/>
      <c r="Q59" s="380">
        <f>[3]Fleisch!H54</f>
        <v>16.3</v>
      </c>
      <c r="R59" s="380">
        <f>[3]Fleisch!I54</f>
        <v>14.819999999999999</v>
      </c>
      <c r="S59" s="380"/>
      <c r="T59" s="380"/>
      <c r="U59" s="189">
        <f>[3]Fleisch!$A43</f>
        <v>44927</v>
      </c>
      <c r="V59" s="343">
        <f>'Gemüse Daten'!CX58</f>
        <v>4</v>
      </c>
      <c r="W59" s="443">
        <f>[3]Fleisch!CA43</f>
        <v>93.489429328300943</v>
      </c>
      <c r="X59" s="443">
        <f>[3]Fleisch!CB43</f>
        <v>41.814946002515775</v>
      </c>
      <c r="Y59" s="444" t="str">
        <f>[3]Fleisch!CD43</f>
        <v>(-)</v>
      </c>
      <c r="Z59" s="444">
        <f>[3]Fleisch!CE43</f>
        <v>91.44853924798646</v>
      </c>
      <c r="AA59" s="443">
        <f>[3]Fleisch!CG43</f>
        <v>76.020569441383856</v>
      </c>
      <c r="AB59" s="443">
        <f>[3]Fleisch!CH43</f>
        <v>71.312401782994925</v>
      </c>
      <c r="AC59" s="445"/>
      <c r="AD59" s="444">
        <f>[3]Fleisch!CJ43</f>
        <v>52.747819552982541</v>
      </c>
      <c r="AE59" s="444">
        <f>[3]Fleisch!CK43</f>
        <v>49.258844945545277</v>
      </c>
      <c r="AF59" s="445"/>
      <c r="AG59" s="443">
        <f>[3]Fleisch!CM43</f>
        <v>30.748978854623068</v>
      </c>
      <c r="AH59" s="443">
        <f>[3]Fleisch!CN43</f>
        <v>36.062851528282422</v>
      </c>
      <c r="AI59" s="444">
        <f>[3]Fleisch!CP43</f>
        <v>64.148937030963779</v>
      </c>
      <c r="AJ59" s="444">
        <f>[3]Fleisch!CQ43</f>
        <v>53.341150305793164</v>
      </c>
      <c r="AK59" s="443">
        <f>[3]Fleisch!CS43</f>
        <v>88.522833760773196</v>
      </c>
      <c r="AL59" s="443">
        <f>[3]Fleisch!CT43</f>
        <v>69.214018992641044</v>
      </c>
      <c r="AM59" s="444">
        <f>[3]Fleisch!CV43</f>
        <v>42.947943735254213</v>
      </c>
      <c r="AN59" s="444">
        <f>[3]Fleisch!CW43</f>
        <v>30.991540960069706</v>
      </c>
      <c r="AO59" s="443">
        <f>[3]Fleisch!CY43</f>
        <v>23.907561544479307</v>
      </c>
      <c r="AP59" s="443">
        <f>[3]Fleisch!CZ43</f>
        <v>15.928491982495627</v>
      </c>
      <c r="AQ59" s="444">
        <f>[3]Fleisch!DB43</f>
        <v>30.216214983140247</v>
      </c>
      <c r="AR59" s="444">
        <f>[3]Fleisch!DC43</f>
        <v>24.278297715188383</v>
      </c>
      <c r="AS59" s="443">
        <f>[3]Fleisch!DE43</f>
        <v>31.626338969647797</v>
      </c>
      <c r="AT59" s="443">
        <f>[3]Fleisch!DF43</f>
        <v>20.796267582723008</v>
      </c>
      <c r="AU59" s="444">
        <f>[3]Fleisch!DH43</f>
        <v>61.107989500558816</v>
      </c>
      <c r="AV59" s="444">
        <f>[3]Fleisch!DI43</f>
        <v>49.476788826060016</v>
      </c>
      <c r="AW59" s="445"/>
      <c r="AX59" s="443">
        <f>[3]Fleisch!DK43</f>
        <v>14.572787218998934</v>
      </c>
      <c r="AY59" s="443">
        <f>[3]Fleisch!DL43</f>
        <v>15.121165186915203</v>
      </c>
      <c r="AZ59" s="444">
        <f>[3]Fleisch!DN43</f>
        <v>49.479049161272989</v>
      </c>
      <c r="BA59" s="444">
        <f>[3]Fleisch!DO43</f>
        <v>28.839644339245623</v>
      </c>
      <c r="BB59" s="443">
        <f>[3]Fleisch!DQ43</f>
        <v>27.209469132518066</v>
      </c>
      <c r="BC59" s="443">
        <f>[3]Fleisch!DR43</f>
        <v>15.582719721952603</v>
      </c>
      <c r="BD59" s="444">
        <f>[3]Fleisch!DT43</f>
        <v>27.029134768225624</v>
      </c>
      <c r="BE59" s="444">
        <f>[3]Fleisch!DU43</f>
        <v>13.487346317204643</v>
      </c>
      <c r="BF59" s="443">
        <f>[3]Fleisch!DW43</f>
        <v>26.107403443634588</v>
      </c>
      <c r="BG59" s="443">
        <f>[3]Fleisch!DX43</f>
        <v>18.718393935340863</v>
      </c>
      <c r="BH59" s="445"/>
      <c r="BI59" s="444">
        <f>[3]Fleisch!EJ43</f>
        <v>56.642876583311704</v>
      </c>
      <c r="BJ59" s="444">
        <f>[3]Fleisch!EK43</f>
        <v>22.890598882251286</v>
      </c>
      <c r="BK59" s="443" t="str">
        <f>[3]Fleisch!EM43</f>
        <v>(-)</v>
      </c>
      <c r="BL59" s="443">
        <f>[3]Fleisch!EN43</f>
        <v>25.522555914856305</v>
      </c>
      <c r="BM59" s="444">
        <f>[3]Fleisch!EP43</f>
        <v>19.190160139034479</v>
      </c>
      <c r="BN59" s="444">
        <f>[3]Fleisch!EQ43</f>
        <v>10.701578097489516</v>
      </c>
      <c r="BO59" s="443">
        <f>[3]Fleisch!ES43</f>
        <v>21.176133282074641</v>
      </c>
      <c r="BP59" s="443">
        <f>[3]Fleisch!ET43</f>
        <v>9.08857502200655</v>
      </c>
      <c r="BQ59" s="444"/>
      <c r="BR59" s="444">
        <f>[3]Fleisch!FN43</f>
        <v>27.327400578818274</v>
      </c>
      <c r="BS59" s="444">
        <f>[3]Fleisch!FO43</f>
        <v>17.652439877443314</v>
      </c>
      <c r="BT59" s="443">
        <f>[3]Fleisch!FQ43</f>
        <v>20.772425982965807</v>
      </c>
      <c r="BU59" s="443">
        <f>[3]Fleisch!FR43</f>
        <v>10.360773338726728</v>
      </c>
      <c r="BV59" s="444">
        <f>[3]Fleisch!FT43</f>
        <v>57.6139091917602</v>
      </c>
      <c r="BW59" s="444">
        <f>[3]Fleisch!FU43</f>
        <v>46.319819254838549</v>
      </c>
      <c r="BX59" s="443">
        <f>[3]Fleisch!FW43</f>
        <v>52.133432637382221</v>
      </c>
      <c r="BY59" s="443">
        <f>[3]Fleisch!FX43</f>
        <v>32.921066775099632</v>
      </c>
      <c r="BZ59" s="444">
        <f>[3]Fleisch!FZ43</f>
        <v>16.077905608911642</v>
      </c>
      <c r="CA59" s="444">
        <f>[3]Fleisch!GA43</f>
        <v>20.274720498215576</v>
      </c>
      <c r="CB59" s="443">
        <f>[3]Fleisch!GC43</f>
        <v>48.279083235474666</v>
      </c>
      <c r="CC59" s="443">
        <f>[3]Fleisch!GD43</f>
        <v>25.630066219549349</v>
      </c>
      <c r="CD59" s="444">
        <f>[3]Fleisch!GF43</f>
        <v>36.433188887258282</v>
      </c>
      <c r="CE59" s="444">
        <f>[3]Fleisch!GG43</f>
        <v>21.59541106067584</v>
      </c>
      <c r="CF59" s="443">
        <f>[3]Fleisch!GI43</f>
        <v>87.271674018419503</v>
      </c>
      <c r="CG59" s="443">
        <f>[3]Fleisch!GJ43</f>
        <v>66.008383265288643</v>
      </c>
      <c r="CH59" s="444">
        <f>[3]Fleisch!GL43</f>
        <v>22.835510920875972</v>
      </c>
      <c r="CI59" s="444">
        <f>[3]Fleisch!GM43</f>
        <v>10.733227663291013</v>
      </c>
      <c r="CJ59" s="370" t="str">
        <f t="shared" si="13"/>
        <v>4</v>
      </c>
      <c r="CK59" s="528">
        <f t="shared" si="14"/>
        <v>4</v>
      </c>
      <c r="CL59" s="397">
        <f>[3]Fleisch!GP43</f>
        <v>469.84298173499997</v>
      </c>
      <c r="CM59" s="397">
        <f>[3]Fleisch!GQ43</f>
        <v>9656.2690104779995</v>
      </c>
      <c r="CN59" s="415"/>
      <c r="CO59" s="407">
        <f>[3]Fleisch!$AH43</f>
        <v>7.8289220330010005</v>
      </c>
      <c r="CP59" s="407">
        <f>[3]Fleisch!$AM43</f>
        <v>232.388308262001</v>
      </c>
      <c r="CQ59" s="406">
        <f>[3]Fleisch!AS43</f>
        <v>2.7056000001000002E-2</v>
      </c>
      <c r="CR59" s="406">
        <f>[3]Fleisch!AT43</f>
        <v>27.703351523001004</v>
      </c>
      <c r="CS59" s="407">
        <f>[3]Fleisch!AU43</f>
        <v>0</v>
      </c>
      <c r="CT59" s="407">
        <f>[3]Fleisch!AV43</f>
        <v>4.02457566</v>
      </c>
      <c r="CU59" s="406">
        <f>[3]Fleisch!AW43</f>
        <v>1.067827589</v>
      </c>
      <c r="CV59" s="406">
        <f>[3]Fleisch!AX43</f>
        <v>2.485668086</v>
      </c>
      <c r="CW59" s="415"/>
      <c r="CX59" s="407">
        <f>[3]Fleisch!AL43</f>
        <v>3.9111037820000001</v>
      </c>
      <c r="CY59" s="407">
        <f>[3]Fleisch!AQ43</f>
        <v>136.80208527300002</v>
      </c>
      <c r="CZ59" s="406">
        <f>[3]Fleisch!AY43</f>
        <v>1.118978118</v>
      </c>
      <c r="DA59" s="406">
        <f>[3]Fleisch!AZ43</f>
        <v>20.465138629000002</v>
      </c>
      <c r="DB59" s="415"/>
      <c r="DC59" s="407">
        <f>[3]Fleisch!$AI43</f>
        <v>244.860237031</v>
      </c>
      <c r="DD59" s="407">
        <f>[3]Fleisch!$AN43</f>
        <v>2132.0906716640002</v>
      </c>
      <c r="DE59" s="406">
        <f>[3]Fleisch!BA43</f>
        <v>13.519638674001001</v>
      </c>
      <c r="DF59" s="406">
        <f>[3]Fleisch!BB43</f>
        <v>119.671698311</v>
      </c>
      <c r="DG59" s="407">
        <f>[3]Fleisch!BC43</f>
        <v>14.171716237</v>
      </c>
      <c r="DH59" s="407">
        <f>[3]Fleisch!BD43</f>
        <v>74.273001122001006</v>
      </c>
      <c r="DI59" s="406">
        <f>[3]Fleisch!BE43</f>
        <v>6.4156025350000006</v>
      </c>
      <c r="DJ59" s="406">
        <f>[3]Fleisch!BF43</f>
        <v>50.007541489000999</v>
      </c>
      <c r="DK59" s="407">
        <f>[3]Fleisch!BG43</f>
        <v>9.6758969830000012</v>
      </c>
      <c r="DL59" s="407">
        <f>[3]Fleisch!BH43</f>
        <v>95.313385874000005</v>
      </c>
      <c r="DM59" s="406">
        <f>[3]Fleisch!BI43</f>
        <v>149.169291388001</v>
      </c>
      <c r="DN59" s="406">
        <f>[3]Fleisch!BJ43</f>
        <v>1095.960821445</v>
      </c>
      <c r="DO59" s="407">
        <f>[3]Fleisch!BK43</f>
        <v>16.932169870000997</v>
      </c>
      <c r="DP59" s="407">
        <f>[3]Fleisch!BL43</f>
        <v>122.127945348</v>
      </c>
      <c r="DQ59" s="406">
        <f>[3]Fleisch!BM43</f>
        <v>4.4055330000010002</v>
      </c>
      <c r="DR59" s="406">
        <f>[3]Fleisch!BN43</f>
        <v>105.62768060000001</v>
      </c>
      <c r="DS59" s="407">
        <f>[3]Fleisch!BO43</f>
        <v>7.5035423050010008</v>
      </c>
      <c r="DT59" s="407">
        <f>[3]Fleisch!BP43</f>
        <v>66.648008177001003</v>
      </c>
      <c r="DU59" s="415"/>
      <c r="DV59" s="406">
        <f>[3]Fleisch!$AJ43</f>
        <v>48.567330137999996</v>
      </c>
      <c r="DW59" s="406">
        <f>[3]Fleisch!$AO43</f>
        <v>1771.3141960070002</v>
      </c>
      <c r="DX59" s="407">
        <f>[3]Fleisch!BQ43</f>
        <v>5.2356702760010005</v>
      </c>
      <c r="DY59" s="407">
        <f>[3]Fleisch!BR43</f>
        <v>295.49874783800004</v>
      </c>
      <c r="DZ59" s="406">
        <f>[3]Fleisch!BS43</f>
        <v>6.8218520920000003</v>
      </c>
      <c r="EA59" s="406">
        <f>[3]Fleisch!BT43</f>
        <v>143.60750308200002</v>
      </c>
      <c r="EB59" s="407">
        <f>[3]Fleisch!BU43</f>
        <v>1.8647879060000001</v>
      </c>
      <c r="EC59" s="407">
        <f>[3]Fleisch!BV43</f>
        <v>105.697855277</v>
      </c>
      <c r="ED59" s="406">
        <f>[3]Fleisch!BW43</f>
        <v>8.7340214620009995</v>
      </c>
      <c r="EE59" s="406">
        <f>[3]Fleisch!BX43</f>
        <v>241.52852097900001</v>
      </c>
      <c r="EF59" s="407">
        <f>[3]Fleisch!BY43</f>
        <v>1.9879367900010001</v>
      </c>
      <c r="EG59" s="407">
        <f>[3]Fleisch!BZ43</f>
        <v>121.494993648</v>
      </c>
      <c r="EH59" s="415"/>
      <c r="EI59" s="406">
        <f>[3]Fleisch!$AK43</f>
        <v>128.91160226600101</v>
      </c>
      <c r="EJ59" s="406">
        <f>[3]Fleisch!$AP43</f>
        <v>4341.1102275610001</v>
      </c>
      <c r="EK59" s="407">
        <f>[3]Fleisch!DZ43</f>
        <v>30.338791000002004</v>
      </c>
      <c r="EL59" s="407">
        <f>[3]Fleisch!EA43</f>
        <v>1324.8988932910031</v>
      </c>
      <c r="EM59" s="406">
        <f>[3]Fleisch!EB43</f>
        <v>0</v>
      </c>
      <c r="EN59" s="406">
        <f>[3]Fleisch!EC43</f>
        <v>23.404977246001</v>
      </c>
      <c r="EO59" s="407">
        <f>[3]Fleisch!ED43</f>
        <v>58.870415266000002</v>
      </c>
      <c r="EP59" s="407">
        <f>[3]Fleisch!EE43</f>
        <v>992.92115367300005</v>
      </c>
      <c r="EQ59" s="406">
        <f>[3]Fleisch!EF43</f>
        <v>25.562237000000998</v>
      </c>
      <c r="ER59" s="406">
        <f>[3]Fleisch!EG43</f>
        <v>739.74719732100107</v>
      </c>
      <c r="ES59" s="409"/>
      <c r="ET59" s="407">
        <f>[3]Fleisch!GR43</f>
        <v>181.51617199100002</v>
      </c>
      <c r="EU59" s="407">
        <f>[3]Fleisch!GS43</f>
        <v>6167.1885003520001</v>
      </c>
      <c r="EV59" s="406">
        <f>[3]Fleisch!EV43</f>
        <v>8.6797107820000008</v>
      </c>
      <c r="EW59" s="406">
        <f>[3]Fleisch!EW43</f>
        <v>552.14844668700107</v>
      </c>
      <c r="EX59" s="407">
        <f>[3]Fleisch!EX43</f>
        <v>8.4831927220010002</v>
      </c>
      <c r="EY59" s="407">
        <f>[3]Fleisch!EY43</f>
        <v>448.219165315</v>
      </c>
      <c r="EZ59" s="406">
        <f>[3]Fleisch!EZ43</f>
        <v>6.5636813310020008</v>
      </c>
      <c r="FA59" s="406">
        <f>[3]Fleisch!FA43</f>
        <v>188.94169768300202</v>
      </c>
      <c r="FB59" s="407">
        <f>[3]Fleisch!FB43</f>
        <v>10.706439256002001</v>
      </c>
      <c r="FC59" s="407">
        <f>[3]Fleisch!FC43</f>
        <v>504.93978728700199</v>
      </c>
      <c r="FD59" s="406">
        <f>[3]Fleisch!FD43</f>
        <v>4.812590149</v>
      </c>
      <c r="FE59" s="406">
        <f>[3]Fleisch!FE43</f>
        <v>171.81564108100002</v>
      </c>
      <c r="FF59" s="407">
        <f>[3]Fleisch!FF43</f>
        <v>18.890108648001</v>
      </c>
      <c r="FG59" s="407">
        <f>[3]Fleisch!FG43</f>
        <v>722.08745181000211</v>
      </c>
      <c r="FH59" s="406">
        <f>[3]Fleisch!FH43</f>
        <v>35.507025264000994</v>
      </c>
      <c r="FI59" s="406">
        <f>[3]Fleisch!FI43</f>
        <v>637.28983476100109</v>
      </c>
      <c r="FJ59" s="407">
        <f>[3]Fleisch!FJ43</f>
        <v>14.252557448004001</v>
      </c>
      <c r="FK59" s="407">
        <f>[3]Fleisch!FK43</f>
        <v>201.32675534200402</v>
      </c>
      <c r="FL59" s="406">
        <f>[3]Fleisch!FL43</f>
        <v>23.157404779</v>
      </c>
      <c r="FM59" s="406">
        <f>[3]Fleisch!FM43</f>
        <v>524.29886891000001</v>
      </c>
    </row>
    <row r="60" spans="1:169" x14ac:dyDescent="0.2">
      <c r="A60" s="218"/>
      <c r="B60" s="189">
        <f t="shared" si="11"/>
        <v>44896</v>
      </c>
      <c r="C60" s="516">
        <f>[3]Fleisch!$A54</f>
        <v>44593</v>
      </c>
      <c r="D60" s="396">
        <f>[3]Fleisch!D55</f>
        <v>10.5</v>
      </c>
      <c r="E60" s="396">
        <f>[3]Fleisch!E55</f>
        <v>10.387500000000001</v>
      </c>
      <c r="F60" s="380">
        <f>[3]Fleisch!$J55</f>
        <v>12.8</v>
      </c>
      <c r="G60" s="380"/>
      <c r="H60" s="396">
        <f>[3]Fleisch!$L55</f>
        <v>13</v>
      </c>
      <c r="I60" s="396"/>
      <c r="J60" s="380"/>
      <c r="K60" s="380">
        <f>[3]Fleisch!F55</f>
        <v>17.400000000000002</v>
      </c>
      <c r="L60" s="380">
        <f>[3]Fleisch!G55</f>
        <v>15.48</v>
      </c>
      <c r="M60" s="380"/>
      <c r="N60" s="396">
        <f>[3]Fleisch!B55</f>
        <v>7.6</v>
      </c>
      <c r="O60" s="396">
        <f>[3]Fleisch!C55</f>
        <v>3.85</v>
      </c>
      <c r="P60" s="380"/>
      <c r="Q60" s="380">
        <f>[3]Fleisch!H55</f>
        <v>15.850000000000001</v>
      </c>
      <c r="R60" s="380">
        <f>[3]Fleisch!I55</f>
        <v>14.417499999999999</v>
      </c>
      <c r="S60" s="380"/>
      <c r="T60" s="380"/>
      <c r="U60" s="189">
        <f>[3]Fleisch!$A44</f>
        <v>44896</v>
      </c>
      <c r="V60" s="343">
        <f>'Gemüse Daten'!CX59</f>
        <v>5</v>
      </c>
      <c r="W60" s="443">
        <f>[3]Fleisch!CA44</f>
        <v>88.369174895943843</v>
      </c>
      <c r="X60" s="443">
        <f>[3]Fleisch!CB44</f>
        <v>44.717893617585538</v>
      </c>
      <c r="Y60" s="444">
        <f>[3]Fleisch!CD44</f>
        <v>69.255108629157363</v>
      </c>
      <c r="Z60" s="444">
        <f>[3]Fleisch!CE44</f>
        <v>77.498562954053341</v>
      </c>
      <c r="AA60" s="443">
        <f>[3]Fleisch!CG44</f>
        <v>66.759120300114205</v>
      </c>
      <c r="AB60" s="443">
        <f>[3]Fleisch!CH44</f>
        <v>61.104677031463062</v>
      </c>
      <c r="AC60" s="445"/>
      <c r="AD60" s="444">
        <f>[3]Fleisch!CJ44</f>
        <v>64.975083214291061</v>
      </c>
      <c r="AE60" s="444">
        <f>[3]Fleisch!CK44</f>
        <v>46.579034944526583</v>
      </c>
      <c r="AF60" s="445"/>
      <c r="AG60" s="443">
        <f>[3]Fleisch!CM44</f>
        <v>40.052986101712655</v>
      </c>
      <c r="AH60" s="443">
        <f>[3]Fleisch!CN44</f>
        <v>39.354435916899355</v>
      </c>
      <c r="AI60" s="444">
        <f>[3]Fleisch!CP44</f>
        <v>73.636795946843449</v>
      </c>
      <c r="AJ60" s="444">
        <f>[3]Fleisch!CQ44</f>
        <v>51.310099530258171</v>
      </c>
      <c r="AK60" s="443">
        <f>[3]Fleisch!CS44</f>
        <v>74.430649200246762</v>
      </c>
      <c r="AL60" s="443">
        <f>[3]Fleisch!CT44</f>
        <v>66.245836973742072</v>
      </c>
      <c r="AM60" s="444">
        <f>[3]Fleisch!CV44</f>
        <v>41.133452591402026</v>
      </c>
      <c r="AN60" s="444">
        <f>[3]Fleisch!CW44</f>
        <v>31.349356785039593</v>
      </c>
      <c r="AO60" s="443">
        <f>[3]Fleisch!CY44</f>
        <v>24.725097176210703</v>
      </c>
      <c r="AP60" s="443">
        <f>[3]Fleisch!CZ44</f>
        <v>16.806892741334408</v>
      </c>
      <c r="AQ60" s="444">
        <f>[3]Fleisch!DB44</f>
        <v>32.906635806278395</v>
      </c>
      <c r="AR60" s="444">
        <f>[3]Fleisch!DC44</f>
        <v>23.877549777931872</v>
      </c>
      <c r="AS60" s="443">
        <f>[3]Fleisch!DE44</f>
        <v>33.786844675830253</v>
      </c>
      <c r="AT60" s="443">
        <f>[3]Fleisch!DF44</f>
        <v>22.26883518723206</v>
      </c>
      <c r="AU60" s="444">
        <f>[3]Fleisch!DH44</f>
        <v>62.743987578061365</v>
      </c>
      <c r="AV60" s="444">
        <f>[3]Fleisch!DI44</f>
        <v>46.714287935051438</v>
      </c>
      <c r="AW60" s="445"/>
      <c r="AX60" s="443">
        <f>[3]Fleisch!DK44</f>
        <v>23.288626964112304</v>
      </c>
      <c r="AY60" s="443">
        <f>[3]Fleisch!DL44</f>
        <v>16.144610441967231</v>
      </c>
      <c r="AZ60" s="444">
        <f>[3]Fleisch!DN44</f>
        <v>45.923616114308736</v>
      </c>
      <c r="BA60" s="444">
        <f>[3]Fleisch!DO44</f>
        <v>29.715261126283718</v>
      </c>
      <c r="BB60" s="443">
        <f>[3]Fleisch!DQ44</f>
        <v>21.067378285301913</v>
      </c>
      <c r="BC60" s="443">
        <f>[3]Fleisch!DR44</f>
        <v>17.947871563894413</v>
      </c>
      <c r="BD60" s="444">
        <f>[3]Fleisch!DT44</f>
        <v>30.55408218239279</v>
      </c>
      <c r="BE60" s="444">
        <f>[3]Fleisch!DU44</f>
        <v>13.693019738455293</v>
      </c>
      <c r="BF60" s="443">
        <f>[3]Fleisch!DW44</f>
        <v>34.297227425483555</v>
      </c>
      <c r="BG60" s="443">
        <f>[3]Fleisch!DX44</f>
        <v>18.512247716836178</v>
      </c>
      <c r="BH60" s="445"/>
      <c r="BI60" s="444">
        <f>[3]Fleisch!EJ44</f>
        <v>55.827615326920949</v>
      </c>
      <c r="BJ60" s="444">
        <f>[3]Fleisch!EK44</f>
        <v>23.377331029572208</v>
      </c>
      <c r="BK60" s="443">
        <f>[3]Fleisch!EM44</f>
        <v>40.601913875598093</v>
      </c>
      <c r="BL60" s="443">
        <f>[3]Fleisch!EN44</f>
        <v>22.803509337601188</v>
      </c>
      <c r="BM60" s="444">
        <f>[3]Fleisch!EP44</f>
        <v>20.497773788853529</v>
      </c>
      <c r="BN60" s="444">
        <f>[3]Fleisch!EQ44</f>
        <v>11.528847424157293</v>
      </c>
      <c r="BO60" s="443">
        <f>[3]Fleisch!ES44</f>
        <v>20.621465901699708</v>
      </c>
      <c r="BP60" s="443">
        <f>[3]Fleisch!ET44</f>
        <v>10.531112386458814</v>
      </c>
      <c r="BQ60" s="444"/>
      <c r="BR60" s="444">
        <f>[3]Fleisch!FN44</f>
        <v>28.107382848713641</v>
      </c>
      <c r="BS60" s="444">
        <f>[3]Fleisch!FO44</f>
        <v>18.131443668216768</v>
      </c>
      <c r="BT60" s="443">
        <f>[3]Fleisch!FQ44</f>
        <v>17.069896095102742</v>
      </c>
      <c r="BU60" s="443">
        <f>[3]Fleisch!FR44</f>
        <v>9.6995937643525689</v>
      </c>
      <c r="BV60" s="444">
        <f>[3]Fleisch!FT44</f>
        <v>72.024299136712287</v>
      </c>
      <c r="BW60" s="444">
        <f>[3]Fleisch!FU44</f>
        <v>47.523470842758023</v>
      </c>
      <c r="BX60" s="443">
        <f>[3]Fleisch!FW44</f>
        <v>54.370540907407289</v>
      </c>
      <c r="BY60" s="443">
        <f>[3]Fleisch!FX44</f>
        <v>33.953522563050591</v>
      </c>
      <c r="BZ60" s="444">
        <f>[3]Fleisch!FZ44</f>
        <v>18.793150483126176</v>
      </c>
      <c r="CA60" s="444">
        <f>[3]Fleisch!GA44</f>
        <v>21.3900145193236</v>
      </c>
      <c r="CB60" s="443">
        <f>[3]Fleisch!GC44</f>
        <v>50.439018971358415</v>
      </c>
      <c r="CC60" s="443">
        <f>[3]Fleisch!GD44</f>
        <v>25.905429795079815</v>
      </c>
      <c r="CD60" s="444">
        <f>[3]Fleisch!GF44</f>
        <v>35.001280356192041</v>
      </c>
      <c r="CE60" s="444">
        <f>[3]Fleisch!GG44</f>
        <v>23.188814452841314</v>
      </c>
      <c r="CF60" s="443">
        <f>[3]Fleisch!GI44</f>
        <v>90.665530613889018</v>
      </c>
      <c r="CG60" s="443">
        <f>[3]Fleisch!GJ44</f>
        <v>57.133163023866828</v>
      </c>
      <c r="CH60" s="444">
        <f>[3]Fleisch!GL44</f>
        <v>22.459552634389347</v>
      </c>
      <c r="CI60" s="444">
        <f>[3]Fleisch!GM44</f>
        <v>11.318318099686124</v>
      </c>
      <c r="CJ60" s="370" t="str">
        <f t="shared" si="13"/>
        <v>5</v>
      </c>
      <c r="CK60" s="528">
        <f t="shared" si="14"/>
        <v>5</v>
      </c>
      <c r="CL60" s="397">
        <f>[3]Fleisch!GP44</f>
        <v>598.86337328500099</v>
      </c>
      <c r="CM60" s="397">
        <f>[3]Fleisch!GQ44</f>
        <v>12488.851808337</v>
      </c>
      <c r="CN60" s="415"/>
      <c r="CO60" s="407">
        <f>[3]Fleisch!$AH44</f>
        <v>21.869947630001001</v>
      </c>
      <c r="CP60" s="407">
        <f>[3]Fleisch!$AM44</f>
        <v>380.785707653001</v>
      </c>
      <c r="CQ60" s="406">
        <f>[3]Fleisch!AS44</f>
        <v>4.9012E-2</v>
      </c>
      <c r="CR60" s="406">
        <f>[3]Fleisch!AT44</f>
        <v>55.662507603000002</v>
      </c>
      <c r="CS60" s="407">
        <f>[3]Fleisch!AU44</f>
        <v>3.7220899510000001</v>
      </c>
      <c r="CT60" s="407">
        <f>[3]Fleisch!AV44</f>
        <v>24.061111030001001</v>
      </c>
      <c r="CU60" s="406">
        <f>[3]Fleisch!AW44</f>
        <v>2.958545296</v>
      </c>
      <c r="CV60" s="406">
        <f>[3]Fleisch!AX44</f>
        <v>5.8729849170010002</v>
      </c>
      <c r="CW60" s="415"/>
      <c r="CX60" s="407">
        <f>[3]Fleisch!AL44</f>
        <v>10.335197366000001</v>
      </c>
      <c r="CY60" s="407">
        <f>[3]Fleisch!AQ44</f>
        <v>242.340822559</v>
      </c>
      <c r="CZ60" s="406">
        <f>[3]Fleisch!AY44</f>
        <v>1.0422236359999999</v>
      </c>
      <c r="DA60" s="406">
        <f>[3]Fleisch!AZ44</f>
        <v>39.692740575001004</v>
      </c>
      <c r="DB60" s="415"/>
      <c r="DC60" s="407">
        <f>[3]Fleisch!$AI44</f>
        <v>306.718859713001</v>
      </c>
      <c r="DD60" s="407">
        <f>[3]Fleisch!$AN44</f>
        <v>2909.040770655</v>
      </c>
      <c r="DE60" s="406">
        <f>[3]Fleisch!BA44</f>
        <v>18.59314479</v>
      </c>
      <c r="DF60" s="406">
        <f>[3]Fleisch!BB44</f>
        <v>197.338144607</v>
      </c>
      <c r="DG60" s="407">
        <f>[3]Fleisch!BC44</f>
        <v>10.896686195000001</v>
      </c>
      <c r="DH60" s="407">
        <f>[3]Fleisch!BD44</f>
        <v>186.95737741600001</v>
      </c>
      <c r="DI60" s="406">
        <f>[3]Fleisch!BE44</f>
        <v>18.468321593001001</v>
      </c>
      <c r="DJ60" s="406">
        <f>[3]Fleisch!BF44</f>
        <v>199.55791208800002</v>
      </c>
      <c r="DK60" s="407">
        <f>[3]Fleisch!BG44</f>
        <v>14.927302498</v>
      </c>
      <c r="DL60" s="407">
        <f>[3]Fleisch!BH44</f>
        <v>95.977884844000002</v>
      </c>
      <c r="DM60" s="406">
        <f>[3]Fleisch!BI44</f>
        <v>162.80898365500101</v>
      </c>
      <c r="DN60" s="406">
        <f>[3]Fleisch!BJ44</f>
        <v>1117.9473078320011</v>
      </c>
      <c r="DO60" s="407">
        <f>[3]Fleisch!BK44</f>
        <v>11.909057506001</v>
      </c>
      <c r="DP60" s="407">
        <f>[3]Fleisch!BL44</f>
        <v>156.69003684900099</v>
      </c>
      <c r="DQ60" s="406">
        <f>[3]Fleisch!BM44</f>
        <v>4.7664960000010002</v>
      </c>
      <c r="DR60" s="406">
        <f>[3]Fleisch!BN44</f>
        <v>102.510468900001</v>
      </c>
      <c r="DS60" s="407">
        <f>[3]Fleisch!BO44</f>
        <v>10.931902014</v>
      </c>
      <c r="DT60" s="407">
        <f>[3]Fleisch!BP44</f>
        <v>109.92720627199999</v>
      </c>
      <c r="DU60" s="415"/>
      <c r="DV60" s="406">
        <f>[3]Fleisch!$AJ44</f>
        <v>83.035562450001009</v>
      </c>
      <c r="DW60" s="406">
        <f>[3]Fleisch!$AO44</f>
        <v>2395.7326462630003</v>
      </c>
      <c r="DX60" s="407">
        <f>[3]Fleisch!BQ44</f>
        <v>9.117658165001</v>
      </c>
      <c r="DY60" s="407">
        <f>[3]Fleisch!BR44</f>
        <v>439.34876468600004</v>
      </c>
      <c r="DZ60" s="406">
        <f>[3]Fleisch!BS44</f>
        <v>9.4839507900009998</v>
      </c>
      <c r="EA60" s="406">
        <f>[3]Fleisch!BT44</f>
        <v>391.94642549300005</v>
      </c>
      <c r="EB60" s="407">
        <f>[3]Fleisch!BU44</f>
        <v>7.8539665800009999</v>
      </c>
      <c r="EC60" s="407">
        <f>[3]Fleisch!BV44</f>
        <v>98.020460995001002</v>
      </c>
      <c r="ED60" s="406">
        <f>[3]Fleisch!BW44</f>
        <v>5.0314718999999997</v>
      </c>
      <c r="EE60" s="406">
        <f>[3]Fleisch!BX44</f>
        <v>261.32275103399996</v>
      </c>
      <c r="EF60" s="407">
        <f>[3]Fleisch!BY44</f>
        <v>5.1150855460009996</v>
      </c>
      <c r="EG60" s="407">
        <f>[3]Fleisch!BZ44</f>
        <v>163.43889124600003</v>
      </c>
      <c r="EH60" s="415"/>
      <c r="EI60" s="406">
        <f>[3]Fleisch!$AK44</f>
        <v>124.13466743500101</v>
      </c>
      <c r="EJ60" s="406">
        <f>[3]Fleisch!$AP44</f>
        <v>4866.0041469240005</v>
      </c>
      <c r="EK60" s="407">
        <f>[3]Fleisch!DZ44</f>
        <v>33.490402000000998</v>
      </c>
      <c r="EL60" s="407">
        <f>[3]Fleisch!EA44</f>
        <v>1512.8694663600008</v>
      </c>
      <c r="EM60" s="406">
        <f>[3]Fleisch!EB44</f>
        <v>1.0449999999999999E-2</v>
      </c>
      <c r="EN60" s="406">
        <f>[3]Fleisch!EC44</f>
        <v>22.751799243001003</v>
      </c>
      <c r="EO60" s="407">
        <f>[3]Fleisch!ED44</f>
        <v>54.011660434999996</v>
      </c>
      <c r="EP60" s="407">
        <f>[3]Fleisch!EE44</f>
        <v>1132.704970757</v>
      </c>
      <c r="EQ60" s="406">
        <f>[3]Fleisch!EF44</f>
        <v>21.722125000002002</v>
      </c>
      <c r="ER60" s="406">
        <f>[3]Fleisch!EG44</f>
        <v>696.83278951300008</v>
      </c>
      <c r="ES60" s="409"/>
      <c r="ET60" s="407">
        <f>[3]Fleisch!GR44</f>
        <v>233.580429662</v>
      </c>
      <c r="EU60" s="407">
        <f>[3]Fleisch!GS44</f>
        <v>8686.9977798489999</v>
      </c>
      <c r="EV60" s="406">
        <f>[3]Fleisch!EV44</f>
        <v>10.985885549999999</v>
      </c>
      <c r="EW60" s="406">
        <f>[3]Fleisch!EW44</f>
        <v>646.21455840600197</v>
      </c>
      <c r="EX60" s="407">
        <f>[3]Fleisch!EX44</f>
        <v>12.222653894001001</v>
      </c>
      <c r="EY60" s="407">
        <f>[3]Fleisch!EY44</f>
        <v>587.68378383200104</v>
      </c>
      <c r="EZ60" s="406">
        <f>[3]Fleisch!EZ44</f>
        <v>7.1661305880019999</v>
      </c>
      <c r="FA60" s="406">
        <f>[3]Fleisch!FA44</f>
        <v>280.871035436</v>
      </c>
      <c r="FB60" s="407">
        <f>[3]Fleisch!FB44</f>
        <v>13.281651131000999</v>
      </c>
      <c r="FC60" s="407">
        <f>[3]Fleisch!FC44</f>
        <v>687.03013457600298</v>
      </c>
      <c r="FD60" s="406">
        <f>[3]Fleisch!FD44</f>
        <v>0.81487046499999993</v>
      </c>
      <c r="FE60" s="406">
        <f>[3]Fleisch!FE44</f>
        <v>186.76286747300099</v>
      </c>
      <c r="FF60" s="407">
        <f>[3]Fleisch!FF44</f>
        <v>21.506316681000001</v>
      </c>
      <c r="FG60" s="407">
        <f>[3]Fleisch!FG44</f>
        <v>887.74712112400005</v>
      </c>
      <c r="FH60" s="406">
        <f>[3]Fleisch!FH44</f>
        <v>49.967755351000996</v>
      </c>
      <c r="FI60" s="406">
        <f>[3]Fleisch!FI44</f>
        <v>857.13584549599989</v>
      </c>
      <c r="FJ60" s="407">
        <f>[3]Fleisch!FJ44</f>
        <v>16.519109454002002</v>
      </c>
      <c r="FK60" s="407">
        <f>[3]Fleisch!FK44</f>
        <v>319.27734275100198</v>
      </c>
      <c r="FL60" s="406">
        <f>[3]Fleisch!FL44</f>
        <v>27.746775533000001</v>
      </c>
      <c r="FM60" s="406">
        <f>[3]Fleisch!FM44</f>
        <v>617.62073863800106</v>
      </c>
    </row>
    <row r="61" spans="1:169" x14ac:dyDescent="0.2">
      <c r="A61" s="218"/>
      <c r="B61" s="189">
        <f t="shared" si="11"/>
        <v>44866</v>
      </c>
      <c r="C61" s="516">
        <f>[3]Fleisch!$A55</f>
        <v>44562</v>
      </c>
      <c r="D61" s="396">
        <f>[3]Fleisch!D56</f>
        <v>10.5</v>
      </c>
      <c r="E61" s="396">
        <f>[3]Fleisch!E56</f>
        <v>10.391999999999999</v>
      </c>
      <c r="F61" s="380">
        <f>[3]Fleisch!$J56</f>
        <v>12.8</v>
      </c>
      <c r="G61" s="380"/>
      <c r="H61" s="396">
        <f>[3]Fleisch!$L56</f>
        <v>13.040000000000001</v>
      </c>
      <c r="I61" s="396"/>
      <c r="J61" s="380"/>
      <c r="K61" s="380">
        <f>[3]Fleisch!F56</f>
        <v>18.54</v>
      </c>
      <c r="L61" s="380">
        <f>[3]Fleisch!G56</f>
        <v>16.934000000000005</v>
      </c>
      <c r="M61" s="380"/>
      <c r="N61" s="396">
        <f>[3]Fleisch!B56</f>
        <v>7.6</v>
      </c>
      <c r="O61" s="396">
        <f>[3]Fleisch!C56</f>
        <v>3.85</v>
      </c>
      <c r="P61" s="380"/>
      <c r="Q61" s="380">
        <f>[3]Fleisch!H56</f>
        <v>15.8</v>
      </c>
      <c r="R61" s="380">
        <f>[3]Fleisch!I56</f>
        <v>14.318000000000001</v>
      </c>
      <c r="S61" s="380"/>
      <c r="T61" s="380"/>
      <c r="U61" s="189">
        <f>[3]Fleisch!$A45</f>
        <v>44866</v>
      </c>
      <c r="V61" s="343">
        <f>'Gemüse Daten'!CX60</f>
        <v>4</v>
      </c>
      <c r="W61" s="443">
        <f>[3]Fleisch!CA45</f>
        <v>88.036154177400519</v>
      </c>
      <c r="X61" s="443">
        <f>[3]Fleisch!CB45</f>
        <v>43.064296909845282</v>
      </c>
      <c r="Y61" s="444" t="str">
        <f>[3]Fleisch!CD45</f>
        <v>(-)</v>
      </c>
      <c r="Z61" s="444">
        <f>[3]Fleisch!CE45</f>
        <v>74.349004593493575</v>
      </c>
      <c r="AA61" s="443">
        <f>[3]Fleisch!CG45</f>
        <v>90.891135754518771</v>
      </c>
      <c r="AB61" s="443">
        <f>[3]Fleisch!CH45</f>
        <v>55.010206739915176</v>
      </c>
      <c r="AC61" s="445"/>
      <c r="AD61" s="444">
        <f>[3]Fleisch!CJ45</f>
        <v>41.084362688307394</v>
      </c>
      <c r="AE61" s="444">
        <f>[3]Fleisch!CK45</f>
        <v>45.973761155192278</v>
      </c>
      <c r="AF61" s="445"/>
      <c r="AG61" s="443">
        <f>[3]Fleisch!CM45</f>
        <v>38.874054194846025</v>
      </c>
      <c r="AH61" s="443">
        <f>[3]Fleisch!CN45</f>
        <v>32.343792995434065</v>
      </c>
      <c r="AI61" s="444">
        <f>[3]Fleisch!CP45</f>
        <v>60.811614918171536</v>
      </c>
      <c r="AJ61" s="444">
        <f>[3]Fleisch!CQ45</f>
        <v>54.509595798095283</v>
      </c>
      <c r="AK61" s="443">
        <f>[3]Fleisch!CS45</f>
        <v>80.42112854017671</v>
      </c>
      <c r="AL61" s="443">
        <f>[3]Fleisch!CT45</f>
        <v>71.732644685026912</v>
      </c>
      <c r="AM61" s="444">
        <f>[3]Fleisch!CV45</f>
        <v>42.680730573859947</v>
      </c>
      <c r="AN61" s="444">
        <f>[3]Fleisch!CW45</f>
        <v>30.580536478679686</v>
      </c>
      <c r="AO61" s="443">
        <f>[3]Fleisch!CY45</f>
        <v>22.624468889101117</v>
      </c>
      <c r="AP61" s="443">
        <f>[3]Fleisch!CZ45</f>
        <v>16.540597342867397</v>
      </c>
      <c r="AQ61" s="444">
        <f>[3]Fleisch!DB45</f>
        <v>32.819500461985427</v>
      </c>
      <c r="AR61" s="444">
        <f>[3]Fleisch!DC45</f>
        <v>24.13294402966525</v>
      </c>
      <c r="AS61" s="443">
        <f>[3]Fleisch!DE45</f>
        <v>32.254058877076154</v>
      </c>
      <c r="AT61" s="443">
        <f>[3]Fleisch!DF45</f>
        <v>20.485402786143325</v>
      </c>
      <c r="AU61" s="444">
        <f>[3]Fleisch!DH45</f>
        <v>68.702983973187997</v>
      </c>
      <c r="AV61" s="444">
        <f>[3]Fleisch!DI45</f>
        <v>46.50590397729583</v>
      </c>
      <c r="AW61" s="445"/>
      <c r="AX61" s="443">
        <f>[3]Fleisch!DK45</f>
        <v>24.598766323480159</v>
      </c>
      <c r="AY61" s="443">
        <f>[3]Fleisch!DL45</f>
        <v>15.778781007210693</v>
      </c>
      <c r="AZ61" s="444">
        <f>[3]Fleisch!DN45</f>
        <v>40.530403324906956</v>
      </c>
      <c r="BA61" s="444">
        <f>[3]Fleisch!DO45</f>
        <v>31.841264745341824</v>
      </c>
      <c r="BB61" s="443">
        <f>[3]Fleisch!DQ45</f>
        <v>26.128967433569695</v>
      </c>
      <c r="BC61" s="443">
        <f>[3]Fleisch!DR45</f>
        <v>18.435371640648473</v>
      </c>
      <c r="BD61" s="444">
        <f>[3]Fleisch!DT45</f>
        <v>30.982468590113893</v>
      </c>
      <c r="BE61" s="444">
        <f>[3]Fleisch!DU45</f>
        <v>14.358096108893317</v>
      </c>
      <c r="BF61" s="443">
        <f>[3]Fleisch!DW45</f>
        <v>30.862386998771306</v>
      </c>
      <c r="BG61" s="443">
        <f>[3]Fleisch!DX45</f>
        <v>18.52293349341339</v>
      </c>
      <c r="BH61" s="445"/>
      <c r="BI61" s="444">
        <f>[3]Fleisch!EJ45</f>
        <v>56.83445149438726</v>
      </c>
      <c r="BJ61" s="444">
        <f>[3]Fleisch!EK45</f>
        <v>22.10316300779197</v>
      </c>
      <c r="BK61" s="443">
        <f>[3]Fleisch!EM45</f>
        <v>39.83630394000938</v>
      </c>
      <c r="BL61" s="443">
        <f>[3]Fleisch!EN45</f>
        <v>20.267661286787671</v>
      </c>
      <c r="BM61" s="444">
        <f>[3]Fleisch!EP45</f>
        <v>18.199106918332276</v>
      </c>
      <c r="BN61" s="444">
        <f>[3]Fleisch!EQ45</f>
        <v>11.756380716668486</v>
      </c>
      <c r="BO61" s="443">
        <f>[3]Fleisch!ES45</f>
        <v>19.180901383554758</v>
      </c>
      <c r="BP61" s="443">
        <f>[3]Fleisch!ET45</f>
        <v>9.8430882190054074</v>
      </c>
      <c r="BQ61" s="444"/>
      <c r="BR61" s="444">
        <f>[3]Fleisch!FN45</f>
        <v>28.00134228978499</v>
      </c>
      <c r="BS61" s="444">
        <f>[3]Fleisch!FO45</f>
        <v>18.066299244249571</v>
      </c>
      <c r="BT61" s="443">
        <f>[3]Fleisch!FQ45</f>
        <v>17.634585906115504</v>
      </c>
      <c r="BU61" s="443">
        <f>[3]Fleisch!FR45</f>
        <v>10.031322302982954</v>
      </c>
      <c r="BV61" s="444">
        <f>[3]Fleisch!FT45</f>
        <v>74.422544965554863</v>
      </c>
      <c r="BW61" s="444">
        <f>[3]Fleisch!FU45</f>
        <v>46.685630664604147</v>
      </c>
      <c r="BX61" s="443">
        <f>[3]Fleisch!FW45</f>
        <v>50.940324424910763</v>
      </c>
      <c r="BY61" s="443">
        <f>[3]Fleisch!FX45</f>
        <v>33.568284065881301</v>
      </c>
      <c r="BZ61" s="444">
        <f>[3]Fleisch!FZ45</f>
        <v>19.139415078601427</v>
      </c>
      <c r="CA61" s="444">
        <f>[3]Fleisch!GA45</f>
        <v>20.350553482402848</v>
      </c>
      <c r="CB61" s="443">
        <f>[3]Fleisch!GC45</f>
        <v>51.422337831974097</v>
      </c>
      <c r="CC61" s="443">
        <f>[3]Fleisch!GD45</f>
        <v>25.852701420808341</v>
      </c>
      <c r="CD61" s="444">
        <f>[3]Fleisch!GF45</f>
        <v>33.975167662702617</v>
      </c>
      <c r="CE61" s="444">
        <f>[3]Fleisch!GG45</f>
        <v>21.632790080794273</v>
      </c>
      <c r="CF61" s="443">
        <f>[3]Fleisch!GI45</f>
        <v>89.462406060789235</v>
      </c>
      <c r="CG61" s="443">
        <f>[3]Fleisch!GJ45</f>
        <v>66.382324930091158</v>
      </c>
      <c r="CH61" s="444">
        <f>[3]Fleisch!GL45</f>
        <v>22.473279260595305</v>
      </c>
      <c r="CI61" s="444">
        <f>[3]Fleisch!GM45</f>
        <v>10.914017239194029</v>
      </c>
      <c r="CJ61" s="370" t="str">
        <f t="shared" si="13"/>
        <v>4</v>
      </c>
      <c r="CK61" s="528">
        <f t="shared" si="14"/>
        <v>4</v>
      </c>
      <c r="CL61" s="397">
        <f>[3]Fleisch!GP45</f>
        <v>462.26316243700103</v>
      </c>
      <c r="CM61" s="397">
        <f>[3]Fleisch!GQ45</f>
        <v>9421.6855214859988</v>
      </c>
      <c r="CN61" s="415"/>
      <c r="CO61" s="407">
        <f>[3]Fleisch!$AH45</f>
        <v>10.849262328001</v>
      </c>
      <c r="CP61" s="407">
        <f>[3]Fleisch!$AM45</f>
        <v>233.37095141900102</v>
      </c>
      <c r="CQ61" s="406">
        <f>[3]Fleisch!AS45</f>
        <v>2.7604000000999999E-2</v>
      </c>
      <c r="CR61" s="406">
        <f>[3]Fleisch!AT45</f>
        <v>26.930964881000001</v>
      </c>
      <c r="CS61" s="407">
        <f>[3]Fleisch!AU45</f>
        <v>0</v>
      </c>
      <c r="CT61" s="407">
        <f>[3]Fleisch!AV45</f>
        <v>8.8030612040000005</v>
      </c>
      <c r="CU61" s="406">
        <f>[3]Fleisch!AW45</f>
        <v>0.62327477399999998</v>
      </c>
      <c r="CV61" s="406">
        <f>[3]Fleisch!AX45</f>
        <v>7.6824449920010007</v>
      </c>
      <c r="CW61" s="415"/>
      <c r="CX61" s="407">
        <f>[3]Fleisch!AL45</f>
        <v>21.528629553999998</v>
      </c>
      <c r="CY61" s="407">
        <f>[3]Fleisch!AQ45</f>
        <v>149.12280316600098</v>
      </c>
      <c r="CZ61" s="406">
        <f>[3]Fleisch!AY45</f>
        <v>1.3773697629999999</v>
      </c>
      <c r="DA61" s="406">
        <f>[3]Fleisch!AZ45</f>
        <v>22.885992901000002</v>
      </c>
      <c r="DB61" s="415"/>
      <c r="DC61" s="407">
        <f>[3]Fleisch!$AI45</f>
        <v>246.77187991</v>
      </c>
      <c r="DD61" s="407">
        <f>[3]Fleisch!$AN45</f>
        <v>2078.7947727230003</v>
      </c>
      <c r="DE61" s="406">
        <f>[3]Fleisch!BA45</f>
        <v>9.5875975350009988</v>
      </c>
      <c r="DF61" s="406">
        <f>[3]Fleisch!BB45</f>
        <v>156.39774219399999</v>
      </c>
      <c r="DG61" s="407">
        <f>[3]Fleisch!BC45</f>
        <v>8.9528455099999995</v>
      </c>
      <c r="DH61" s="407">
        <f>[3]Fleisch!BD45</f>
        <v>66.93523540900101</v>
      </c>
      <c r="DI61" s="406">
        <f>[3]Fleisch!BE45</f>
        <v>2.0559227299999998</v>
      </c>
      <c r="DJ61" s="406">
        <f>[3]Fleisch!BF45</f>
        <v>51.989330313001005</v>
      </c>
      <c r="DK61" s="407">
        <f>[3]Fleisch!BG45</f>
        <v>8.8000489900010006</v>
      </c>
      <c r="DL61" s="407">
        <f>[3]Fleisch!BH45</f>
        <v>87.786973113001011</v>
      </c>
      <c r="DM61" s="406">
        <f>[3]Fleisch!BI45</f>
        <v>172.60308579200199</v>
      </c>
      <c r="DN61" s="406">
        <f>[3]Fleisch!BJ45</f>
        <v>991.82184738100011</v>
      </c>
      <c r="DO61" s="407">
        <f>[3]Fleisch!BK45</f>
        <v>11.705266325</v>
      </c>
      <c r="DP61" s="407">
        <f>[3]Fleisch!BL45</f>
        <v>122.08392221800001</v>
      </c>
      <c r="DQ61" s="406">
        <f>[3]Fleisch!BM45</f>
        <v>3.9921139999999999</v>
      </c>
      <c r="DR61" s="406">
        <f>[3]Fleisch!BN45</f>
        <v>98.231091499999991</v>
      </c>
      <c r="DS61" s="407">
        <f>[3]Fleisch!BO45</f>
        <v>5.8576594460010005</v>
      </c>
      <c r="DT61" s="407">
        <f>[3]Fleisch!BP45</f>
        <v>82.631416087000005</v>
      </c>
      <c r="DU61" s="415"/>
      <c r="DV61" s="406">
        <f>[3]Fleisch!$AJ45</f>
        <v>47.011673384001</v>
      </c>
      <c r="DW61" s="406">
        <f>[3]Fleisch!$AO45</f>
        <v>1669.8148257349999</v>
      </c>
      <c r="DX61" s="407">
        <f>[3]Fleisch!BQ45</f>
        <v>3.9551525230000002</v>
      </c>
      <c r="DY61" s="407">
        <f>[3]Fleisch!BR45</f>
        <v>296.23142624300101</v>
      </c>
      <c r="DZ61" s="406">
        <f>[3]Fleisch!BS45</f>
        <v>8.6043873590000004</v>
      </c>
      <c r="EA61" s="406">
        <f>[3]Fleisch!BT45</f>
        <v>137.17571864500101</v>
      </c>
      <c r="EB61" s="407">
        <f>[3]Fleisch!BU45</f>
        <v>1.8163190000009999</v>
      </c>
      <c r="EC61" s="407">
        <f>[3]Fleisch!BV45</f>
        <v>77.300918166999992</v>
      </c>
      <c r="ED61" s="406">
        <f>[3]Fleisch!BW45</f>
        <v>4.5244788380010004</v>
      </c>
      <c r="EE61" s="406">
        <f>[3]Fleisch!BX45</f>
        <v>216.244985396</v>
      </c>
      <c r="EF61" s="407">
        <f>[3]Fleisch!BY45</f>
        <v>1.730249881</v>
      </c>
      <c r="EG61" s="407">
        <f>[3]Fleisch!BZ45</f>
        <v>142.29316708000002</v>
      </c>
      <c r="EH61" s="415"/>
      <c r="EI61" s="406">
        <f>[3]Fleisch!$AK45</f>
        <v>105.453842964</v>
      </c>
      <c r="EJ61" s="406">
        <f>[3]Fleisch!$AP45</f>
        <v>4009.1808507800001</v>
      </c>
      <c r="EK61" s="407">
        <f>[3]Fleisch!DZ45</f>
        <v>27.004309000000998</v>
      </c>
      <c r="EL61" s="407">
        <f>[3]Fleisch!EA45</f>
        <v>1300.7109897040032</v>
      </c>
      <c r="EM61" s="406">
        <f>[3]Fleisch!EB45</f>
        <v>2.1320000000000002E-2</v>
      </c>
      <c r="EN61" s="406">
        <f>[3]Fleisch!EC45</f>
        <v>34.306453971000003</v>
      </c>
      <c r="EO61" s="407">
        <f>[3]Fleisch!ED45</f>
        <v>34.972310963999995</v>
      </c>
      <c r="EP61" s="407">
        <f>[3]Fleisch!EE45</f>
        <v>899.89738583899998</v>
      </c>
      <c r="EQ61" s="406">
        <f>[3]Fleisch!EF45</f>
        <v>31.414862000001001</v>
      </c>
      <c r="ER61" s="406">
        <f>[3]Fleisch!EG45</f>
        <v>636.07138524200207</v>
      </c>
      <c r="ES61" s="409"/>
      <c r="ET61" s="407">
        <f>[3]Fleisch!GR45</f>
        <v>187.40968852700001</v>
      </c>
      <c r="EU61" s="407">
        <f>[3]Fleisch!GS45</f>
        <v>6973.7243713460011</v>
      </c>
      <c r="EV61" s="406">
        <f>[3]Fleisch!EV45</f>
        <v>4.6957721599999998</v>
      </c>
      <c r="EW61" s="406">
        <f>[3]Fleisch!EW45</f>
        <v>554.16410942300104</v>
      </c>
      <c r="EX61" s="407">
        <f>[3]Fleisch!EX45</f>
        <v>12.3141012</v>
      </c>
      <c r="EY61" s="407">
        <f>[3]Fleisch!EY45</f>
        <v>488.806053448</v>
      </c>
      <c r="EZ61" s="406">
        <f>[3]Fleisch!EZ45</f>
        <v>3.7311697369999997</v>
      </c>
      <c r="FA61" s="406">
        <f>[3]Fleisch!FA45</f>
        <v>200.06057139400099</v>
      </c>
      <c r="FB61" s="407">
        <f>[3]Fleisch!FB45</f>
        <v>10.250283005002998</v>
      </c>
      <c r="FC61" s="407">
        <f>[3]Fleisch!FC45</f>
        <v>535.75456015600298</v>
      </c>
      <c r="FD61" s="406">
        <f>[3]Fleisch!FD45</f>
        <v>1.6023596030000002</v>
      </c>
      <c r="FE61" s="406">
        <f>[3]Fleisch!FE45</f>
        <v>181.57950873199999</v>
      </c>
      <c r="FF61" s="407">
        <f>[3]Fleisch!FF45</f>
        <v>17.454164659000003</v>
      </c>
      <c r="FG61" s="407">
        <f>[3]Fleisch!FG45</f>
        <v>713.026501704</v>
      </c>
      <c r="FH61" s="406">
        <f>[3]Fleisch!FH45</f>
        <v>36.248592282002996</v>
      </c>
      <c r="FI61" s="406">
        <f>[3]Fleisch!FI45</f>
        <v>677.40415447400107</v>
      </c>
      <c r="FJ61" s="407">
        <f>[3]Fleisch!FJ45</f>
        <v>11.753164376000999</v>
      </c>
      <c r="FK61" s="407">
        <f>[3]Fleisch!FK45</f>
        <v>200.18907100499999</v>
      </c>
      <c r="FL61" s="406">
        <f>[3]Fleisch!FL45</f>
        <v>25.646630005999999</v>
      </c>
      <c r="FM61" s="406">
        <f>[3]Fleisch!FM45</f>
        <v>582.37867197600099</v>
      </c>
    </row>
    <row r="62" spans="1:169" x14ac:dyDescent="0.2">
      <c r="A62" s="218"/>
      <c r="B62" s="189">
        <f t="shared" si="11"/>
        <v>44835</v>
      </c>
      <c r="C62" s="516">
        <f>[3]Fleisch!$A56</f>
        <v>44531</v>
      </c>
      <c r="D62" s="396">
        <f>[3]Fleisch!D57</f>
        <v>10.5</v>
      </c>
      <c r="E62" s="396">
        <f>[3]Fleisch!E57</f>
        <v>10.4</v>
      </c>
      <c r="F62" s="380">
        <f>[3]Fleisch!$J57</f>
        <v>12.8</v>
      </c>
      <c r="G62" s="380"/>
      <c r="H62" s="396">
        <f>[3]Fleisch!$L57</f>
        <v>13.2</v>
      </c>
      <c r="I62" s="396"/>
      <c r="J62" s="380"/>
      <c r="K62" s="380">
        <f>[3]Fleisch!F57</f>
        <v>18.225000000000001</v>
      </c>
      <c r="L62" s="380">
        <f>[3]Fleisch!G57</f>
        <v>17.115000000000002</v>
      </c>
      <c r="M62" s="380"/>
      <c r="N62" s="396">
        <f>[3]Fleisch!B57</f>
        <v>7.6</v>
      </c>
      <c r="O62" s="396">
        <f>[3]Fleisch!C57</f>
        <v>3.85</v>
      </c>
      <c r="P62" s="380"/>
      <c r="Q62" s="380">
        <f>[3]Fleisch!H57</f>
        <v>15.899999999999999</v>
      </c>
      <c r="R62" s="380">
        <f>[3]Fleisch!I57</f>
        <v>14.442500000000001</v>
      </c>
      <c r="S62" s="380"/>
      <c r="T62" s="380"/>
      <c r="U62" s="189">
        <f>[3]Fleisch!$A46</f>
        <v>44835</v>
      </c>
      <c r="V62" s="343">
        <f>'Gemüse Daten'!CX61</f>
        <v>4</v>
      </c>
      <c r="W62" s="443">
        <f>[3]Fleisch!CA46</f>
        <v>61.187520265748574</v>
      </c>
      <c r="X62" s="443">
        <f>[3]Fleisch!CB46</f>
        <v>36.082349238201843</v>
      </c>
      <c r="Y62" s="444" t="str">
        <f>[3]Fleisch!CD46</f>
        <v>(-)</v>
      </c>
      <c r="Z62" s="444">
        <f>[3]Fleisch!CE46</f>
        <v>79.667996524579721</v>
      </c>
      <c r="AA62" s="443">
        <f>[3]Fleisch!CG46</f>
        <v>32.259893590610972</v>
      </c>
      <c r="AB62" s="443">
        <f>[3]Fleisch!CH46</f>
        <v>49.757463729633066</v>
      </c>
      <c r="AC62" s="445"/>
      <c r="AD62" s="444">
        <f>[3]Fleisch!CJ46</f>
        <v>69.376649783414805</v>
      </c>
      <c r="AE62" s="444">
        <f>[3]Fleisch!CK46</f>
        <v>46.939418991217174</v>
      </c>
      <c r="AF62" s="445"/>
      <c r="AG62" s="443">
        <f>[3]Fleisch!CM46</f>
        <v>42.09784073934572</v>
      </c>
      <c r="AH62" s="443">
        <f>[3]Fleisch!CN46</f>
        <v>34.660499363162351</v>
      </c>
      <c r="AI62" s="444">
        <f>[3]Fleisch!CP46</f>
        <v>72.70475789987762</v>
      </c>
      <c r="AJ62" s="444">
        <f>[3]Fleisch!CQ46</f>
        <v>52.528895437533556</v>
      </c>
      <c r="AK62" s="443">
        <f>[3]Fleisch!CS46</f>
        <v>63.668974153572677</v>
      </c>
      <c r="AL62" s="443">
        <f>[3]Fleisch!CT46</f>
        <v>63.876408460609035</v>
      </c>
      <c r="AM62" s="444">
        <f>[3]Fleisch!CV46</f>
        <v>36.499526495455214</v>
      </c>
      <c r="AN62" s="444">
        <f>[3]Fleisch!CW46</f>
        <v>30.508309218830334</v>
      </c>
      <c r="AO62" s="443">
        <f>[3]Fleisch!CY46</f>
        <v>24.995642213359659</v>
      </c>
      <c r="AP62" s="443">
        <f>[3]Fleisch!CZ46</f>
        <v>16.110917479130194</v>
      </c>
      <c r="AQ62" s="444">
        <f>[3]Fleisch!DB46</f>
        <v>30.555826271763557</v>
      </c>
      <c r="AR62" s="444">
        <f>[3]Fleisch!DC46</f>
        <v>23.576907113888765</v>
      </c>
      <c r="AS62" s="443">
        <f>[3]Fleisch!DE46</f>
        <v>33.953763476400759</v>
      </c>
      <c r="AT62" s="443">
        <f>[3]Fleisch!DF46</f>
        <v>19.008546622626909</v>
      </c>
      <c r="AU62" s="444">
        <f>[3]Fleisch!DH46</f>
        <v>60.889357922839629</v>
      </c>
      <c r="AV62" s="444">
        <f>[3]Fleisch!DI46</f>
        <v>47.248946140323575</v>
      </c>
      <c r="AW62" s="445"/>
      <c r="AX62" s="443">
        <f>[3]Fleisch!DK46</f>
        <v>17.765414954452254</v>
      </c>
      <c r="AY62" s="443">
        <f>[3]Fleisch!DL46</f>
        <v>15.276010334983816</v>
      </c>
      <c r="AZ62" s="444">
        <f>[3]Fleisch!DN46</f>
        <v>36.321908201039214</v>
      </c>
      <c r="BA62" s="444">
        <f>[3]Fleisch!DO46</f>
        <v>31.549074837687272</v>
      </c>
      <c r="BB62" s="443">
        <f>[3]Fleisch!DQ46</f>
        <v>18.566678282327398</v>
      </c>
      <c r="BC62" s="443">
        <f>[3]Fleisch!DR46</f>
        <v>18.098030311822562</v>
      </c>
      <c r="BD62" s="444">
        <f>[3]Fleisch!DT46</f>
        <v>27.256043109552174</v>
      </c>
      <c r="BE62" s="444">
        <f>[3]Fleisch!DU46</f>
        <v>13.226495834490706</v>
      </c>
      <c r="BF62" s="443">
        <f>[3]Fleisch!DW46</f>
        <v>14.456137135343743</v>
      </c>
      <c r="BG62" s="443">
        <f>[3]Fleisch!DX46</f>
        <v>20.45644500860023</v>
      </c>
      <c r="BH62" s="445"/>
      <c r="BI62" s="444">
        <f>[3]Fleisch!EJ46</f>
        <v>56.008062395484231</v>
      </c>
      <c r="BJ62" s="444">
        <f>[3]Fleisch!EK46</f>
        <v>21.412134351263671</v>
      </c>
      <c r="BK62" s="443">
        <f>[3]Fleisch!EM46</f>
        <v>40.220032840722503</v>
      </c>
      <c r="BL62" s="443">
        <f>[3]Fleisch!EN46</f>
        <v>21.369807869390819</v>
      </c>
      <c r="BM62" s="444">
        <f>[3]Fleisch!EP46</f>
        <v>17.694016894570716</v>
      </c>
      <c r="BN62" s="444">
        <f>[3]Fleisch!EQ46</f>
        <v>11.064708909392049</v>
      </c>
      <c r="BO62" s="443">
        <f>[3]Fleisch!ES46</f>
        <v>21.595367444872139</v>
      </c>
      <c r="BP62" s="443">
        <f>[3]Fleisch!ET46</f>
        <v>10.035476579642093</v>
      </c>
      <c r="BQ62" s="444"/>
      <c r="BR62" s="444">
        <f>[3]Fleisch!FN46</f>
        <v>24.965715069017484</v>
      </c>
      <c r="BS62" s="444">
        <f>[3]Fleisch!FO46</f>
        <v>17.862374538143897</v>
      </c>
      <c r="BT62" s="443">
        <f>[3]Fleisch!FQ46</f>
        <v>20.014173650574129</v>
      </c>
      <c r="BU62" s="443">
        <f>[3]Fleisch!FR46</f>
        <v>9.8358171168198556</v>
      </c>
      <c r="BV62" s="444">
        <f>[3]Fleisch!FT46</f>
        <v>65.126458380381209</v>
      </c>
      <c r="BW62" s="444">
        <f>[3]Fleisch!FU46</f>
        <v>46.291692615176828</v>
      </c>
      <c r="BX62" s="443">
        <f>[3]Fleisch!FW46</f>
        <v>53.126566134592345</v>
      </c>
      <c r="BY62" s="443">
        <f>[3]Fleisch!FX46</f>
        <v>33.598481866814566</v>
      </c>
      <c r="BZ62" s="444">
        <f>[3]Fleisch!FZ46</f>
        <v>14.477043248072972</v>
      </c>
      <c r="CA62" s="444">
        <f>[3]Fleisch!GA46</f>
        <v>20.445964585853023</v>
      </c>
      <c r="CB62" s="443">
        <f>[3]Fleisch!GC46</f>
        <v>51.618657295299279</v>
      </c>
      <c r="CC62" s="443">
        <f>[3]Fleisch!GD46</f>
        <v>26.124544197080876</v>
      </c>
      <c r="CD62" s="444">
        <f>[3]Fleisch!GF46</f>
        <v>35.044920948275696</v>
      </c>
      <c r="CE62" s="444">
        <f>[3]Fleisch!GG46</f>
        <v>21.960214051013192</v>
      </c>
      <c r="CF62" s="443">
        <f>[3]Fleisch!GI46</f>
        <v>87.707318388432029</v>
      </c>
      <c r="CG62" s="443">
        <f>[3]Fleisch!GJ46</f>
        <v>65.933262065366279</v>
      </c>
      <c r="CH62" s="444">
        <f>[3]Fleisch!GL46</f>
        <v>23.175543283771361</v>
      </c>
      <c r="CI62" s="444">
        <f>[3]Fleisch!GM46</f>
        <v>10.857595171376591</v>
      </c>
      <c r="CJ62" s="370" t="str">
        <f t="shared" si="13"/>
        <v>4</v>
      </c>
      <c r="CK62" s="528">
        <f t="shared" si="14"/>
        <v>4</v>
      </c>
      <c r="CL62" s="397">
        <f>[3]Fleisch!GP46</f>
        <v>450.58514706200003</v>
      </c>
      <c r="CM62" s="397">
        <f>[3]Fleisch!GQ46</f>
        <v>8931.380172303001</v>
      </c>
      <c r="CN62" s="415"/>
      <c r="CO62" s="407">
        <f>[3]Fleisch!$AH46</f>
        <v>7.2092982780000003</v>
      </c>
      <c r="CP62" s="407">
        <f>[3]Fleisch!$AM46</f>
        <v>234.781754341001</v>
      </c>
      <c r="CQ62" s="406">
        <f>[3]Fleisch!AS46</f>
        <v>0.272997629001</v>
      </c>
      <c r="CR62" s="406">
        <f>[3]Fleisch!AT46</f>
        <v>34.792111664000998</v>
      </c>
      <c r="CS62" s="407">
        <f>[3]Fleisch!AU46</f>
        <v>0</v>
      </c>
      <c r="CT62" s="407">
        <f>[3]Fleisch!AV46</f>
        <v>4.9043139140000003</v>
      </c>
      <c r="CU62" s="406">
        <f>[3]Fleisch!AW46</f>
        <v>2.4997767720000001</v>
      </c>
      <c r="CV62" s="406">
        <f>[3]Fleisch!AX46</f>
        <v>4.6146500000010002</v>
      </c>
      <c r="CW62" s="415"/>
      <c r="CX62" s="407">
        <f>[3]Fleisch!AL46</f>
        <v>16.486365556000003</v>
      </c>
      <c r="CY62" s="407">
        <f>[3]Fleisch!AQ46</f>
        <v>138.17112273199999</v>
      </c>
      <c r="CZ62" s="406">
        <f>[3]Fleisch!AY46</f>
        <v>0.75895469900000001</v>
      </c>
      <c r="DA62" s="406">
        <f>[3]Fleisch!AZ46</f>
        <v>29.597733266999999</v>
      </c>
      <c r="DB62" s="415"/>
      <c r="DC62" s="407">
        <f>[3]Fleisch!$AI46</f>
        <v>224.45479917900101</v>
      </c>
      <c r="DD62" s="407">
        <f>[3]Fleisch!$AN46</f>
        <v>1883.124049904</v>
      </c>
      <c r="DE62" s="406">
        <f>[3]Fleisch!BA46</f>
        <v>11.114568893</v>
      </c>
      <c r="DF62" s="406">
        <f>[3]Fleisch!BB46</f>
        <v>108.720084377001</v>
      </c>
      <c r="DG62" s="407">
        <f>[3]Fleisch!BC46</f>
        <v>7.4832695340000006</v>
      </c>
      <c r="DH62" s="407">
        <f>[3]Fleisch!BD46</f>
        <v>62.596332947000001</v>
      </c>
      <c r="DI62" s="406">
        <f>[3]Fleisch!BE46</f>
        <v>7.572118519</v>
      </c>
      <c r="DJ62" s="406">
        <f>[3]Fleisch!BF46</f>
        <v>58.845947238000996</v>
      </c>
      <c r="DK62" s="407">
        <f>[3]Fleisch!BG46</f>
        <v>15.397690723001</v>
      </c>
      <c r="DL62" s="407">
        <f>[3]Fleisch!BH46</f>
        <v>80.003056550001006</v>
      </c>
      <c r="DM62" s="406">
        <f>[3]Fleisch!BI46</f>
        <v>124.71674839900001</v>
      </c>
      <c r="DN62" s="406">
        <f>[3]Fleisch!BJ46</f>
        <v>920.78326821799999</v>
      </c>
      <c r="DO62" s="407">
        <f>[3]Fleisch!BK46</f>
        <v>8.4759694320010013</v>
      </c>
      <c r="DP62" s="407">
        <f>[3]Fleisch!BL46</f>
        <v>124.96433705600001</v>
      </c>
      <c r="DQ62" s="406">
        <f>[3]Fleisch!BM46</f>
        <v>2.5706950000010003</v>
      </c>
      <c r="DR62" s="406">
        <f>[3]Fleisch!BN46</f>
        <v>99.777085900000003</v>
      </c>
      <c r="DS62" s="407">
        <f>[3]Fleisch!BO46</f>
        <v>7.1466047760009994</v>
      </c>
      <c r="DT62" s="407">
        <f>[3]Fleisch!BP46</f>
        <v>67.530573180000005</v>
      </c>
      <c r="DU62" s="415"/>
      <c r="DV62" s="406">
        <f>[3]Fleisch!$AJ46</f>
        <v>60.599228986</v>
      </c>
      <c r="DW62" s="406">
        <f>[3]Fleisch!$AO46</f>
        <v>1630.8919632600002</v>
      </c>
      <c r="DX62" s="407">
        <f>[3]Fleisch!BQ46</f>
        <v>9.6322318830000011</v>
      </c>
      <c r="DY62" s="407">
        <f>[3]Fleisch!BR46</f>
        <v>293.30279347600003</v>
      </c>
      <c r="DZ62" s="406">
        <f>[3]Fleisch!BS46</f>
        <v>11.241228174001</v>
      </c>
      <c r="EA62" s="406">
        <f>[3]Fleisch!BT46</f>
        <v>127.10563042</v>
      </c>
      <c r="EB62" s="407">
        <f>[3]Fleisch!BU46</f>
        <v>4.5144267140009999</v>
      </c>
      <c r="EC62" s="407">
        <f>[3]Fleisch!BV46</f>
        <v>83.989772652001008</v>
      </c>
      <c r="ED62" s="406">
        <f>[3]Fleisch!BW46</f>
        <v>6.066743443</v>
      </c>
      <c r="EE62" s="406">
        <f>[3]Fleisch!BX46</f>
        <v>266.26858871200102</v>
      </c>
      <c r="EF62" s="407">
        <f>[3]Fleisch!BY46</f>
        <v>5.708718673001</v>
      </c>
      <c r="EG62" s="407">
        <f>[3]Fleisch!BZ46</f>
        <v>124.97083960000001</v>
      </c>
      <c r="EH62" s="415"/>
      <c r="EI62" s="406">
        <f>[3]Fleisch!$AK46</f>
        <v>96.066913809000013</v>
      </c>
      <c r="EJ62" s="406">
        <f>[3]Fleisch!$AP46</f>
        <v>3785.2639639579997</v>
      </c>
      <c r="EK62" s="407">
        <f>[3]Fleisch!DZ46</f>
        <v>27.152476000002</v>
      </c>
      <c r="EL62" s="407">
        <f>[3]Fleisch!EA46</f>
        <v>1186.0492921670009</v>
      </c>
      <c r="EM62" s="406">
        <f>[3]Fleisch!EB46</f>
        <v>1.8270000000000002E-2</v>
      </c>
      <c r="EN62" s="406">
        <f>[3]Fleisch!EC46</f>
        <v>21.833706966000001</v>
      </c>
      <c r="EO62" s="407">
        <f>[3]Fleisch!ED46</f>
        <v>45.249775809001001</v>
      </c>
      <c r="EP62" s="407">
        <f>[3]Fleisch!EE46</f>
        <v>815.75392934200011</v>
      </c>
      <c r="EQ62" s="406">
        <f>[3]Fleisch!EF46</f>
        <v>12.854418000001001</v>
      </c>
      <c r="ER62" s="406">
        <f>[3]Fleisch!EG46</f>
        <v>572.50442342200199</v>
      </c>
      <c r="ES62" s="409"/>
      <c r="ET62" s="407">
        <f>[3]Fleisch!GR46</f>
        <v>184.464756644001</v>
      </c>
      <c r="EU62" s="407">
        <f>[3]Fleisch!GS46</f>
        <v>6378.2309796019999</v>
      </c>
      <c r="EV62" s="406">
        <f>[3]Fleisch!EV46</f>
        <v>7.319425236002</v>
      </c>
      <c r="EW62" s="406">
        <f>[3]Fleisch!EW46</f>
        <v>538.45719295400193</v>
      </c>
      <c r="EX62" s="407">
        <f>[3]Fleisch!EX46</f>
        <v>9.357977065</v>
      </c>
      <c r="EY62" s="407">
        <f>[3]Fleisch!EY46</f>
        <v>558.15673535500002</v>
      </c>
      <c r="EZ62" s="406">
        <f>[3]Fleisch!EZ46</f>
        <v>8.2155374820010003</v>
      </c>
      <c r="FA62" s="406">
        <f>[3]Fleisch!FA46</f>
        <v>191.30581788700002</v>
      </c>
      <c r="FB62" s="407">
        <f>[3]Fleisch!FB46</f>
        <v>10.540176337001999</v>
      </c>
      <c r="FC62" s="407">
        <f>[3]Fleisch!FC46</f>
        <v>503.53127275500202</v>
      </c>
      <c r="FD62" s="406">
        <f>[3]Fleisch!FD46</f>
        <v>5.8943370530000001</v>
      </c>
      <c r="FE62" s="406">
        <f>[3]Fleisch!FE46</f>
        <v>179.88816295700099</v>
      </c>
      <c r="FF62" s="407">
        <f>[3]Fleisch!FF46</f>
        <v>15.289195273002001</v>
      </c>
      <c r="FG62" s="407">
        <f>[3]Fleisch!FG46</f>
        <v>678.80779367100001</v>
      </c>
      <c r="FH62" s="406">
        <f>[3]Fleisch!FH46</f>
        <v>33.833361166002</v>
      </c>
      <c r="FI62" s="406">
        <f>[3]Fleisch!FI46</f>
        <v>615.84588501700091</v>
      </c>
      <c r="FJ62" s="407">
        <f>[3]Fleisch!FJ46</f>
        <v>15.761318617002999</v>
      </c>
      <c r="FK62" s="407">
        <f>[3]Fleisch!FK46</f>
        <v>197.54928682700302</v>
      </c>
      <c r="FL62" s="406">
        <f>[3]Fleisch!FL46</f>
        <v>18.524414373001001</v>
      </c>
      <c r="FM62" s="406">
        <f>[3]Fleisch!FM46</f>
        <v>511.31126020000005</v>
      </c>
    </row>
    <row r="63" spans="1:169" x14ac:dyDescent="0.2">
      <c r="A63" s="218"/>
      <c r="B63" s="189">
        <f t="shared" si="11"/>
        <v>44805</v>
      </c>
      <c r="C63" s="516">
        <f>[3]Fleisch!$A57</f>
        <v>44501</v>
      </c>
      <c r="D63" s="396">
        <f>[3]Fleisch!D58</f>
        <v>10.459999999999999</v>
      </c>
      <c r="E63" s="396">
        <f>[3]Fleisch!E58</f>
        <v>10.310194931774042</v>
      </c>
      <c r="F63" s="380">
        <f>[3]Fleisch!$J58</f>
        <v>12.76</v>
      </c>
      <c r="G63" s="380"/>
      <c r="H63" s="396">
        <f>[3]Fleisch!$L58</f>
        <v>13.34</v>
      </c>
      <c r="I63" s="396"/>
      <c r="J63" s="380"/>
      <c r="K63" s="380">
        <f>[3]Fleisch!F58</f>
        <v>17.939999999999998</v>
      </c>
      <c r="L63" s="380">
        <f>[3]Fleisch!G58</f>
        <v>16.940302144249106</v>
      </c>
      <c r="M63" s="380"/>
      <c r="N63" s="396">
        <f>[3]Fleisch!B58</f>
        <v>7.6</v>
      </c>
      <c r="O63" s="396">
        <f>[3]Fleisch!C58</f>
        <v>3.97</v>
      </c>
      <c r="P63" s="380"/>
      <c r="Q63" s="380">
        <f>[3]Fleisch!H58</f>
        <v>16</v>
      </c>
      <c r="R63" s="380">
        <f>[3]Fleisch!I58</f>
        <v>14.559883040936169</v>
      </c>
      <c r="S63" s="380"/>
      <c r="T63" s="380"/>
      <c r="U63" s="189">
        <f>[3]Fleisch!$A47</f>
        <v>44805</v>
      </c>
      <c r="V63" s="343">
        <f>'Gemüse Daten'!CX62</f>
        <v>5</v>
      </c>
      <c r="W63" s="443">
        <f>[3]Fleisch!CA47</f>
        <v>27.12668644228782</v>
      </c>
      <c r="X63" s="443">
        <f>[3]Fleisch!CB47</f>
        <v>41.002135721583713</v>
      </c>
      <c r="Y63" s="444" t="str">
        <f>[3]Fleisch!CD47</f>
        <v>(-)</v>
      </c>
      <c r="Z63" s="444">
        <f>[3]Fleisch!CE47</f>
        <v>95.94119529673722</v>
      </c>
      <c r="AA63" s="443">
        <f>[3]Fleisch!CG47</f>
        <v>84.9608507729249</v>
      </c>
      <c r="AB63" s="443">
        <f>[3]Fleisch!CH47</f>
        <v>62.953978718225017</v>
      </c>
      <c r="AC63" s="445"/>
      <c r="AD63" s="444">
        <f>[3]Fleisch!CJ47</f>
        <v>65.575684874754515</v>
      </c>
      <c r="AE63" s="444">
        <f>[3]Fleisch!CK47</f>
        <v>45.342431581054079</v>
      </c>
      <c r="AF63" s="445"/>
      <c r="AG63" s="443">
        <f>[3]Fleisch!CM47</f>
        <v>30.998753843897724</v>
      </c>
      <c r="AH63" s="443">
        <f>[3]Fleisch!CN47</f>
        <v>35.668164248572872</v>
      </c>
      <c r="AI63" s="444">
        <f>[3]Fleisch!CP47</f>
        <v>68.516109897168491</v>
      </c>
      <c r="AJ63" s="444">
        <f>[3]Fleisch!CQ47</f>
        <v>52.196545199014793</v>
      </c>
      <c r="AK63" s="443">
        <f>[3]Fleisch!CS47</f>
        <v>60.873066258231212</v>
      </c>
      <c r="AL63" s="443">
        <f>[3]Fleisch!CT47</f>
        <v>73.965424211528102</v>
      </c>
      <c r="AM63" s="444">
        <f>[3]Fleisch!CV47</f>
        <v>36.463502254004169</v>
      </c>
      <c r="AN63" s="444">
        <f>[3]Fleisch!CW47</f>
        <v>32.16533525290869</v>
      </c>
      <c r="AO63" s="443">
        <f>[3]Fleisch!CY47</f>
        <v>22.927136695249011</v>
      </c>
      <c r="AP63" s="443">
        <f>[3]Fleisch!CZ47</f>
        <v>16.86950186437905</v>
      </c>
      <c r="AQ63" s="444">
        <f>[3]Fleisch!DB47</f>
        <v>28.570671107009488</v>
      </c>
      <c r="AR63" s="444">
        <f>[3]Fleisch!DC47</f>
        <v>24.297108763045252</v>
      </c>
      <c r="AS63" s="443">
        <f>[3]Fleisch!DE47</f>
        <v>30.540164067982165</v>
      </c>
      <c r="AT63" s="443">
        <f>[3]Fleisch!DF47</f>
        <v>19.421722193571632</v>
      </c>
      <c r="AU63" s="444">
        <f>[3]Fleisch!DH47</f>
        <v>72.903855832120044</v>
      </c>
      <c r="AV63" s="444">
        <f>[3]Fleisch!DI47</f>
        <v>47.80545254778405</v>
      </c>
      <c r="AW63" s="445"/>
      <c r="AX63" s="443">
        <f>[3]Fleisch!DK47</f>
        <v>21.392774178882476</v>
      </c>
      <c r="AY63" s="443">
        <f>[3]Fleisch!DL47</f>
        <v>15.623537689773025</v>
      </c>
      <c r="AZ63" s="444">
        <f>[3]Fleisch!DN47</f>
        <v>48.933008036059299</v>
      </c>
      <c r="BA63" s="444">
        <f>[3]Fleisch!DO47</f>
        <v>31.493342674600694</v>
      </c>
      <c r="BB63" s="443">
        <f>[3]Fleisch!DQ47</f>
        <v>18.865298388197676</v>
      </c>
      <c r="BC63" s="443">
        <f>[3]Fleisch!DR47</f>
        <v>17.546067172516938</v>
      </c>
      <c r="BD63" s="444">
        <f>[3]Fleisch!DT47</f>
        <v>25.040614862374312</v>
      </c>
      <c r="BE63" s="444">
        <f>[3]Fleisch!DU47</f>
        <v>13.4169108234577</v>
      </c>
      <c r="BF63" s="443">
        <f>[3]Fleisch!DW47</f>
        <v>18.527492283514182</v>
      </c>
      <c r="BG63" s="443">
        <f>[3]Fleisch!DX47</f>
        <v>18.675957345567738</v>
      </c>
      <c r="BH63" s="445"/>
      <c r="BI63" s="444">
        <f>[3]Fleisch!EJ47</f>
        <v>55.825080026813559</v>
      </c>
      <c r="BJ63" s="444">
        <f>[3]Fleisch!EK47</f>
        <v>22.854290052004497</v>
      </c>
      <c r="BK63" s="443">
        <f>[3]Fleisch!EM47</f>
        <v>41.029411767647055</v>
      </c>
      <c r="BL63" s="443">
        <f>[3]Fleisch!EN47</f>
        <v>19.729801408438711</v>
      </c>
      <c r="BM63" s="444">
        <f>[3]Fleisch!EP47</f>
        <v>19.905474376621573</v>
      </c>
      <c r="BN63" s="444">
        <f>[3]Fleisch!EQ47</f>
        <v>10.953769153707437</v>
      </c>
      <c r="BO63" s="443">
        <f>[3]Fleisch!ES47</f>
        <v>18.428998555826997</v>
      </c>
      <c r="BP63" s="443">
        <f>[3]Fleisch!ET47</f>
        <v>9.4942828911626993</v>
      </c>
      <c r="BQ63" s="444"/>
      <c r="BR63" s="444">
        <f>[3]Fleisch!FN47</f>
        <v>28.657488619099791</v>
      </c>
      <c r="BS63" s="444">
        <f>[3]Fleisch!FO47</f>
        <v>18.310222955287486</v>
      </c>
      <c r="BT63" s="443">
        <f>[3]Fleisch!FQ47</f>
        <v>18.142620254926651</v>
      </c>
      <c r="BU63" s="443">
        <f>[3]Fleisch!FR47</f>
        <v>10.142880631911403</v>
      </c>
      <c r="BV63" s="444">
        <f>[3]Fleisch!FT47</f>
        <v>74.491271883194159</v>
      </c>
      <c r="BW63" s="444">
        <f>[3]Fleisch!FU47</f>
        <v>47.557816776086966</v>
      </c>
      <c r="BX63" s="443">
        <f>[3]Fleisch!FW47</f>
        <v>50.844195712287956</v>
      </c>
      <c r="BY63" s="443">
        <f>[3]Fleisch!FX47</f>
        <v>31.604619358832043</v>
      </c>
      <c r="BZ63" s="444">
        <f>[3]Fleisch!FZ47</f>
        <v>8.946644243515804</v>
      </c>
      <c r="CA63" s="444">
        <f>[3]Fleisch!GA47</f>
        <v>19.665693851601372</v>
      </c>
      <c r="CB63" s="443">
        <f>[3]Fleisch!GC47</f>
        <v>45.641966653178457</v>
      </c>
      <c r="CC63" s="443">
        <f>[3]Fleisch!GD47</f>
        <v>25.166517952766952</v>
      </c>
      <c r="CD63" s="444">
        <f>[3]Fleisch!GF47</f>
        <v>33.743116499218189</v>
      </c>
      <c r="CE63" s="444">
        <f>[3]Fleisch!GG47</f>
        <v>21.734135344977325</v>
      </c>
      <c r="CF63" s="443">
        <f>[3]Fleisch!GI47</f>
        <v>82.574701038275307</v>
      </c>
      <c r="CG63" s="443">
        <f>[3]Fleisch!GJ47</f>
        <v>65.382703593062558</v>
      </c>
      <c r="CH63" s="444">
        <f>[3]Fleisch!GL47</f>
        <v>21.690115239813199</v>
      </c>
      <c r="CI63" s="444">
        <f>[3]Fleisch!GM47</f>
        <v>11.041289450291353</v>
      </c>
      <c r="CJ63" s="370" t="str">
        <f t="shared" si="13"/>
        <v>5</v>
      </c>
      <c r="CK63" s="528">
        <f t="shared" si="14"/>
        <v>5</v>
      </c>
      <c r="CL63" s="397">
        <f>[3]Fleisch!GP47</f>
        <v>576.420000888</v>
      </c>
      <c r="CM63" s="397">
        <f>[3]Fleisch!GQ47</f>
        <v>11332.269770864001</v>
      </c>
      <c r="CN63" s="415"/>
      <c r="CO63" s="407">
        <f>[3]Fleisch!$AH47</f>
        <v>7.3643920390000002</v>
      </c>
      <c r="CP63" s="407">
        <f>[3]Fleisch!$AM47</f>
        <v>265.63058278200003</v>
      </c>
      <c r="CQ63" s="406">
        <f>[3]Fleisch!AS47</f>
        <v>0.95808199999999999</v>
      </c>
      <c r="CR63" s="406">
        <f>[3]Fleisch!AT47</f>
        <v>36.430582334999997</v>
      </c>
      <c r="CS63" s="407">
        <f>[3]Fleisch!AU47</f>
        <v>0</v>
      </c>
      <c r="CT63" s="407">
        <f>[3]Fleisch!AV47</f>
        <v>3.5932500000000003</v>
      </c>
      <c r="CU63" s="406">
        <f>[3]Fleisch!AW47</f>
        <v>0.31303300000000001</v>
      </c>
      <c r="CV63" s="406">
        <f>[3]Fleisch!AX47</f>
        <v>2.062046</v>
      </c>
      <c r="CW63" s="415"/>
      <c r="CX63" s="407">
        <f>[3]Fleisch!AL47</f>
        <v>8.449056946000999</v>
      </c>
      <c r="CY63" s="407">
        <f>[3]Fleisch!AQ47</f>
        <v>195.924869051</v>
      </c>
      <c r="CZ63" s="406">
        <f>[3]Fleisch!AY47</f>
        <v>0.47183800000100001</v>
      </c>
      <c r="DA63" s="406">
        <f>[3]Fleisch!AZ47</f>
        <v>58.593653492000001</v>
      </c>
      <c r="DB63" s="415"/>
      <c r="DC63" s="407">
        <f>[3]Fleisch!$AI47</f>
        <v>296.46392316499998</v>
      </c>
      <c r="DD63" s="407">
        <f>[3]Fleisch!$AN47</f>
        <v>2292.9614259129999</v>
      </c>
      <c r="DE63" s="406">
        <f>[3]Fleisch!BA47</f>
        <v>23.326572792000999</v>
      </c>
      <c r="DF63" s="406">
        <f>[3]Fleisch!BB47</f>
        <v>144.38535644500001</v>
      </c>
      <c r="DG63" s="407">
        <f>[3]Fleisch!BC47</f>
        <v>13.788975974000001</v>
      </c>
      <c r="DH63" s="407">
        <f>[3]Fleisch!BD47</f>
        <v>84.017213275999993</v>
      </c>
      <c r="DI63" s="406">
        <f>[3]Fleisch!BE47</f>
        <v>16.061036109</v>
      </c>
      <c r="DJ63" s="406">
        <f>[3]Fleisch!BF47</f>
        <v>54.631800967000999</v>
      </c>
      <c r="DK63" s="407">
        <f>[3]Fleisch!BG47</f>
        <v>14.820587485001001</v>
      </c>
      <c r="DL63" s="407">
        <f>[3]Fleisch!BH47</f>
        <v>77.371231682000001</v>
      </c>
      <c r="DM63" s="406">
        <f>[3]Fleisch!BI47</f>
        <v>182.180972032</v>
      </c>
      <c r="DN63" s="406">
        <f>[3]Fleisch!BJ47</f>
        <v>1138.7373104750002</v>
      </c>
      <c r="DO63" s="407">
        <f>[3]Fleisch!BK47</f>
        <v>12.288743218001001</v>
      </c>
      <c r="DP63" s="407">
        <f>[3]Fleisch!BL47</f>
        <v>122.62124207500101</v>
      </c>
      <c r="DQ63" s="406">
        <f>[3]Fleisch!BM47</f>
        <v>3.9276400000009999</v>
      </c>
      <c r="DR63" s="406">
        <f>[3]Fleisch!BN47</f>
        <v>107.11423560000101</v>
      </c>
      <c r="DS63" s="407">
        <f>[3]Fleisch!BO47</f>
        <v>5.5007484350000002</v>
      </c>
      <c r="DT63" s="407">
        <f>[3]Fleisch!BP47</f>
        <v>101.78340543400101</v>
      </c>
      <c r="DU63" s="415"/>
      <c r="DV63" s="406">
        <f>[3]Fleisch!$AJ47</f>
        <v>85.953875166000003</v>
      </c>
      <c r="DW63" s="406">
        <f>[3]Fleisch!$AO47</f>
        <v>2175.6769739669999</v>
      </c>
      <c r="DX63" s="407">
        <f>[3]Fleisch!BQ47</f>
        <v>10.620405539001</v>
      </c>
      <c r="DY63" s="407">
        <f>[3]Fleisch!BR47</f>
        <v>321.02792936200001</v>
      </c>
      <c r="DZ63" s="406">
        <f>[3]Fleisch!BS47</f>
        <v>7.0522843220000002</v>
      </c>
      <c r="EA63" s="406">
        <f>[3]Fleisch!BT47</f>
        <v>113.504043092</v>
      </c>
      <c r="EB63" s="407">
        <f>[3]Fleisch!BU47</f>
        <v>4.9989108370000004</v>
      </c>
      <c r="EC63" s="407">
        <f>[3]Fleisch!BV47</f>
        <v>121.25222430200101</v>
      </c>
      <c r="ED63" s="406">
        <f>[3]Fleisch!BW47</f>
        <v>7.7038661639999999</v>
      </c>
      <c r="EE63" s="406">
        <f>[3]Fleisch!BX47</f>
        <v>332.91102849499998</v>
      </c>
      <c r="EF63" s="407">
        <f>[3]Fleisch!BY47</f>
        <v>8.0729563940010003</v>
      </c>
      <c r="EG63" s="407">
        <f>[3]Fleisch!BZ47</f>
        <v>264.61504480400004</v>
      </c>
      <c r="EH63" s="415"/>
      <c r="EI63" s="406">
        <f>[3]Fleisch!$AK47</f>
        <v>136.61729658200099</v>
      </c>
      <c r="EJ63" s="406">
        <f>[3]Fleisch!$AP47</f>
        <v>4936.5545924770004</v>
      </c>
      <c r="EK63" s="407">
        <f>[3]Fleisch!DZ47</f>
        <v>29.027457000001998</v>
      </c>
      <c r="EL63" s="407">
        <f>[3]Fleisch!EA47</f>
        <v>1494.5917454570019</v>
      </c>
      <c r="EM63" s="406">
        <f>[3]Fleisch!EB47</f>
        <v>3.4000000000000002E-4</v>
      </c>
      <c r="EN63" s="406">
        <f>[3]Fleisch!EC47</f>
        <v>46.296137007001001</v>
      </c>
      <c r="EO63" s="407">
        <f>[3]Fleisch!ED47</f>
        <v>48.849589582000995</v>
      </c>
      <c r="EP63" s="407">
        <f>[3]Fleisch!EE47</f>
        <v>1143.7355001980002</v>
      </c>
      <c r="EQ63" s="406">
        <f>[3]Fleisch!EF47</f>
        <v>42.069764000001001</v>
      </c>
      <c r="ER63" s="406">
        <f>[3]Fleisch!EG47</f>
        <v>839.35965128200201</v>
      </c>
      <c r="ES63" s="409"/>
      <c r="ET63" s="407">
        <f>[3]Fleisch!GR47</f>
        <v>227.79541026700102</v>
      </c>
      <c r="EU63" s="407">
        <f>[3]Fleisch!GS47</f>
        <v>8030.6936962290001</v>
      </c>
      <c r="EV63" s="406">
        <f>[3]Fleisch!EV47</f>
        <v>8.9101735160009987</v>
      </c>
      <c r="EW63" s="406">
        <f>[3]Fleisch!EW47</f>
        <v>656.55866493900101</v>
      </c>
      <c r="EX63" s="407">
        <f>[3]Fleisch!EX47</f>
        <v>16.319830505001001</v>
      </c>
      <c r="EY63" s="407">
        <f>[3]Fleisch!EY47</f>
        <v>755.69514543400101</v>
      </c>
      <c r="EZ63" s="406">
        <f>[3]Fleisch!EZ47</f>
        <v>5.481938454002</v>
      </c>
      <c r="FA63" s="406">
        <f>[3]Fleisch!FA47</f>
        <v>244.327552357</v>
      </c>
      <c r="FB63" s="407">
        <f>[3]Fleisch!FB47</f>
        <v>16.599498006004001</v>
      </c>
      <c r="FC63" s="407">
        <f>[3]Fleisch!FC47</f>
        <v>724.702485834002</v>
      </c>
      <c r="FD63" s="406">
        <f>[3]Fleisch!FD47</f>
        <v>1.5930428429999999</v>
      </c>
      <c r="FE63" s="406">
        <f>[3]Fleisch!FE47</f>
        <v>205.58401333100099</v>
      </c>
      <c r="FF63" s="407">
        <f>[3]Fleisch!FF47</f>
        <v>23.129232164002001</v>
      </c>
      <c r="FG63" s="407">
        <f>[3]Fleisch!FG47</f>
        <v>883.065986277001</v>
      </c>
      <c r="FH63" s="406">
        <f>[3]Fleisch!FH47</f>
        <v>41.374662517000999</v>
      </c>
      <c r="FI63" s="406">
        <f>[3]Fleisch!FI47</f>
        <v>769.4714216020011</v>
      </c>
      <c r="FJ63" s="407">
        <f>[3]Fleisch!FJ47</f>
        <v>26.521967473002</v>
      </c>
      <c r="FK63" s="407">
        <f>[3]Fleisch!FK47</f>
        <v>245.67284902000202</v>
      </c>
      <c r="FL63" s="406">
        <f>[3]Fleisch!FL47</f>
        <v>22.913985766000998</v>
      </c>
      <c r="FM63" s="406">
        <f>[3]Fleisch!FM47</f>
        <v>587.18276058200092</v>
      </c>
    </row>
    <row r="64" spans="1:169" x14ac:dyDescent="0.2">
      <c r="A64" s="218"/>
      <c r="B64" s="189">
        <f t="shared" si="11"/>
        <v>44774</v>
      </c>
      <c r="C64" s="516">
        <f>[3]Fleisch!$A58</f>
        <v>44470</v>
      </c>
      <c r="D64" s="396">
        <f>[3]Fleisch!D59</f>
        <v>10.3</v>
      </c>
      <c r="E64" s="396">
        <f>[3]Fleisch!E59</f>
        <v>10.3</v>
      </c>
      <c r="F64" s="380">
        <f>[3]Fleisch!$J59</f>
        <v>12.7</v>
      </c>
      <c r="G64" s="380"/>
      <c r="H64" s="396">
        <f>[3]Fleisch!$L59</f>
        <v>13.3</v>
      </c>
      <c r="I64" s="396"/>
      <c r="J64" s="380"/>
      <c r="K64" s="380">
        <f>[3]Fleisch!F59</f>
        <v>17.274999999999999</v>
      </c>
      <c r="L64" s="380">
        <f>[3]Fleisch!G59</f>
        <v>16.425000000000001</v>
      </c>
      <c r="M64" s="380"/>
      <c r="N64" s="396">
        <f>[3]Fleisch!B59</f>
        <v>7.6</v>
      </c>
      <c r="O64" s="396">
        <f>[3]Fleisch!C59</f>
        <v>4.05</v>
      </c>
      <c r="P64" s="380"/>
      <c r="Q64" s="380">
        <f>[3]Fleisch!H59</f>
        <v>16</v>
      </c>
      <c r="R64" s="380">
        <f>[3]Fleisch!I59</f>
        <v>14.5025</v>
      </c>
      <c r="S64" s="380"/>
      <c r="T64" s="380"/>
      <c r="U64" s="189">
        <f>[3]Fleisch!$A48</f>
        <v>44774</v>
      </c>
      <c r="V64" s="343">
        <f>'Gemüse Daten'!CX63</f>
        <v>4</v>
      </c>
      <c r="W64" s="443">
        <f>[3]Fleisch!CA48</f>
        <v>33.123577026279818</v>
      </c>
      <c r="X64" s="443">
        <f>[3]Fleisch!CB48</f>
        <v>42.435044386785599</v>
      </c>
      <c r="Y64" s="444">
        <f>[3]Fleisch!CD48</f>
        <v>57.201980049738594</v>
      </c>
      <c r="Z64" s="444">
        <f>[3]Fleisch!CE48</f>
        <v>92.595434380325344</v>
      </c>
      <c r="AA64" s="443">
        <f>[3]Fleisch!CG48</f>
        <v>46.546247338803745</v>
      </c>
      <c r="AB64" s="443">
        <f>[3]Fleisch!CH48</f>
        <v>42.122902335390819</v>
      </c>
      <c r="AC64" s="445"/>
      <c r="AD64" s="444">
        <f>[3]Fleisch!CJ48</f>
        <v>70.036511403368991</v>
      </c>
      <c r="AE64" s="444">
        <f>[3]Fleisch!CK48</f>
        <v>47.508994162221157</v>
      </c>
      <c r="AF64" s="445"/>
      <c r="AG64" s="443">
        <f>[3]Fleisch!CM48</f>
        <v>44.218661982007269</v>
      </c>
      <c r="AH64" s="443">
        <f>[3]Fleisch!CN48</f>
        <v>41.450058704485805</v>
      </c>
      <c r="AI64" s="444">
        <f>[3]Fleisch!CP48</f>
        <v>60.213699456131508</v>
      </c>
      <c r="AJ64" s="444">
        <f>[3]Fleisch!CQ48</f>
        <v>53.157387324321604</v>
      </c>
      <c r="AK64" s="443">
        <f>[3]Fleisch!CS48</f>
        <v>56.174565267611591</v>
      </c>
      <c r="AL64" s="443">
        <f>[3]Fleisch!CT48</f>
        <v>66.701228631888469</v>
      </c>
      <c r="AM64" s="444">
        <f>[3]Fleisch!CV48</f>
        <v>36.643289628146057</v>
      </c>
      <c r="AN64" s="444">
        <f>[3]Fleisch!CW48</f>
        <v>31.291075075409115</v>
      </c>
      <c r="AO64" s="443">
        <f>[3]Fleisch!CY48</f>
        <v>23.776842595616319</v>
      </c>
      <c r="AP64" s="443">
        <f>[3]Fleisch!CZ48</f>
        <v>16.146047365085089</v>
      </c>
      <c r="AQ64" s="444">
        <f>[3]Fleisch!DB48</f>
        <v>27.854609796823716</v>
      </c>
      <c r="AR64" s="444">
        <f>[3]Fleisch!DC48</f>
        <v>24.122101578759484</v>
      </c>
      <c r="AS64" s="443">
        <f>[3]Fleisch!DE48</f>
        <v>32.089195046472632</v>
      </c>
      <c r="AT64" s="443">
        <f>[3]Fleisch!DF48</f>
        <v>21.419270278513316</v>
      </c>
      <c r="AU64" s="444">
        <f>[3]Fleisch!DH48</f>
        <v>75.728465989480952</v>
      </c>
      <c r="AV64" s="444">
        <f>[3]Fleisch!DI48</f>
        <v>47.415238222786726</v>
      </c>
      <c r="AW64" s="445"/>
      <c r="AX64" s="443">
        <f>[3]Fleisch!DK48</f>
        <v>14.094305058602924</v>
      </c>
      <c r="AY64" s="443">
        <f>[3]Fleisch!DL48</f>
        <v>16.267708494126033</v>
      </c>
      <c r="AZ64" s="444">
        <f>[3]Fleisch!DN48</f>
        <v>53.560621139091964</v>
      </c>
      <c r="BA64" s="444">
        <f>[3]Fleisch!DO48</f>
        <v>32.045289311811679</v>
      </c>
      <c r="BB64" s="443">
        <f>[3]Fleisch!DQ48</f>
        <v>26.308749033748207</v>
      </c>
      <c r="BC64" s="443">
        <f>[3]Fleisch!DR48</f>
        <v>17.38733018265253</v>
      </c>
      <c r="BD64" s="444">
        <f>[3]Fleisch!DT48</f>
        <v>20.343776199152426</v>
      </c>
      <c r="BE64" s="444">
        <f>[3]Fleisch!DU48</f>
        <v>13.973719293218462</v>
      </c>
      <c r="BF64" s="443">
        <f>[3]Fleisch!DW48</f>
        <v>16.44884436158156</v>
      </c>
      <c r="BG64" s="443">
        <f>[3]Fleisch!DX48</f>
        <v>19.580165689261868</v>
      </c>
      <c r="BH64" s="445"/>
      <c r="BI64" s="444">
        <f>[3]Fleisch!EJ48</f>
        <v>54.546980080604577</v>
      </c>
      <c r="BJ64" s="444">
        <f>[3]Fleisch!EK48</f>
        <v>22.429010684361508</v>
      </c>
      <c r="BK64" s="443" t="str">
        <f>[3]Fleisch!EM48</f>
        <v>(-)</v>
      </c>
      <c r="BL64" s="443">
        <f>[3]Fleisch!EN48</f>
        <v>19.13702902918277</v>
      </c>
      <c r="BM64" s="444">
        <f>[3]Fleisch!EP48</f>
        <v>19.209016057555715</v>
      </c>
      <c r="BN64" s="444">
        <f>[3]Fleisch!EQ48</f>
        <v>11.257832475542392</v>
      </c>
      <c r="BO64" s="443">
        <f>[3]Fleisch!ES48</f>
        <v>20.142875027442866</v>
      </c>
      <c r="BP64" s="443">
        <f>[3]Fleisch!ET48</f>
        <v>9.8755554041949285</v>
      </c>
      <c r="BQ64" s="444"/>
      <c r="BR64" s="444">
        <f>[3]Fleisch!FN48</f>
        <v>27.220304310007126</v>
      </c>
      <c r="BS64" s="444">
        <f>[3]Fleisch!FO48</f>
        <v>18.822963058629789</v>
      </c>
      <c r="BT64" s="443">
        <f>[3]Fleisch!FQ48</f>
        <v>19.817993030019569</v>
      </c>
      <c r="BU64" s="443">
        <f>[3]Fleisch!FR48</f>
        <v>10.266288945122739</v>
      </c>
      <c r="BV64" s="444">
        <f>[3]Fleisch!FT48</f>
        <v>78.735230236103646</v>
      </c>
      <c r="BW64" s="444">
        <f>[3]Fleisch!FU48</f>
        <v>48.771863409359511</v>
      </c>
      <c r="BX64" s="443">
        <f>[3]Fleisch!FW48</f>
        <v>54.772014251881068</v>
      </c>
      <c r="BY64" s="443">
        <f>[3]Fleisch!FX48</f>
        <v>31.526065877857878</v>
      </c>
      <c r="BZ64" s="444">
        <f>[3]Fleisch!FZ48</f>
        <v>12.874185485443462</v>
      </c>
      <c r="CA64" s="444">
        <f>[3]Fleisch!GA48</f>
        <v>18.325779807434124</v>
      </c>
      <c r="CB64" s="443">
        <f>[3]Fleisch!GC48</f>
        <v>51.519800419850185</v>
      </c>
      <c r="CC64" s="443">
        <f>[3]Fleisch!GD48</f>
        <v>26.119133032841038</v>
      </c>
      <c r="CD64" s="444">
        <f>[3]Fleisch!GF48</f>
        <v>35.060900650123614</v>
      </c>
      <c r="CE64" s="444">
        <f>[3]Fleisch!GG48</f>
        <v>22.413450100422715</v>
      </c>
      <c r="CF64" s="443">
        <f>[3]Fleisch!GI48</f>
        <v>80.528781926472703</v>
      </c>
      <c r="CG64" s="443">
        <f>[3]Fleisch!GJ48</f>
        <v>66.350116255468251</v>
      </c>
      <c r="CH64" s="444">
        <f>[3]Fleisch!GL48</f>
        <v>24.245730827135144</v>
      </c>
      <c r="CI64" s="444">
        <f>[3]Fleisch!GM48</f>
        <v>12.479731073217652</v>
      </c>
      <c r="CJ64" s="370" t="str">
        <f t="shared" si="13"/>
        <v>4</v>
      </c>
      <c r="CK64" s="528">
        <f t="shared" si="14"/>
        <v>4</v>
      </c>
      <c r="CL64" s="397">
        <f>[3]Fleisch!GP48</f>
        <v>377.86901917599999</v>
      </c>
      <c r="CM64" s="397">
        <f>[3]Fleisch!GQ48</f>
        <v>8695.890703639001</v>
      </c>
      <c r="CN64" s="415"/>
      <c r="CO64" s="407">
        <f>[3]Fleisch!$AH48</f>
        <v>14.430370199</v>
      </c>
      <c r="CP64" s="407">
        <f>[3]Fleisch!$AM48</f>
        <v>177.59260088900001</v>
      </c>
      <c r="CQ64" s="406">
        <f>[3]Fleisch!AS48</f>
        <v>0.96232831900100002</v>
      </c>
      <c r="CR64" s="406">
        <f>[3]Fleisch!AT48</f>
        <v>22.381833449001</v>
      </c>
      <c r="CS64" s="407">
        <f>[3]Fleisch!AU48</f>
        <v>0.30430538600000001</v>
      </c>
      <c r="CT64" s="407">
        <f>[3]Fleisch!AV48</f>
        <v>3.2005717370010003</v>
      </c>
      <c r="CU64" s="406">
        <f>[3]Fleisch!AW48</f>
        <v>0.83522682599999998</v>
      </c>
      <c r="CV64" s="406">
        <f>[3]Fleisch!AX48</f>
        <v>11.891860365000001</v>
      </c>
      <c r="CW64" s="415"/>
      <c r="CX64" s="407">
        <f>[3]Fleisch!AL48</f>
        <v>14.932906124001001</v>
      </c>
      <c r="CY64" s="407">
        <f>[3]Fleisch!AQ48</f>
        <v>174.99503085900102</v>
      </c>
      <c r="CZ64" s="406">
        <f>[3]Fleisch!AY48</f>
        <v>0.42671600000000004</v>
      </c>
      <c r="DA64" s="406">
        <f>[3]Fleisch!AZ48</f>
        <v>37.269796031001</v>
      </c>
      <c r="DB64" s="415"/>
      <c r="DC64" s="407">
        <f>[3]Fleisch!$AI48</f>
        <v>164.945600815001</v>
      </c>
      <c r="DD64" s="407">
        <f>[3]Fleisch!$AN48</f>
        <v>1762.7665153290002</v>
      </c>
      <c r="DE64" s="406">
        <f>[3]Fleisch!BA48</f>
        <v>6.5035544860000005</v>
      </c>
      <c r="DF64" s="406">
        <f>[3]Fleisch!BB48</f>
        <v>80.313030353000002</v>
      </c>
      <c r="DG64" s="407">
        <f>[3]Fleisch!BC48</f>
        <v>10.411243656001</v>
      </c>
      <c r="DH64" s="407">
        <f>[3]Fleisch!BD48</f>
        <v>90.20377108000001</v>
      </c>
      <c r="DI64" s="406">
        <f>[3]Fleisch!BE48</f>
        <v>3.8649011870000001</v>
      </c>
      <c r="DJ64" s="406">
        <f>[3]Fleisch!BF48</f>
        <v>43.333460574999997</v>
      </c>
      <c r="DK64" s="407">
        <f>[3]Fleisch!BG48</f>
        <v>8.9721210329999987</v>
      </c>
      <c r="DL64" s="407">
        <f>[3]Fleisch!BH48</f>
        <v>51.488040829001001</v>
      </c>
      <c r="DM64" s="406">
        <f>[3]Fleisch!BI48</f>
        <v>99.306310866999993</v>
      </c>
      <c r="DN64" s="406">
        <f>[3]Fleisch!BJ48</f>
        <v>968.90317794200007</v>
      </c>
      <c r="DO64" s="407">
        <f>[3]Fleisch!BK48</f>
        <v>7.3236798200009998</v>
      </c>
      <c r="DP64" s="407">
        <f>[3]Fleisch!BL48</f>
        <v>55.862062590000001</v>
      </c>
      <c r="DQ64" s="406">
        <f>[3]Fleisch!BM48</f>
        <v>1.876158</v>
      </c>
      <c r="DR64" s="406">
        <f>[3]Fleisch!BN48</f>
        <v>36.647113300000001</v>
      </c>
      <c r="DS64" s="407">
        <f>[3]Fleisch!BO48</f>
        <v>7.0561214870009996</v>
      </c>
      <c r="DT64" s="407">
        <f>[3]Fleisch!BP48</f>
        <v>129.508086722001</v>
      </c>
      <c r="DU64" s="415"/>
      <c r="DV64" s="406">
        <f>[3]Fleisch!$AJ48</f>
        <v>60.326777694001002</v>
      </c>
      <c r="DW64" s="406">
        <f>[3]Fleisch!$AO48</f>
        <v>1926.6931634120001</v>
      </c>
      <c r="DX64" s="407">
        <f>[3]Fleisch!BQ48</f>
        <v>12.65509054</v>
      </c>
      <c r="DY64" s="407">
        <f>[3]Fleisch!BR48</f>
        <v>246.75904187</v>
      </c>
      <c r="DZ64" s="406">
        <f>[3]Fleisch!BS48</f>
        <v>2.779552249</v>
      </c>
      <c r="EA64" s="406">
        <f>[3]Fleisch!BT48</f>
        <v>103.87101105800001</v>
      </c>
      <c r="EB64" s="407">
        <f>[3]Fleisch!BU48</f>
        <v>2.9013778670010004</v>
      </c>
      <c r="EC64" s="407">
        <f>[3]Fleisch!BV48</f>
        <v>58.843601810000003</v>
      </c>
      <c r="ED64" s="406">
        <f>[3]Fleisch!BW48</f>
        <v>16.700933922000001</v>
      </c>
      <c r="EE64" s="406">
        <f>[3]Fleisch!BX48</f>
        <v>322.83337866600101</v>
      </c>
      <c r="EF64" s="407">
        <f>[3]Fleisch!BY48</f>
        <v>4.6524175410000002</v>
      </c>
      <c r="EG64" s="407">
        <f>[3]Fleisch!BZ48</f>
        <v>389.84261980700103</v>
      </c>
      <c r="EH64" s="415"/>
      <c r="EI64" s="406">
        <f>[3]Fleisch!$AK48</f>
        <v>102.901110327</v>
      </c>
      <c r="EJ64" s="406">
        <f>[3]Fleisch!$AP48</f>
        <v>3868.3128210900004</v>
      </c>
      <c r="EK64" s="407">
        <f>[3]Fleisch!DZ48</f>
        <v>25.538579000001</v>
      </c>
      <c r="EL64" s="407">
        <f>[3]Fleisch!EA48</f>
        <v>1123.3322554990009</v>
      </c>
      <c r="EM64" s="406">
        <f>[3]Fleisch!EB48</f>
        <v>0</v>
      </c>
      <c r="EN64" s="406">
        <f>[3]Fleisch!EC48</f>
        <v>38.583776499999999</v>
      </c>
      <c r="EO64" s="407">
        <f>[3]Fleisch!ED48</f>
        <v>47.169134798999998</v>
      </c>
      <c r="EP64" s="407">
        <f>[3]Fleisch!EE48</f>
        <v>818.81839353200007</v>
      </c>
      <c r="EQ64" s="406">
        <f>[3]Fleisch!EF48</f>
        <v>17.101454528000001</v>
      </c>
      <c r="ER64" s="406">
        <f>[3]Fleisch!EG48</f>
        <v>658.785876274001</v>
      </c>
      <c r="ES64" s="409"/>
      <c r="ET64" s="407">
        <f>[3]Fleisch!GR48</f>
        <v>174.434232581001</v>
      </c>
      <c r="EU64" s="407">
        <f>[3]Fleisch!GS48</f>
        <v>6361.3112868580001</v>
      </c>
      <c r="EV64" s="406">
        <f>[3]Fleisch!EV48</f>
        <v>6.3114318550010005</v>
      </c>
      <c r="EW64" s="406">
        <f>[3]Fleisch!EW48</f>
        <v>475.92639331600105</v>
      </c>
      <c r="EX64" s="407">
        <f>[3]Fleisch!EX48</f>
        <v>18.209949544000001</v>
      </c>
      <c r="EY64" s="407">
        <f>[3]Fleisch!EY48</f>
        <v>821.73954702900107</v>
      </c>
      <c r="EZ64" s="406">
        <f>[3]Fleisch!EZ48</f>
        <v>4.6585266570009995</v>
      </c>
      <c r="FA64" s="406">
        <f>[3]Fleisch!FA48</f>
        <v>250.71474620300097</v>
      </c>
      <c r="FB64" s="407">
        <f>[3]Fleisch!FB48</f>
        <v>8.9843828400030006</v>
      </c>
      <c r="FC64" s="407">
        <f>[3]Fleisch!FC48</f>
        <v>552.89098675100399</v>
      </c>
      <c r="FD64" s="406">
        <f>[3]Fleisch!FD48</f>
        <v>1.7404857760000001</v>
      </c>
      <c r="FE64" s="406">
        <f>[3]Fleisch!FE48</f>
        <v>109.07836587800199</v>
      </c>
      <c r="FF64" s="407">
        <f>[3]Fleisch!FF48</f>
        <v>15.193341895001</v>
      </c>
      <c r="FG64" s="407">
        <f>[3]Fleisch!FG48</f>
        <v>636.870836607</v>
      </c>
      <c r="FH64" s="406">
        <f>[3]Fleisch!FH48</f>
        <v>25.153075736002002</v>
      </c>
      <c r="FI64" s="406">
        <f>[3]Fleisch!FI48</f>
        <v>472.32497432299999</v>
      </c>
      <c r="FJ64" s="407">
        <f>[3]Fleisch!FJ48</f>
        <v>17.970137811004001</v>
      </c>
      <c r="FK64" s="407">
        <f>[3]Fleisch!FK48</f>
        <v>184.22558013100101</v>
      </c>
      <c r="FL64" s="406">
        <f>[3]Fleisch!FL48</f>
        <v>8.6605232310009992</v>
      </c>
      <c r="FM64" s="406">
        <f>[3]Fleisch!FM48</f>
        <v>362.44157993100004</v>
      </c>
    </row>
    <row r="65" spans="1:169" x14ac:dyDescent="0.2">
      <c r="A65" s="218"/>
      <c r="B65" s="189">
        <f t="shared" si="11"/>
        <v>44743</v>
      </c>
      <c r="C65" s="516">
        <f>[3]Fleisch!$A59</f>
        <v>44440</v>
      </c>
      <c r="D65" s="396">
        <f>[3]Fleisch!D60</f>
        <v>10.3</v>
      </c>
      <c r="E65" s="396">
        <f>[3]Fleisch!E60</f>
        <v>10.3</v>
      </c>
      <c r="F65" s="380">
        <f>[3]Fleisch!$J60</f>
        <v>12.7</v>
      </c>
      <c r="G65" s="380"/>
      <c r="H65" s="396">
        <f>[3]Fleisch!$L60</f>
        <v>13.3</v>
      </c>
      <c r="I65" s="396"/>
      <c r="J65" s="380"/>
      <c r="K65" s="380">
        <f>[3]Fleisch!F60</f>
        <v>16.574999999999999</v>
      </c>
      <c r="L65" s="380">
        <f>[3]Fleisch!G60</f>
        <v>15.6225</v>
      </c>
      <c r="M65" s="380"/>
      <c r="N65" s="396">
        <f>[3]Fleisch!B60</f>
        <v>7.6</v>
      </c>
      <c r="O65" s="396">
        <f>[3]Fleisch!C60</f>
        <v>4.125</v>
      </c>
      <c r="P65" s="380"/>
      <c r="Q65" s="380">
        <f>[3]Fleisch!H60</f>
        <v>16.074999999999999</v>
      </c>
      <c r="R65" s="380">
        <f>[3]Fleisch!I60</f>
        <v>14.5875</v>
      </c>
      <c r="S65" s="380"/>
      <c r="T65" s="380"/>
      <c r="U65" s="189">
        <f>[3]Fleisch!$A49</f>
        <v>44743</v>
      </c>
      <c r="V65" s="343">
        <f>'Gemüse Daten'!CX64</f>
        <v>4</v>
      </c>
      <c r="W65" s="443">
        <f>[3]Fleisch!CA49</f>
        <v>26.294919176377618</v>
      </c>
      <c r="X65" s="443">
        <f>[3]Fleisch!CB49</f>
        <v>54.815626090729587</v>
      </c>
      <c r="Y65" s="444">
        <f>[3]Fleisch!CD49</f>
        <v>70.129999988215928</v>
      </c>
      <c r="Z65" s="444">
        <f>[3]Fleisch!CE49</f>
        <v>85.368242214027944</v>
      </c>
      <c r="AA65" s="443">
        <f>[3]Fleisch!CG49</f>
        <v>85.549539107915749</v>
      </c>
      <c r="AB65" s="443">
        <f>[3]Fleisch!CH49</f>
        <v>58.723200669071211</v>
      </c>
      <c r="AC65" s="445"/>
      <c r="AD65" s="444">
        <f>[3]Fleisch!CJ49</f>
        <v>66.195961144404308</v>
      </c>
      <c r="AE65" s="444">
        <f>[3]Fleisch!CK49</f>
        <v>50.281213016819841</v>
      </c>
      <c r="AF65" s="445"/>
      <c r="AG65" s="443">
        <f>[3]Fleisch!CM49</f>
        <v>50.721802763506922</v>
      </c>
      <c r="AH65" s="443">
        <f>[3]Fleisch!CN49</f>
        <v>43.245610763692518</v>
      </c>
      <c r="AI65" s="444">
        <f>[3]Fleisch!CP49</f>
        <v>84.525778165637647</v>
      </c>
      <c r="AJ65" s="444">
        <f>[3]Fleisch!CQ49</f>
        <v>49.533107113579938</v>
      </c>
      <c r="AK65" s="443">
        <f>[3]Fleisch!CS49</f>
        <v>62.091798726587655</v>
      </c>
      <c r="AL65" s="443">
        <f>[3]Fleisch!CT49</f>
        <v>68.721904411742969</v>
      </c>
      <c r="AM65" s="444">
        <f>[3]Fleisch!CV49</f>
        <v>37.771635118805222</v>
      </c>
      <c r="AN65" s="444">
        <f>[3]Fleisch!CW49</f>
        <v>30.225406570089302</v>
      </c>
      <c r="AO65" s="443">
        <f>[3]Fleisch!CY49</f>
        <v>23.677286264822243</v>
      </c>
      <c r="AP65" s="443">
        <f>[3]Fleisch!CZ49</f>
        <v>17.113528933240847</v>
      </c>
      <c r="AQ65" s="444">
        <f>[3]Fleisch!DB49</f>
        <v>28.133753679514566</v>
      </c>
      <c r="AR65" s="444">
        <f>[3]Fleisch!DC49</f>
        <v>22.359227763597559</v>
      </c>
      <c r="AS65" s="443">
        <f>[3]Fleisch!DE49</f>
        <v>32.338888893046132</v>
      </c>
      <c r="AT65" s="443">
        <f>[3]Fleisch!DF49</f>
        <v>17.412309806934829</v>
      </c>
      <c r="AU65" s="444">
        <f>[3]Fleisch!DH49</f>
        <v>67.029693031238665</v>
      </c>
      <c r="AV65" s="444">
        <f>[3]Fleisch!DI49</f>
        <v>47.490194625071425</v>
      </c>
      <c r="AW65" s="445"/>
      <c r="AX65" s="443">
        <f>[3]Fleisch!DK49</f>
        <v>24.725461893125662</v>
      </c>
      <c r="AY65" s="443">
        <f>[3]Fleisch!DL49</f>
        <v>15.665863261931726</v>
      </c>
      <c r="AZ65" s="444">
        <f>[3]Fleisch!DN49</f>
        <v>59.496669735184405</v>
      </c>
      <c r="BA65" s="444">
        <f>[3]Fleisch!DO49</f>
        <v>33.178547608226921</v>
      </c>
      <c r="BB65" s="443">
        <f>[3]Fleisch!DQ49</f>
        <v>24.167151970358887</v>
      </c>
      <c r="BC65" s="443">
        <f>[3]Fleisch!DR49</f>
        <v>19.164398139115164</v>
      </c>
      <c r="BD65" s="444">
        <f>[3]Fleisch!DT49</f>
        <v>25.1593713367349</v>
      </c>
      <c r="BE65" s="444">
        <f>[3]Fleisch!DU49</f>
        <v>14.402500784704012</v>
      </c>
      <c r="BF65" s="443">
        <f>[3]Fleisch!DW49</f>
        <v>23.724694773481382</v>
      </c>
      <c r="BG65" s="443">
        <f>[3]Fleisch!DX49</f>
        <v>19.648927291511619</v>
      </c>
      <c r="BH65" s="445"/>
      <c r="BI65" s="444">
        <f>[3]Fleisch!EJ49</f>
        <v>53.541541354580545</v>
      </c>
      <c r="BJ65" s="444">
        <f>[3]Fleisch!EK49</f>
        <v>23.30601845943109</v>
      </c>
      <c r="BK65" s="443" t="str">
        <f>[3]Fleisch!EM49</f>
        <v>(-)</v>
      </c>
      <c r="BL65" s="443">
        <f>[3]Fleisch!EN49</f>
        <v>20.019320772629797</v>
      </c>
      <c r="BM65" s="444">
        <f>[3]Fleisch!EP49</f>
        <v>21.758472449885719</v>
      </c>
      <c r="BN65" s="444">
        <f>[3]Fleisch!EQ49</f>
        <v>12.227757642151422</v>
      </c>
      <c r="BO65" s="443">
        <f>[3]Fleisch!ES49</f>
        <v>21.645010181316</v>
      </c>
      <c r="BP65" s="443">
        <f>[3]Fleisch!ET49</f>
        <v>9.7536124919168099</v>
      </c>
      <c r="BQ65" s="444"/>
      <c r="BR65" s="444">
        <f>[3]Fleisch!FN49</f>
        <v>28.982693044874782</v>
      </c>
      <c r="BS65" s="444">
        <f>[3]Fleisch!FO49</f>
        <v>18.599572000373037</v>
      </c>
      <c r="BT65" s="443">
        <f>[3]Fleisch!FQ49</f>
        <v>18.851084806857465</v>
      </c>
      <c r="BU65" s="443">
        <f>[3]Fleisch!FR49</f>
        <v>10.084008662517469</v>
      </c>
      <c r="BV65" s="444">
        <f>[3]Fleisch!FT49</f>
        <v>73.255945095290755</v>
      </c>
      <c r="BW65" s="444">
        <f>[3]Fleisch!FU49</f>
        <v>49.878523779841608</v>
      </c>
      <c r="BX65" s="443">
        <f>[3]Fleisch!FW49</f>
        <v>52.928595307545407</v>
      </c>
      <c r="BY65" s="443">
        <f>[3]Fleisch!FX49</f>
        <v>33.204803609926984</v>
      </c>
      <c r="BZ65" s="444">
        <f>[3]Fleisch!FZ49</f>
        <v>16.090793905537797</v>
      </c>
      <c r="CA65" s="444">
        <f>[3]Fleisch!GA49</f>
        <v>20.565482290938753</v>
      </c>
      <c r="CB65" s="443">
        <f>[3]Fleisch!GC49</f>
        <v>47.07301119145643</v>
      </c>
      <c r="CC65" s="443">
        <f>[3]Fleisch!GD49</f>
        <v>26.053851850208591</v>
      </c>
      <c r="CD65" s="444">
        <f>[3]Fleisch!GF49</f>
        <v>34.319734007490183</v>
      </c>
      <c r="CE65" s="444">
        <f>[3]Fleisch!GG49</f>
        <v>22.550996648525611</v>
      </c>
      <c r="CF65" s="443">
        <f>[3]Fleisch!GI49</f>
        <v>87.819975314189065</v>
      </c>
      <c r="CG65" s="443">
        <f>[3]Fleisch!GJ49</f>
        <v>64.129965909448202</v>
      </c>
      <c r="CH65" s="444">
        <f>[3]Fleisch!GL49</f>
        <v>20.694802579509034</v>
      </c>
      <c r="CI65" s="444">
        <f>[3]Fleisch!GM49</f>
        <v>12.52462084791949</v>
      </c>
      <c r="CJ65" s="370" t="str">
        <f t="shared" si="13"/>
        <v>4</v>
      </c>
      <c r="CK65" s="528">
        <f t="shared" si="14"/>
        <v>4</v>
      </c>
      <c r="CL65" s="397">
        <f>[3]Fleisch!GP49</f>
        <v>320.98017595400103</v>
      </c>
      <c r="CM65" s="397">
        <f>[3]Fleisch!GQ49</f>
        <v>8543.443828382</v>
      </c>
      <c r="CN65" s="415"/>
      <c r="CO65" s="407">
        <f>[3]Fleisch!$AH49</f>
        <v>12.165146299001</v>
      </c>
      <c r="CP65" s="407">
        <f>[3]Fleisch!$AM49</f>
        <v>139.210491888001</v>
      </c>
      <c r="CQ65" s="406">
        <f>[3]Fleisch!AS49</f>
        <v>3.8445244860009997</v>
      </c>
      <c r="CR65" s="406">
        <f>[3]Fleisch!AT49</f>
        <v>16.332129383001</v>
      </c>
      <c r="CS65" s="407">
        <f>[3]Fleisch!AU49</f>
        <v>1.6505331650000001</v>
      </c>
      <c r="CT65" s="407">
        <f>[3]Fleisch!AV49</f>
        <v>3.9792122850010001</v>
      </c>
      <c r="CU65" s="406">
        <f>[3]Fleisch!AW49</f>
        <v>0.27609500000000003</v>
      </c>
      <c r="CV65" s="406">
        <f>[3]Fleisch!AX49</f>
        <v>2.472683</v>
      </c>
      <c r="CW65" s="415"/>
      <c r="CX65" s="407">
        <f>[3]Fleisch!AL49</f>
        <v>5.964530323</v>
      </c>
      <c r="CY65" s="407">
        <f>[3]Fleisch!AQ49</f>
        <v>186.58582811599999</v>
      </c>
      <c r="CZ65" s="406">
        <f>[3]Fleisch!AY49</f>
        <v>1.6122991060009999</v>
      </c>
      <c r="DA65" s="406">
        <f>[3]Fleisch!AZ49</f>
        <v>39.790902418001004</v>
      </c>
      <c r="DB65" s="415"/>
      <c r="DC65" s="407">
        <f>[3]Fleisch!$AI49</f>
        <v>148.77178576900002</v>
      </c>
      <c r="DD65" s="407">
        <f>[3]Fleisch!$AN49</f>
        <v>1610.998099984</v>
      </c>
      <c r="DE65" s="406">
        <f>[3]Fleisch!BA49</f>
        <v>3.8834710390009999</v>
      </c>
      <c r="DF65" s="406">
        <f>[3]Fleisch!BB49</f>
        <v>82.130481534000012</v>
      </c>
      <c r="DG65" s="407">
        <f>[3]Fleisch!BC49</f>
        <v>5.5701093909999999</v>
      </c>
      <c r="DH65" s="407">
        <f>[3]Fleisch!BD49</f>
        <v>114.258922478</v>
      </c>
      <c r="DI65" s="406">
        <f>[3]Fleisch!BE49</f>
        <v>4.8932953070000007</v>
      </c>
      <c r="DJ65" s="406">
        <f>[3]Fleisch!BF49</f>
        <v>55.436223076000999</v>
      </c>
      <c r="DK65" s="407">
        <f>[3]Fleisch!BG49</f>
        <v>7.4898918610000003</v>
      </c>
      <c r="DL65" s="407">
        <f>[3]Fleisch!BH49</f>
        <v>40.116650497000002</v>
      </c>
      <c r="DM65" s="406">
        <f>[3]Fleisch!BI49</f>
        <v>86.868979423999988</v>
      </c>
      <c r="DN65" s="406">
        <f>[3]Fleisch!BJ49</f>
        <v>744.686917507001</v>
      </c>
      <c r="DO65" s="407">
        <f>[3]Fleisch!BK49</f>
        <v>5.1301265540010004</v>
      </c>
      <c r="DP65" s="407">
        <f>[3]Fleisch!BL49</f>
        <v>60.268209832000998</v>
      </c>
      <c r="DQ65" s="406">
        <f>[3]Fleisch!BM49</f>
        <v>1.3288190000010001</v>
      </c>
      <c r="DR65" s="406">
        <f>[3]Fleisch!BN49</f>
        <v>63.437552199999999</v>
      </c>
      <c r="DS65" s="407">
        <f>[3]Fleisch!BO49</f>
        <v>6.1592303099999999</v>
      </c>
      <c r="DT65" s="407">
        <f>[3]Fleisch!BP49</f>
        <v>153.642996930001</v>
      </c>
      <c r="DU65" s="415"/>
      <c r="DV65" s="406">
        <f>[3]Fleisch!$AJ49</f>
        <v>46.494656454999998</v>
      </c>
      <c r="DW65" s="406">
        <f>[3]Fleisch!$AO49</f>
        <v>2076.0677932230001</v>
      </c>
      <c r="DX65" s="407">
        <f>[3]Fleisch!BQ49</f>
        <v>4.9674959390000009</v>
      </c>
      <c r="DY65" s="407">
        <f>[3]Fleisch!BR49</f>
        <v>261.17547881900003</v>
      </c>
      <c r="DZ65" s="406">
        <f>[3]Fleisch!BS49</f>
        <v>2.689219643001</v>
      </c>
      <c r="EA65" s="406">
        <f>[3]Fleisch!BT49</f>
        <v>107.757448039</v>
      </c>
      <c r="EB65" s="407">
        <f>[3]Fleisch!BU49</f>
        <v>1.645018000001</v>
      </c>
      <c r="EC65" s="407">
        <f>[3]Fleisch!BV49</f>
        <v>41.524463797001005</v>
      </c>
      <c r="ED65" s="406">
        <f>[3]Fleisch!BW49</f>
        <v>10.569320792000001</v>
      </c>
      <c r="EE65" s="406">
        <f>[3]Fleisch!BX49</f>
        <v>301.706686461</v>
      </c>
      <c r="EF65" s="407">
        <f>[3]Fleisch!BY49</f>
        <v>7.9029830400000005</v>
      </c>
      <c r="EG65" s="407">
        <f>[3]Fleisch!BZ49</f>
        <v>526.01118433600107</v>
      </c>
      <c r="EH65" s="415"/>
      <c r="EI65" s="406">
        <f>[3]Fleisch!$AK49</f>
        <v>84.027455048000007</v>
      </c>
      <c r="EJ65" s="406">
        <f>[3]Fleisch!$AP49</f>
        <v>3746.122435966</v>
      </c>
      <c r="EK65" s="407">
        <f>[3]Fleisch!DZ49</f>
        <v>22.477216000003001</v>
      </c>
      <c r="EL65" s="407">
        <f>[3]Fleisch!EA49</f>
        <v>1022.0024572910011</v>
      </c>
      <c r="EM65" s="406">
        <f>[3]Fleisch!EB49</f>
        <v>0</v>
      </c>
      <c r="EN65" s="406">
        <f>[3]Fleisch!EC49</f>
        <v>41.539655756999998</v>
      </c>
      <c r="EO65" s="407">
        <f>[3]Fleisch!ED49</f>
        <v>33.808840048</v>
      </c>
      <c r="EP65" s="407">
        <f>[3]Fleisch!EE49</f>
        <v>745.42916568800001</v>
      </c>
      <c r="EQ65" s="406">
        <f>[3]Fleisch!EF49</f>
        <v>11.419443000002001</v>
      </c>
      <c r="ER65" s="406">
        <f>[3]Fleisch!EG49</f>
        <v>686.3103858980021</v>
      </c>
      <c r="ES65" s="409"/>
      <c r="ET65" s="407">
        <f>[3]Fleisch!GR49</f>
        <v>177.37139337400001</v>
      </c>
      <c r="EU65" s="407">
        <f>[3]Fleisch!GS49</f>
        <v>6823.0763177119998</v>
      </c>
      <c r="EV65" s="406">
        <f>[3]Fleisch!EV49</f>
        <v>7.8232860170010001</v>
      </c>
      <c r="EW65" s="406">
        <f>[3]Fleisch!EW49</f>
        <v>458.96468604900105</v>
      </c>
      <c r="EX65" s="407">
        <f>[3]Fleisch!EX49</f>
        <v>29.158144635000003</v>
      </c>
      <c r="EY65" s="407">
        <f>[3]Fleisch!EY49</f>
        <v>1061.4082518390001</v>
      </c>
      <c r="EZ65" s="406">
        <f>[3]Fleisch!EZ49</f>
        <v>6.4155601190000002</v>
      </c>
      <c r="FA65" s="406">
        <f>[3]Fleisch!FA49</f>
        <v>277.594030322001</v>
      </c>
      <c r="FB65" s="407">
        <f>[3]Fleisch!FB49</f>
        <v>9.8808977520030012</v>
      </c>
      <c r="FC65" s="407">
        <f>[3]Fleisch!FC49</f>
        <v>514.60137015900204</v>
      </c>
      <c r="FD65" s="406">
        <f>[3]Fleisch!FD49</f>
        <v>0.58949404900000002</v>
      </c>
      <c r="FE65" s="406">
        <f>[3]Fleisch!FE49</f>
        <v>86.445985026002006</v>
      </c>
      <c r="FF65" s="407">
        <f>[3]Fleisch!FF49</f>
        <v>16.587739493001003</v>
      </c>
      <c r="FG65" s="407">
        <f>[3]Fleisch!FG49</f>
        <v>647.92564357300012</v>
      </c>
      <c r="FH65" s="406">
        <f>[3]Fleisch!FH49</f>
        <v>21.974292879001002</v>
      </c>
      <c r="FI65" s="406">
        <f>[3]Fleisch!FI49</f>
        <v>433.83412230299996</v>
      </c>
      <c r="FJ65" s="407">
        <f>[3]Fleisch!FJ49</f>
        <v>13.409020246999997</v>
      </c>
      <c r="FK65" s="407">
        <f>[3]Fleisch!FK49</f>
        <v>196.215711198002</v>
      </c>
      <c r="FL65" s="406">
        <f>[3]Fleisch!FL49</f>
        <v>11.766112614000001</v>
      </c>
      <c r="FM65" s="406">
        <f>[3]Fleisch!FM49</f>
        <v>346.44476475300098</v>
      </c>
    </row>
    <row r="66" spans="1:169" x14ac:dyDescent="0.2">
      <c r="A66" s="218"/>
      <c r="B66" s="189">
        <f t="shared" si="11"/>
        <v>44713</v>
      </c>
      <c r="C66" s="516">
        <f>[3]Fleisch!$A60</f>
        <v>44409</v>
      </c>
      <c r="D66" s="396">
        <f>[3]Fleisch!D61</f>
        <v>10.3</v>
      </c>
      <c r="E66" s="396">
        <f>[3]Fleisch!E61</f>
        <v>10.308000000000002</v>
      </c>
      <c r="F66" s="380">
        <f>[3]Fleisch!$J61</f>
        <v>12.7</v>
      </c>
      <c r="G66" s="380"/>
      <c r="H66" s="396">
        <f>[3]Fleisch!$L61</f>
        <v>13.1</v>
      </c>
      <c r="I66" s="396"/>
      <c r="J66" s="380"/>
      <c r="K66" s="380">
        <f>[3]Fleisch!F61</f>
        <v>16.399999999999999</v>
      </c>
      <c r="L66" s="380">
        <f>[3]Fleisch!G61</f>
        <v>15.553999999999998</v>
      </c>
      <c r="M66" s="380"/>
      <c r="N66" s="396">
        <f>[3]Fleisch!B61</f>
        <v>7.6</v>
      </c>
      <c r="O66" s="396">
        <f>[3]Fleisch!C61</f>
        <v>4.2700000000000005</v>
      </c>
      <c r="P66" s="380"/>
      <c r="Q66" s="380">
        <f>[3]Fleisch!H61</f>
        <v>16.3</v>
      </c>
      <c r="R66" s="380">
        <f>[3]Fleisch!I61</f>
        <v>14.707999999999998</v>
      </c>
      <c r="S66" s="380"/>
      <c r="T66" s="380"/>
      <c r="U66" s="189">
        <f>[3]Fleisch!$A50</f>
        <v>44713</v>
      </c>
      <c r="V66" s="343">
        <f>'Gemüse Daten'!CX65</f>
        <v>5</v>
      </c>
      <c r="W66" s="443">
        <f>[3]Fleisch!CA50</f>
        <v>42.132114378124747</v>
      </c>
      <c r="X66" s="443">
        <f>[3]Fleisch!CB50</f>
        <v>52.605526583690029</v>
      </c>
      <c r="Y66" s="444">
        <f>[3]Fleisch!CD50</f>
        <v>69.083999934626647</v>
      </c>
      <c r="Z66" s="444">
        <f>[3]Fleisch!CE50</f>
        <v>89.742012803977758</v>
      </c>
      <c r="AA66" s="443">
        <f>[3]Fleisch!CG50</f>
        <v>85.633425314396533</v>
      </c>
      <c r="AB66" s="443">
        <f>[3]Fleisch!CH50</f>
        <v>51.737264978984875</v>
      </c>
      <c r="AC66" s="445"/>
      <c r="AD66" s="444">
        <f>[3]Fleisch!CJ50</f>
        <v>55.936101545953768</v>
      </c>
      <c r="AE66" s="444">
        <f>[3]Fleisch!CK50</f>
        <v>40.585854172363788</v>
      </c>
      <c r="AF66" s="445"/>
      <c r="AG66" s="443">
        <f>[3]Fleisch!CM50</f>
        <v>52.238028366025937</v>
      </c>
      <c r="AH66" s="443">
        <f>[3]Fleisch!CN50</f>
        <v>43.119154188335031</v>
      </c>
      <c r="AI66" s="444">
        <f>[3]Fleisch!CP50</f>
        <v>66.182206270818568</v>
      </c>
      <c r="AJ66" s="444">
        <f>[3]Fleisch!CQ50</f>
        <v>50.15999200344497</v>
      </c>
      <c r="AK66" s="443">
        <f>[3]Fleisch!CS50</f>
        <v>59.465655638389833</v>
      </c>
      <c r="AL66" s="443">
        <f>[3]Fleisch!CT50</f>
        <v>60.328647298463913</v>
      </c>
      <c r="AM66" s="444">
        <f>[3]Fleisch!CV50</f>
        <v>38.551878345872353</v>
      </c>
      <c r="AN66" s="444">
        <f>[3]Fleisch!CW50</f>
        <v>30.017428494138379</v>
      </c>
      <c r="AO66" s="443">
        <f>[3]Fleisch!CY50</f>
        <v>23.919171063002345</v>
      </c>
      <c r="AP66" s="443">
        <f>[3]Fleisch!CZ50</f>
        <v>16.249274193612354</v>
      </c>
      <c r="AQ66" s="444">
        <f>[3]Fleisch!DB50</f>
        <v>28.24329001380838</v>
      </c>
      <c r="AR66" s="444">
        <f>[3]Fleisch!DC50</f>
        <v>23.140041311287185</v>
      </c>
      <c r="AS66" s="443">
        <f>[3]Fleisch!DE50</f>
        <v>30.724214954496322</v>
      </c>
      <c r="AT66" s="443">
        <f>[3]Fleisch!DF50</f>
        <v>19.545059384071955</v>
      </c>
      <c r="AU66" s="444">
        <f>[3]Fleisch!DH50</f>
        <v>46.733774734381257</v>
      </c>
      <c r="AV66" s="444">
        <f>[3]Fleisch!DI50</f>
        <v>48.504578428736806</v>
      </c>
      <c r="AW66" s="445"/>
      <c r="AX66" s="443">
        <f>[3]Fleisch!DK50</f>
        <v>23.115534677884241</v>
      </c>
      <c r="AY66" s="443">
        <f>[3]Fleisch!DL50</f>
        <v>17.33788604629197</v>
      </c>
      <c r="AZ66" s="444">
        <f>[3]Fleisch!DN50</f>
        <v>55.476695699346806</v>
      </c>
      <c r="BA66" s="444">
        <f>[3]Fleisch!DO50</f>
        <v>33.210221273616142</v>
      </c>
      <c r="BB66" s="443">
        <f>[3]Fleisch!DQ50</f>
        <v>25.343153299644946</v>
      </c>
      <c r="BC66" s="443">
        <f>[3]Fleisch!DR50</f>
        <v>19.271866986794961</v>
      </c>
      <c r="BD66" s="444">
        <f>[3]Fleisch!DT50</f>
        <v>24.275174846162162</v>
      </c>
      <c r="BE66" s="444">
        <f>[3]Fleisch!DU50</f>
        <v>14.904623534569573</v>
      </c>
      <c r="BF66" s="443">
        <f>[3]Fleisch!DW50</f>
        <v>31.647084510806369</v>
      </c>
      <c r="BG66" s="443">
        <f>[3]Fleisch!DX50</f>
        <v>19.597116718242521</v>
      </c>
      <c r="BH66" s="445"/>
      <c r="BI66" s="444">
        <f>[3]Fleisch!EJ50</f>
        <v>55.556298727141836</v>
      </c>
      <c r="BJ66" s="444">
        <f>[3]Fleisch!EK50</f>
        <v>22.339320935182464</v>
      </c>
      <c r="BK66" s="443" t="str">
        <f>[3]Fleisch!EM50</f>
        <v>(-)</v>
      </c>
      <c r="BL66" s="443">
        <f>[3]Fleisch!EN50</f>
        <v>19.855535275336301</v>
      </c>
      <c r="BM66" s="444">
        <f>[3]Fleisch!EP50</f>
        <v>18.315303474756721</v>
      </c>
      <c r="BN66" s="444">
        <f>[3]Fleisch!EQ50</f>
        <v>11.253929480292875</v>
      </c>
      <c r="BO66" s="443">
        <f>[3]Fleisch!ES50</f>
        <v>19.984233501864018</v>
      </c>
      <c r="BP66" s="443">
        <f>[3]Fleisch!ET50</f>
        <v>9.2244935100859191</v>
      </c>
      <c r="BQ66" s="444"/>
      <c r="BR66" s="444">
        <f>[3]Fleisch!FN50</f>
        <v>29.994559822352166</v>
      </c>
      <c r="BS66" s="444">
        <f>[3]Fleisch!FO50</f>
        <v>18.39871737835746</v>
      </c>
      <c r="BT66" s="443">
        <f>[3]Fleisch!FQ50</f>
        <v>19.653482581595583</v>
      </c>
      <c r="BU66" s="443">
        <f>[3]Fleisch!FR50</f>
        <v>10.670039689982591</v>
      </c>
      <c r="BV66" s="444">
        <f>[3]Fleisch!FT50</f>
        <v>68.836487054009069</v>
      </c>
      <c r="BW66" s="444">
        <f>[3]Fleisch!FU50</f>
        <v>48.524908428788514</v>
      </c>
      <c r="BX66" s="443">
        <f>[3]Fleisch!FW50</f>
        <v>54.761435742512113</v>
      </c>
      <c r="BY66" s="443">
        <f>[3]Fleisch!FX50</f>
        <v>33.407953619559642</v>
      </c>
      <c r="BZ66" s="444">
        <f>[3]Fleisch!FZ50</f>
        <v>15.644296360889726</v>
      </c>
      <c r="CA66" s="444">
        <f>[3]Fleisch!GA50</f>
        <v>19.622176434831676</v>
      </c>
      <c r="CB66" s="443">
        <f>[3]Fleisch!GC50</f>
        <v>48.77822744075533</v>
      </c>
      <c r="CC66" s="443">
        <f>[3]Fleisch!GD50</f>
        <v>26.905412268432045</v>
      </c>
      <c r="CD66" s="444">
        <f>[3]Fleisch!GF50</f>
        <v>35.529380764730597</v>
      </c>
      <c r="CE66" s="444">
        <f>[3]Fleisch!GG50</f>
        <v>22.834191582006188</v>
      </c>
      <c r="CF66" s="443">
        <f>[3]Fleisch!GI50</f>
        <v>81.976069574057149</v>
      </c>
      <c r="CG66" s="443">
        <f>[3]Fleisch!GJ50</f>
        <v>63.554116768976883</v>
      </c>
      <c r="CH66" s="444">
        <f>[3]Fleisch!GL50</f>
        <v>23.083416292083413</v>
      </c>
      <c r="CI66" s="444">
        <f>[3]Fleisch!GM50</f>
        <v>12.763179636566063</v>
      </c>
      <c r="CJ66" s="370" t="str">
        <f t="shared" si="13"/>
        <v>5</v>
      </c>
      <c r="CK66" s="528">
        <f t="shared" si="14"/>
        <v>5</v>
      </c>
      <c r="CL66" s="397">
        <f>[3]Fleisch!GP50</f>
        <v>491.20871004900101</v>
      </c>
      <c r="CM66" s="397">
        <f>[3]Fleisch!GQ50</f>
        <v>11774.092452826</v>
      </c>
      <c r="CN66" s="415"/>
      <c r="CO66" s="407">
        <f>[3]Fleisch!$AH50</f>
        <v>9.9846484740010002</v>
      </c>
      <c r="CP66" s="407">
        <f>[3]Fleisch!$AM50</f>
        <v>188.51833139500101</v>
      </c>
      <c r="CQ66" s="406">
        <f>[3]Fleisch!AS50</f>
        <v>2.1087926080000003</v>
      </c>
      <c r="CR66" s="406">
        <f>[3]Fleisch!AT50</f>
        <v>23.092447578001</v>
      </c>
      <c r="CS66" s="407">
        <f>[3]Fleisch!AU50</f>
        <v>0.29253506099999999</v>
      </c>
      <c r="CT66" s="407">
        <f>[3]Fleisch!AV50</f>
        <v>3.995660273001</v>
      </c>
      <c r="CU66" s="406">
        <f>[3]Fleisch!AW50</f>
        <v>0.44212000000000001</v>
      </c>
      <c r="CV66" s="406">
        <f>[3]Fleisch!AX50</f>
        <v>4.3971070000010002</v>
      </c>
      <c r="CW66" s="415"/>
      <c r="CX66" s="407">
        <f>[3]Fleisch!AL50</f>
        <v>19.714690431000999</v>
      </c>
      <c r="CY66" s="407">
        <f>[3]Fleisch!AQ50</f>
        <v>265.71731238500001</v>
      </c>
      <c r="CZ66" s="406">
        <f>[3]Fleisch!AY50</f>
        <v>4.909059815</v>
      </c>
      <c r="DA66" s="406">
        <f>[3]Fleisch!AZ50</f>
        <v>80.536445127000007</v>
      </c>
      <c r="DB66" s="415"/>
      <c r="DC66" s="407">
        <f>[3]Fleisch!$AI50</f>
        <v>238.18003778900101</v>
      </c>
      <c r="DD66" s="407">
        <f>[3]Fleisch!$AN50</f>
        <v>2251.2785132960003</v>
      </c>
      <c r="DE66" s="406">
        <f>[3]Fleisch!BA50</f>
        <v>5.7042877060000006</v>
      </c>
      <c r="DF66" s="406">
        <f>[3]Fleisch!BB50</f>
        <v>107.10487868100101</v>
      </c>
      <c r="DG66" s="407">
        <f>[3]Fleisch!BC50</f>
        <v>15.895352947999999</v>
      </c>
      <c r="DH66" s="407">
        <f>[3]Fleisch!BD50</f>
        <v>124.60856903300001</v>
      </c>
      <c r="DI66" s="406">
        <f>[3]Fleisch!BE50</f>
        <v>7.4525992640009999</v>
      </c>
      <c r="DJ66" s="406">
        <f>[3]Fleisch!BF50</f>
        <v>73.074458372999999</v>
      </c>
      <c r="DK66" s="407">
        <f>[3]Fleisch!BG50</f>
        <v>10.616526244999999</v>
      </c>
      <c r="DL66" s="407">
        <f>[3]Fleisch!BH50</f>
        <v>65.500489768999998</v>
      </c>
      <c r="DM66" s="406">
        <f>[3]Fleisch!BI50</f>
        <v>136.127527711</v>
      </c>
      <c r="DN66" s="406">
        <f>[3]Fleisch!BJ50</f>
        <v>1151.088026004001</v>
      </c>
      <c r="DO66" s="407">
        <f>[3]Fleisch!BK50</f>
        <v>9.4148663610010015</v>
      </c>
      <c r="DP66" s="407">
        <f>[3]Fleisch!BL50</f>
        <v>74.281919202000992</v>
      </c>
      <c r="DQ66" s="406">
        <f>[3]Fleisch!BM50</f>
        <v>2.4636469999999999</v>
      </c>
      <c r="DR66" s="406">
        <f>[3]Fleisch!BN50</f>
        <v>61.632494700000002</v>
      </c>
      <c r="DS66" s="407">
        <f>[3]Fleisch!BO50</f>
        <v>15.408060837000001</v>
      </c>
      <c r="DT66" s="407">
        <f>[3]Fleisch!BP50</f>
        <v>170.13027356699999</v>
      </c>
      <c r="DU66" s="415"/>
      <c r="DV66" s="406">
        <f>[3]Fleisch!$AJ50</f>
        <v>76.296518412000992</v>
      </c>
      <c r="DW66" s="406">
        <f>[3]Fleisch!$AO50</f>
        <v>2739.5122725180004</v>
      </c>
      <c r="DX66" s="407">
        <f>[3]Fleisch!BQ50</f>
        <v>5.6610894319999998</v>
      </c>
      <c r="DY66" s="407">
        <f>[3]Fleisch!BR50</f>
        <v>309.91857356700001</v>
      </c>
      <c r="DZ66" s="406">
        <f>[3]Fleisch!BS50</f>
        <v>3.8442588940010003</v>
      </c>
      <c r="EA66" s="406">
        <f>[3]Fleisch!BT50</f>
        <v>132.94828715100098</v>
      </c>
      <c r="EB66" s="407">
        <f>[3]Fleisch!BU50</f>
        <v>3.6697219240000001</v>
      </c>
      <c r="EC66" s="407">
        <f>[3]Fleisch!BV50</f>
        <v>65.624937740001002</v>
      </c>
      <c r="ED66" s="406">
        <f>[3]Fleisch!BW50</f>
        <v>14.325772119</v>
      </c>
      <c r="EE66" s="406">
        <f>[3]Fleisch!BX50</f>
        <v>403.86869841700002</v>
      </c>
      <c r="EF66" s="407">
        <f>[3]Fleisch!BY50</f>
        <v>11.382570281000001</v>
      </c>
      <c r="EG66" s="407">
        <f>[3]Fleisch!BZ50</f>
        <v>656.19616956000107</v>
      </c>
      <c r="EH66" s="415"/>
      <c r="EI66" s="406">
        <f>[3]Fleisch!$AK50</f>
        <v>122.388236374</v>
      </c>
      <c r="EJ66" s="406">
        <f>[3]Fleisch!$AP50</f>
        <v>5279.2903548640006</v>
      </c>
      <c r="EK66" s="407">
        <f>[3]Fleisch!DZ50</f>
        <v>30.224812999999997</v>
      </c>
      <c r="EL66" s="407">
        <f>[3]Fleisch!EA50</f>
        <v>1482.0457654920021</v>
      </c>
      <c r="EM66" s="406">
        <f>[3]Fleisch!EB50</f>
        <v>0</v>
      </c>
      <c r="EN66" s="406">
        <f>[3]Fleisch!EC50</f>
        <v>48.587604056000998</v>
      </c>
      <c r="EO66" s="407">
        <f>[3]Fleisch!ED50</f>
        <v>52.444520107999999</v>
      </c>
      <c r="EP66" s="407">
        <f>[3]Fleisch!EE50</f>
        <v>1074.882008801</v>
      </c>
      <c r="EQ66" s="406">
        <f>[3]Fleisch!EF50</f>
        <v>20.616260265002001</v>
      </c>
      <c r="ER66" s="406">
        <f>[3]Fleisch!EG50</f>
        <v>968.61668260600015</v>
      </c>
      <c r="ES66" s="409"/>
      <c r="ET66" s="407">
        <f>[3]Fleisch!GR50</f>
        <v>246.15484320500101</v>
      </c>
      <c r="EU66" s="407">
        <f>[3]Fleisch!GS50</f>
        <v>8605.331875287</v>
      </c>
      <c r="EV66" s="406">
        <f>[3]Fleisch!EV50</f>
        <v>9.4408722260019982</v>
      </c>
      <c r="EW66" s="406">
        <f>[3]Fleisch!EW50</f>
        <v>659.10119458700012</v>
      </c>
      <c r="EX66" s="407">
        <f>[3]Fleisch!EX50</f>
        <v>35.464612814001001</v>
      </c>
      <c r="EY66" s="407">
        <f>[3]Fleisch!EY50</f>
        <v>1187.7649875960001</v>
      </c>
      <c r="EZ66" s="406">
        <f>[3]Fleisch!EZ50</f>
        <v>12.268329171002</v>
      </c>
      <c r="FA66" s="406">
        <f>[3]Fleisch!FA50</f>
        <v>336.91913017500099</v>
      </c>
      <c r="FB66" s="407">
        <f>[3]Fleisch!FB50</f>
        <v>11.421656076001002</v>
      </c>
      <c r="FC66" s="407">
        <f>[3]Fleisch!FC50</f>
        <v>652.15667411200093</v>
      </c>
      <c r="FD66" s="406">
        <f>[3]Fleisch!FD50</f>
        <v>2.1610981009999999</v>
      </c>
      <c r="FE66" s="406">
        <f>[3]Fleisch!FE50</f>
        <v>103.396477683002</v>
      </c>
      <c r="FF66" s="407">
        <f>[3]Fleisch!FF50</f>
        <v>24.734574807999998</v>
      </c>
      <c r="FG66" s="407">
        <f>[3]Fleisch!FG50</f>
        <v>829.08587611800112</v>
      </c>
      <c r="FH66" s="406">
        <f>[3]Fleisch!FH50</f>
        <v>27.656290686001</v>
      </c>
      <c r="FI66" s="406">
        <f>[3]Fleisch!FI50</f>
        <v>540.9477602420011</v>
      </c>
      <c r="FJ66" s="407">
        <f>[3]Fleisch!FJ50</f>
        <v>25.773059896002</v>
      </c>
      <c r="FK66" s="407">
        <f>[3]Fleisch!FK50</f>
        <v>244.93963166200103</v>
      </c>
      <c r="FL66" s="406">
        <f>[3]Fleisch!FL50</f>
        <v>11.556716163000999</v>
      </c>
      <c r="FM66" s="406">
        <f>[3]Fleisch!FM50</f>
        <v>478.91547096900103</v>
      </c>
    </row>
    <row r="67" spans="1:169" x14ac:dyDescent="0.2">
      <c r="A67" s="218"/>
      <c r="B67" s="189">
        <f t="shared" si="11"/>
        <v>44682</v>
      </c>
      <c r="C67" s="516">
        <f>[3]Fleisch!$A61</f>
        <v>44378</v>
      </c>
      <c r="D67" s="396">
        <f>[3]Fleisch!D62</f>
        <v>10.225</v>
      </c>
      <c r="E67" s="396">
        <f>[3]Fleisch!E62</f>
        <v>10.225</v>
      </c>
      <c r="F67" s="380">
        <f>[3]Fleisch!$J62</f>
        <v>12.625</v>
      </c>
      <c r="G67" s="380"/>
      <c r="H67" s="396">
        <f>[3]Fleisch!$L62</f>
        <v>12.724999999999998</v>
      </c>
      <c r="I67" s="396"/>
      <c r="J67" s="380"/>
      <c r="K67" s="380">
        <f>[3]Fleisch!F62</f>
        <v>15.4</v>
      </c>
      <c r="L67" s="380">
        <f>[3]Fleisch!G62</f>
        <v>14.7225</v>
      </c>
      <c r="M67" s="380"/>
      <c r="N67" s="396">
        <f>[3]Fleisch!B62</f>
        <v>7.6</v>
      </c>
      <c r="O67" s="396">
        <f>[3]Fleisch!C62</f>
        <v>4.75</v>
      </c>
      <c r="P67" s="380"/>
      <c r="Q67" s="380">
        <f>[3]Fleisch!H62</f>
        <v>16.3</v>
      </c>
      <c r="R67" s="380">
        <f>[3]Fleisch!I62</f>
        <v>14.7075</v>
      </c>
      <c r="S67" s="380"/>
      <c r="T67" s="380"/>
      <c r="U67" s="189">
        <f>[3]Fleisch!$A51</f>
        <v>44682</v>
      </c>
      <c r="V67" s="343">
        <f>'Gemüse Daten'!CX66</f>
        <v>4</v>
      </c>
      <c r="W67" s="443">
        <f>[3]Fleisch!CA51</f>
        <v>96.789626958847592</v>
      </c>
      <c r="X67" s="443">
        <f>[3]Fleisch!CB51</f>
        <v>43.287502971601505</v>
      </c>
      <c r="Y67" s="444">
        <f>[3]Fleisch!CD51</f>
        <v>59.976440035297607</v>
      </c>
      <c r="Z67" s="444">
        <f>[3]Fleisch!CE51</f>
        <v>86.770332905112923</v>
      </c>
      <c r="AA67" s="443">
        <f>[3]Fleisch!CG51</f>
        <v>68.708857934257736</v>
      </c>
      <c r="AB67" s="443">
        <f>[3]Fleisch!CH51</f>
        <v>49.953598692386493</v>
      </c>
      <c r="AC67" s="445"/>
      <c r="AD67" s="444">
        <f>[3]Fleisch!CJ51</f>
        <v>69.623502911521811</v>
      </c>
      <c r="AE67" s="444">
        <f>[3]Fleisch!CK51</f>
        <v>50.707230510132028</v>
      </c>
      <c r="AF67" s="445"/>
      <c r="AG67" s="443">
        <f>[3]Fleisch!CM51</f>
        <v>65.584325266904699</v>
      </c>
      <c r="AH67" s="443">
        <f>[3]Fleisch!CN51</f>
        <v>44.30599226720139</v>
      </c>
      <c r="AI67" s="444">
        <f>[3]Fleisch!CP51</f>
        <v>62.118209231336699</v>
      </c>
      <c r="AJ67" s="444">
        <f>[3]Fleisch!CQ51</f>
        <v>51.638962525534311</v>
      </c>
      <c r="AK67" s="443">
        <f>[3]Fleisch!CS51</f>
        <v>58.924728948474225</v>
      </c>
      <c r="AL67" s="443">
        <f>[3]Fleisch!CT51</f>
        <v>66.343120905941618</v>
      </c>
      <c r="AM67" s="444">
        <f>[3]Fleisch!CV51</f>
        <v>37.235989350777437</v>
      </c>
      <c r="AN67" s="444">
        <f>[3]Fleisch!CW51</f>
        <v>30.194039823723152</v>
      </c>
      <c r="AO67" s="443">
        <f>[3]Fleisch!CY51</f>
        <v>21.194386720066223</v>
      </c>
      <c r="AP67" s="443">
        <f>[3]Fleisch!CZ51</f>
        <v>15.966996852961609</v>
      </c>
      <c r="AQ67" s="444">
        <f>[3]Fleisch!DB51</f>
        <v>26.040099724445795</v>
      </c>
      <c r="AR67" s="444">
        <f>[3]Fleisch!DC51</f>
        <v>23.136334900759948</v>
      </c>
      <c r="AS67" s="443">
        <f>[3]Fleisch!DE51</f>
        <v>31.982071730475688</v>
      </c>
      <c r="AT67" s="443">
        <f>[3]Fleisch!DF51</f>
        <v>19.384952840404125</v>
      </c>
      <c r="AU67" s="444">
        <f>[3]Fleisch!DH51</f>
        <v>75.43879605415411</v>
      </c>
      <c r="AV67" s="444">
        <f>[3]Fleisch!DI51</f>
        <v>49.517979679576825</v>
      </c>
      <c r="AW67" s="445"/>
      <c r="AX67" s="443">
        <f>[3]Fleisch!DK51</f>
        <v>20.61807270620827</v>
      </c>
      <c r="AY67" s="443">
        <f>[3]Fleisch!DL51</f>
        <v>15.002689072688582</v>
      </c>
      <c r="AZ67" s="444">
        <f>[3]Fleisch!DN51</f>
        <v>30.397624297097074</v>
      </c>
      <c r="BA67" s="444">
        <f>[3]Fleisch!DO51</f>
        <v>31.364294557773412</v>
      </c>
      <c r="BB67" s="443">
        <f>[3]Fleisch!DQ51</f>
        <v>23.847846673432944</v>
      </c>
      <c r="BC67" s="443">
        <f>[3]Fleisch!DR51</f>
        <v>18.999619264280629</v>
      </c>
      <c r="BD67" s="444">
        <f>[3]Fleisch!DT51</f>
        <v>27.811192819425941</v>
      </c>
      <c r="BE67" s="444">
        <f>[3]Fleisch!DU51</f>
        <v>15.212763915268379</v>
      </c>
      <c r="BF67" s="443">
        <f>[3]Fleisch!DW51</f>
        <v>21.90573795098247</v>
      </c>
      <c r="BG67" s="443">
        <f>[3]Fleisch!DX51</f>
        <v>20.125624641023609</v>
      </c>
      <c r="BH67" s="445"/>
      <c r="BI67" s="444">
        <f>[3]Fleisch!EJ51</f>
        <v>55.807330404973769</v>
      </c>
      <c r="BJ67" s="444">
        <f>[3]Fleisch!EK51</f>
        <v>22.360674342318841</v>
      </c>
      <c r="BK67" s="443" t="str">
        <f>[3]Fleisch!EM51</f>
        <v>(-)</v>
      </c>
      <c r="BL67" s="443">
        <f>[3]Fleisch!EN51</f>
        <v>19.91801700833663</v>
      </c>
      <c r="BM67" s="444">
        <f>[3]Fleisch!EP51</f>
        <v>16.234238168746796</v>
      </c>
      <c r="BN67" s="444">
        <f>[3]Fleisch!EQ51</f>
        <v>10.69405371746876</v>
      </c>
      <c r="BO67" s="443">
        <f>[3]Fleisch!ES51</f>
        <v>15.663795500555979</v>
      </c>
      <c r="BP67" s="443">
        <f>[3]Fleisch!ET51</f>
        <v>8.9444498969252884</v>
      </c>
      <c r="BQ67" s="444"/>
      <c r="BR67" s="444">
        <f>[3]Fleisch!FN51</f>
        <v>29.740039718650255</v>
      </c>
      <c r="BS67" s="444">
        <f>[3]Fleisch!FO51</f>
        <v>18.432747935311717</v>
      </c>
      <c r="BT67" s="443">
        <f>[3]Fleisch!FQ51</f>
        <v>18.124110361733646</v>
      </c>
      <c r="BU67" s="443">
        <f>[3]Fleisch!FR51</f>
        <v>10.493534179386552</v>
      </c>
      <c r="BV67" s="444">
        <f>[3]Fleisch!FT51</f>
        <v>73.589976980054388</v>
      </c>
      <c r="BW67" s="444">
        <f>[3]Fleisch!FU51</f>
        <v>48.598493074061366</v>
      </c>
      <c r="BX67" s="443">
        <f>[3]Fleisch!FW51</f>
        <v>54.398668052419723</v>
      </c>
      <c r="BY67" s="443">
        <f>[3]Fleisch!FX51</f>
        <v>33.391631785519593</v>
      </c>
      <c r="BZ67" s="444">
        <f>[3]Fleisch!FZ51</f>
        <v>11.071255675387224</v>
      </c>
      <c r="CA67" s="444">
        <f>[3]Fleisch!GA51</f>
        <v>19.578374021401611</v>
      </c>
      <c r="CB67" s="443">
        <f>[3]Fleisch!GC51</f>
        <v>44.928564824144281</v>
      </c>
      <c r="CC67" s="443">
        <f>[3]Fleisch!GD51</f>
        <v>27.189398166289312</v>
      </c>
      <c r="CD67" s="444">
        <f>[3]Fleisch!GF51</f>
        <v>34.384303192047902</v>
      </c>
      <c r="CE67" s="444">
        <f>[3]Fleisch!GG51</f>
        <v>22.777333244256152</v>
      </c>
      <c r="CF67" s="443">
        <f>[3]Fleisch!GI51</f>
        <v>94.00526301196733</v>
      </c>
      <c r="CG67" s="443">
        <f>[3]Fleisch!GJ51</f>
        <v>64.139162815703656</v>
      </c>
      <c r="CH67" s="444">
        <f>[3]Fleisch!GL51</f>
        <v>22.712154477531389</v>
      </c>
      <c r="CI67" s="444">
        <f>[3]Fleisch!GM51</f>
        <v>12.613960808071038</v>
      </c>
      <c r="CJ67" s="243"/>
      <c r="CK67" s="528">
        <f t="shared" ref="CK67:CK85" si="15">V67</f>
        <v>4</v>
      </c>
      <c r="CL67" s="397">
        <f>[3]Fleisch!GP51</f>
        <v>476.90739568000004</v>
      </c>
      <c r="CM67" s="397">
        <f>[3]Fleisch!GQ51</f>
        <v>9592.2290061189997</v>
      </c>
      <c r="CN67" s="415"/>
      <c r="CO67" s="407">
        <f>[3]Fleisch!$AH51</f>
        <v>10.664251754</v>
      </c>
      <c r="CP67" s="407">
        <f>[3]Fleisch!$AM51</f>
        <v>184.57191317300001</v>
      </c>
      <c r="CQ67" s="406">
        <f>[3]Fleisch!AS51</f>
        <v>2.8844000000000002E-2</v>
      </c>
      <c r="CR67" s="406">
        <f>[3]Fleisch!AT51</f>
        <v>26.652987144000999</v>
      </c>
      <c r="CS67" s="407">
        <f>[3]Fleisch!AU51</f>
        <v>0.33572703100000001</v>
      </c>
      <c r="CT67" s="407">
        <f>[3]Fleisch!AV51</f>
        <v>4.7435907770009997</v>
      </c>
      <c r="CU67" s="406">
        <f>[3]Fleisch!AW51</f>
        <v>0.98889019099999997</v>
      </c>
      <c r="CV67" s="406">
        <f>[3]Fleisch!AX51</f>
        <v>2.5478141270010002</v>
      </c>
      <c r="CW67" s="415"/>
      <c r="CX67" s="407">
        <f>[3]Fleisch!AL51</f>
        <v>15.875016744001</v>
      </c>
      <c r="CY67" s="407">
        <f>[3]Fleisch!AQ51</f>
        <v>197.06719349700001</v>
      </c>
      <c r="CZ67" s="406">
        <f>[3]Fleisch!AY51</f>
        <v>2.3989040570000002</v>
      </c>
      <c r="DA67" s="406">
        <f>[3]Fleisch!AZ51</f>
        <v>44.813438538</v>
      </c>
      <c r="DB67" s="415"/>
      <c r="DC67" s="407">
        <f>[3]Fleisch!$AI51</f>
        <v>222.226269368</v>
      </c>
      <c r="DD67" s="407">
        <f>[3]Fleisch!$AN51</f>
        <v>1792.430115567</v>
      </c>
      <c r="DE67" s="406">
        <f>[3]Fleisch!BA51</f>
        <v>3.100174</v>
      </c>
      <c r="DF67" s="406">
        <f>[3]Fleisch!BB51</f>
        <v>76.102165303000007</v>
      </c>
      <c r="DG67" s="407">
        <f>[3]Fleisch!BC51</f>
        <v>18.046768030001001</v>
      </c>
      <c r="DH67" s="407">
        <f>[3]Fleisch!BD51</f>
        <v>104.07325371600099</v>
      </c>
      <c r="DI67" s="406">
        <f>[3]Fleisch!BE51</f>
        <v>4.7051786419999999</v>
      </c>
      <c r="DJ67" s="406">
        <f>[3]Fleisch!BF51</f>
        <v>57.036473115001002</v>
      </c>
      <c r="DK67" s="407">
        <f>[3]Fleisch!BG51</f>
        <v>8.2905575210010003</v>
      </c>
      <c r="DL67" s="407">
        <f>[3]Fleisch!BH51</f>
        <v>55.150870639000999</v>
      </c>
      <c r="DM67" s="406">
        <f>[3]Fleisch!BI51</f>
        <v>144.919092263001</v>
      </c>
      <c r="DN67" s="406">
        <f>[3]Fleisch!BJ51</f>
        <v>915.18672397800196</v>
      </c>
      <c r="DO67" s="407">
        <f>[3]Fleisch!BK51</f>
        <v>12.373814305001</v>
      </c>
      <c r="DP67" s="407">
        <f>[3]Fleisch!BL51</f>
        <v>69.652884405000009</v>
      </c>
      <c r="DQ67" s="406">
        <f>[3]Fleisch!BM51</f>
        <v>1.7225310000009999</v>
      </c>
      <c r="DR67" s="406">
        <f>[3]Fleisch!BN51</f>
        <v>47.348857799999998</v>
      </c>
      <c r="DS67" s="407">
        <f>[3]Fleisch!BO51</f>
        <v>7.8951569690010004</v>
      </c>
      <c r="DT67" s="407">
        <f>[3]Fleisch!BP51</f>
        <v>142.94730064400099</v>
      </c>
      <c r="DU67" s="415"/>
      <c r="DV67" s="406">
        <f>[3]Fleisch!$AJ51</f>
        <v>66.715583107</v>
      </c>
      <c r="DW67" s="406">
        <f>[3]Fleisch!$AO51</f>
        <v>2183.97926297</v>
      </c>
      <c r="DX67" s="407">
        <f>[3]Fleisch!BQ51</f>
        <v>5.8458445450000003</v>
      </c>
      <c r="DY67" s="407">
        <f>[3]Fleisch!BR51</f>
        <v>309.18396536099999</v>
      </c>
      <c r="DZ67" s="406">
        <f>[3]Fleisch!BS51</f>
        <v>12.607810090000999</v>
      </c>
      <c r="EA67" s="406">
        <f>[3]Fleisch!BT51</f>
        <v>127.186088305</v>
      </c>
      <c r="EB67" s="407">
        <f>[3]Fleisch!BU51</f>
        <v>2.9195368320010004</v>
      </c>
      <c r="EC67" s="407">
        <f>[3]Fleisch!BV51</f>
        <v>54.225758051</v>
      </c>
      <c r="ED67" s="406">
        <f>[3]Fleisch!BW51</f>
        <v>9.9793032410010003</v>
      </c>
      <c r="EE67" s="406">
        <f>[3]Fleisch!BX51</f>
        <v>282.20043366500005</v>
      </c>
      <c r="EF67" s="407">
        <f>[3]Fleisch!BY51</f>
        <v>8.9580360579999994</v>
      </c>
      <c r="EG67" s="407">
        <f>[3]Fleisch!BZ51</f>
        <v>485.70302303600101</v>
      </c>
      <c r="EH67" s="415"/>
      <c r="EI67" s="406">
        <f>[3]Fleisch!$AK51</f>
        <v>137.86254270800001</v>
      </c>
      <c r="EJ67" s="406">
        <f>[3]Fleisch!$AP51</f>
        <v>4406.8482863459994</v>
      </c>
      <c r="EK67" s="407">
        <f>[3]Fleisch!DZ51</f>
        <v>26.243134000000001</v>
      </c>
      <c r="EL67" s="407">
        <f>[3]Fleisch!EA51</f>
        <v>1213.9834311720031</v>
      </c>
      <c r="EM67" s="406">
        <f>[3]Fleisch!EB51</f>
        <v>0</v>
      </c>
      <c r="EN67" s="406">
        <f>[3]Fleisch!EC51</f>
        <v>41.248669124999999</v>
      </c>
      <c r="EO67" s="407">
        <f>[3]Fleisch!ED51</f>
        <v>52.568023707999998</v>
      </c>
      <c r="EP67" s="407">
        <f>[3]Fleisch!EE51</f>
        <v>1017.947863005</v>
      </c>
      <c r="EQ67" s="406">
        <f>[3]Fleisch!EF51</f>
        <v>42.446981000001003</v>
      </c>
      <c r="ER67" s="406">
        <f>[3]Fleisch!EG51</f>
        <v>787.57231725000315</v>
      </c>
      <c r="ES67" s="409"/>
      <c r="ET67" s="407">
        <f>[3]Fleisch!GR51</f>
        <v>202.91098533300101</v>
      </c>
      <c r="EU67" s="407">
        <f>[3]Fleisch!GS51</f>
        <v>6893.1249947800006</v>
      </c>
      <c r="EV67" s="406">
        <f>[3]Fleisch!EV51</f>
        <v>6.3932867530019992</v>
      </c>
      <c r="EW67" s="406">
        <f>[3]Fleisch!EW51</f>
        <v>531.68836622000197</v>
      </c>
      <c r="EX67" s="407">
        <f>[3]Fleisch!EX51</f>
        <v>30.134069410001</v>
      </c>
      <c r="EY67" s="407">
        <f>[3]Fleisch!EY51</f>
        <v>927.24464873500006</v>
      </c>
      <c r="EZ67" s="406">
        <f>[3]Fleisch!EZ51</f>
        <v>7.583213990001</v>
      </c>
      <c r="FA67" s="406">
        <f>[3]Fleisch!FA51</f>
        <v>253.867966827</v>
      </c>
      <c r="FB67" s="407">
        <f>[3]Fleisch!FB51</f>
        <v>10.984722614001999</v>
      </c>
      <c r="FC67" s="407">
        <f>[3]Fleisch!FC51</f>
        <v>529.88072792800403</v>
      </c>
      <c r="FD67" s="406">
        <f>[3]Fleisch!FD51</f>
        <v>1.7650445429999999</v>
      </c>
      <c r="FE67" s="406">
        <f>[3]Fleisch!FE51</f>
        <v>101.25546070700099</v>
      </c>
      <c r="FF67" s="407">
        <f>[3]Fleisch!FF51</f>
        <v>23.853670599001003</v>
      </c>
      <c r="FG67" s="407">
        <f>[3]Fleisch!FG51</f>
        <v>672.10506512799998</v>
      </c>
      <c r="FH67" s="406">
        <f>[3]Fleisch!FH51</f>
        <v>27.206932639000001</v>
      </c>
      <c r="FI67" s="406">
        <f>[3]Fleisch!FI51</f>
        <v>459.87017049300204</v>
      </c>
      <c r="FJ67" s="407">
        <f>[3]Fleisch!FJ51</f>
        <v>11.321115948002999</v>
      </c>
      <c r="FK67" s="407">
        <f>[3]Fleisch!FK51</f>
        <v>201.35767154600197</v>
      </c>
      <c r="FL67" s="406">
        <f>[3]Fleisch!FL51</f>
        <v>9.1443388260000003</v>
      </c>
      <c r="FM67" s="406">
        <f>[3]Fleisch!FM51</f>
        <v>374.10090633900001</v>
      </c>
    </row>
    <row r="68" spans="1:169" x14ac:dyDescent="0.2">
      <c r="A68" s="218"/>
      <c r="B68" s="189">
        <f t="shared" si="11"/>
        <v>44652</v>
      </c>
      <c r="C68" s="516">
        <f>[3]Fleisch!$A62</f>
        <v>44348</v>
      </c>
      <c r="D68" s="396">
        <f>[3]Fleisch!D63</f>
        <v>10.199999999999999</v>
      </c>
      <c r="E68" s="396">
        <f>[3]Fleisch!E63</f>
        <v>10.199999999999999</v>
      </c>
      <c r="F68" s="380">
        <f>[3]Fleisch!$J63</f>
        <v>12.6</v>
      </c>
      <c r="G68" s="380"/>
      <c r="H68" s="396">
        <f>[3]Fleisch!$L63</f>
        <v>12.6</v>
      </c>
      <c r="I68" s="396"/>
      <c r="J68" s="380"/>
      <c r="K68" s="380">
        <f>[3]Fleisch!F63</f>
        <v>14.1</v>
      </c>
      <c r="L68" s="380">
        <f>[3]Fleisch!G63</f>
        <v>13.1775</v>
      </c>
      <c r="M68" s="380"/>
      <c r="N68" s="396">
        <f>[3]Fleisch!B63</f>
        <v>7.6</v>
      </c>
      <c r="O68" s="396">
        <f>[3]Fleisch!C63</f>
        <v>4.6750000000000007</v>
      </c>
      <c r="P68" s="380"/>
      <c r="Q68" s="380">
        <f>[3]Fleisch!H63</f>
        <v>16.3</v>
      </c>
      <c r="R68" s="380">
        <f>[3]Fleisch!I63</f>
        <v>14.6975</v>
      </c>
      <c r="S68" s="380"/>
      <c r="T68" s="380"/>
      <c r="U68" s="189">
        <f>[3]Fleisch!$A52</f>
        <v>44652</v>
      </c>
      <c r="V68" s="343">
        <f>'Gemüse Daten'!CX67</f>
        <v>4</v>
      </c>
      <c r="W68" s="443">
        <f>[3]Fleisch!CA52</f>
        <v>37.709693432049406</v>
      </c>
      <c r="X68" s="443">
        <f>[3]Fleisch!CB52</f>
        <v>44.284018062029126</v>
      </c>
      <c r="Y68" s="444">
        <f>[3]Fleisch!CD52</f>
        <v>61.771001579516074</v>
      </c>
      <c r="Z68" s="444">
        <f>[3]Fleisch!CE52</f>
        <v>76.242875606341997</v>
      </c>
      <c r="AA68" s="443">
        <f>[3]Fleisch!CG52</f>
        <v>86.423890400253242</v>
      </c>
      <c r="AB68" s="443">
        <f>[3]Fleisch!CH52</f>
        <v>56.077379329515033</v>
      </c>
      <c r="AC68" s="445"/>
      <c r="AD68" s="444">
        <f>[3]Fleisch!CJ52</f>
        <v>72.115846443060491</v>
      </c>
      <c r="AE68" s="444">
        <f>[3]Fleisch!CK52</f>
        <v>50.262407593100647</v>
      </c>
      <c r="AF68" s="445"/>
      <c r="AG68" s="443">
        <f>[3]Fleisch!CM52</f>
        <v>49.19383522234979</v>
      </c>
      <c r="AH68" s="443">
        <f>[3]Fleisch!CN52</f>
        <v>39.818481499312988</v>
      </c>
      <c r="AI68" s="444">
        <f>[3]Fleisch!CP52</f>
        <v>68.236807308956102</v>
      </c>
      <c r="AJ68" s="444">
        <f>[3]Fleisch!CQ52</f>
        <v>51.629653208887738</v>
      </c>
      <c r="AK68" s="443">
        <f>[3]Fleisch!CS52</f>
        <v>56.452772551300718</v>
      </c>
      <c r="AL68" s="443">
        <f>[3]Fleisch!CT52</f>
        <v>58.818250335699226</v>
      </c>
      <c r="AM68" s="444">
        <f>[3]Fleisch!CV52</f>
        <v>36.860448566024317</v>
      </c>
      <c r="AN68" s="444">
        <f>[3]Fleisch!CW52</f>
        <v>32.269760335767984</v>
      </c>
      <c r="AO68" s="443">
        <f>[3]Fleisch!CY52</f>
        <v>23.53011166382462</v>
      </c>
      <c r="AP68" s="443">
        <f>[3]Fleisch!CZ52</f>
        <v>15.997944728197266</v>
      </c>
      <c r="AQ68" s="444">
        <f>[3]Fleisch!DB52</f>
        <v>29.452592996771937</v>
      </c>
      <c r="AR68" s="444">
        <f>[3]Fleisch!DC52</f>
        <v>22.830873545474546</v>
      </c>
      <c r="AS68" s="443">
        <f>[3]Fleisch!DE52</f>
        <v>31.466077040810365</v>
      </c>
      <c r="AT68" s="443">
        <f>[3]Fleisch!DF52</f>
        <v>19.864096609603553</v>
      </c>
      <c r="AU68" s="444">
        <f>[3]Fleisch!DH52</f>
        <v>64.308103194423651</v>
      </c>
      <c r="AV68" s="444">
        <f>[3]Fleisch!DI52</f>
        <v>47.681669142610652</v>
      </c>
      <c r="AW68" s="445"/>
      <c r="AX68" s="443">
        <f>[3]Fleisch!DK52</f>
        <v>19.059493260181789</v>
      </c>
      <c r="AY68" s="443">
        <f>[3]Fleisch!DL52</f>
        <v>17.038967119543091</v>
      </c>
      <c r="AZ68" s="444">
        <f>[3]Fleisch!DN52</f>
        <v>50.286832631811755</v>
      </c>
      <c r="BA68" s="444">
        <f>[3]Fleisch!DO52</f>
        <v>31.787368511150159</v>
      </c>
      <c r="BB68" s="443">
        <f>[3]Fleisch!DQ52</f>
        <v>19.449206642646764</v>
      </c>
      <c r="BC68" s="443">
        <f>[3]Fleisch!DR52</f>
        <v>17.73361577216162</v>
      </c>
      <c r="BD68" s="444">
        <f>[3]Fleisch!DT52</f>
        <v>22.629527327659879</v>
      </c>
      <c r="BE68" s="444">
        <f>[3]Fleisch!DU52</f>
        <v>14.389841975205734</v>
      </c>
      <c r="BF68" s="443">
        <f>[3]Fleisch!DW52</f>
        <v>19.126379785054787</v>
      </c>
      <c r="BG68" s="443">
        <f>[3]Fleisch!DX52</f>
        <v>19.99219378139129</v>
      </c>
      <c r="BH68" s="445"/>
      <c r="BI68" s="444">
        <f>[3]Fleisch!EJ52</f>
        <v>56.17350259123441</v>
      </c>
      <c r="BJ68" s="444">
        <f>[3]Fleisch!EK52</f>
        <v>22.71187216561577</v>
      </c>
      <c r="BK68" s="443" t="str">
        <f>[3]Fleisch!EM52</f>
        <v>(-)</v>
      </c>
      <c r="BL68" s="443">
        <f>[3]Fleisch!EN52</f>
        <v>19.112956348133064</v>
      </c>
      <c r="BM68" s="444">
        <f>[3]Fleisch!EP52</f>
        <v>18.846633707463411</v>
      </c>
      <c r="BN68" s="444">
        <f>[3]Fleisch!EQ52</f>
        <v>11.334045666762021</v>
      </c>
      <c r="BO68" s="443">
        <f>[3]Fleisch!ES52</f>
        <v>21.68081693697404</v>
      </c>
      <c r="BP68" s="443">
        <f>[3]Fleisch!ET52</f>
        <v>9.0114549831579733</v>
      </c>
      <c r="BQ68" s="444"/>
      <c r="BR68" s="444">
        <f>[3]Fleisch!FN52</f>
        <v>27.667263480356148</v>
      </c>
      <c r="BS68" s="444">
        <f>[3]Fleisch!FO52</f>
        <v>18.442143971243755</v>
      </c>
      <c r="BT68" s="443">
        <f>[3]Fleisch!FQ52</f>
        <v>20.169810252872868</v>
      </c>
      <c r="BU68" s="443">
        <f>[3]Fleisch!FR52</f>
        <v>10.072942766170323</v>
      </c>
      <c r="BV68" s="444">
        <f>[3]Fleisch!FT52</f>
        <v>68.194786415597534</v>
      </c>
      <c r="BW68" s="444">
        <f>[3]Fleisch!FU52</f>
        <v>47.146235579245783</v>
      </c>
      <c r="BX68" s="443">
        <f>[3]Fleisch!FW52</f>
        <v>45.659022419751487</v>
      </c>
      <c r="BY68" s="443">
        <f>[3]Fleisch!FX52</f>
        <v>33.54103828287387</v>
      </c>
      <c r="BZ68" s="444">
        <f>[3]Fleisch!FZ52</f>
        <v>13.666908185260581</v>
      </c>
      <c r="CA68" s="444">
        <f>[3]Fleisch!GA52</f>
        <v>18.854175433500846</v>
      </c>
      <c r="CB68" s="443">
        <f>[3]Fleisch!GC52</f>
        <v>46.607891522464982</v>
      </c>
      <c r="CC68" s="443">
        <f>[3]Fleisch!GD52</f>
        <v>25.768864001115318</v>
      </c>
      <c r="CD68" s="444">
        <f>[3]Fleisch!GF52</f>
        <v>34.531189274146485</v>
      </c>
      <c r="CE68" s="444">
        <f>[3]Fleisch!GG52</f>
        <v>22.268340297705677</v>
      </c>
      <c r="CF68" s="443">
        <f>[3]Fleisch!GI52</f>
        <v>90.009940957733704</v>
      </c>
      <c r="CG68" s="443">
        <f>[3]Fleisch!GJ52</f>
        <v>64.071060956845557</v>
      </c>
      <c r="CH68" s="444">
        <f>[3]Fleisch!GL52</f>
        <v>22.659653774836102</v>
      </c>
      <c r="CI68" s="444">
        <f>[3]Fleisch!GM52</f>
        <v>11.875130140100778</v>
      </c>
      <c r="CJ68" s="243"/>
      <c r="CK68" s="528">
        <f t="shared" si="15"/>
        <v>4</v>
      </c>
      <c r="CL68" s="397">
        <f>[3]Fleisch!GP52</f>
        <v>413.53836940999997</v>
      </c>
      <c r="CM68" s="397">
        <f>[3]Fleisch!GQ52</f>
        <v>9570.4396992889997</v>
      </c>
      <c r="CN68" s="415"/>
      <c r="CO68" s="407">
        <f>[3]Fleisch!$AH52</f>
        <v>13.120030340001</v>
      </c>
      <c r="CP68" s="407">
        <f>[3]Fleisch!$AM52</f>
        <v>222.96081815000099</v>
      </c>
      <c r="CQ68" s="406">
        <f>[3]Fleisch!AS52</f>
        <v>0.8572715070000001</v>
      </c>
      <c r="CR68" s="406">
        <f>[3]Fleisch!AT52</f>
        <v>30.433654600000999</v>
      </c>
      <c r="CS68" s="407">
        <f>[3]Fleisch!AU52</f>
        <v>1.5764568910000001</v>
      </c>
      <c r="CT68" s="407">
        <f>[3]Fleisch!AV52</f>
        <v>7.2394412739999998</v>
      </c>
      <c r="CU68" s="406">
        <f>[3]Fleisch!AW52</f>
        <v>0.33554900000100002</v>
      </c>
      <c r="CV68" s="406">
        <f>[3]Fleisch!AX52</f>
        <v>4.4674084690000004</v>
      </c>
      <c r="CW68" s="415"/>
      <c r="CX68" s="407">
        <f>[3]Fleisch!AL52</f>
        <v>9.1962606489999992</v>
      </c>
      <c r="CY68" s="407">
        <f>[3]Fleisch!AQ52</f>
        <v>337.89621926900003</v>
      </c>
      <c r="CZ68" s="406">
        <f>[3]Fleisch!AY52</f>
        <v>1.392961879</v>
      </c>
      <c r="DA68" s="406">
        <f>[3]Fleisch!AZ52</f>
        <v>47.140815709000002</v>
      </c>
      <c r="DB68" s="415"/>
      <c r="DC68" s="407">
        <f>[3]Fleisch!$AI52</f>
        <v>187.31026828099999</v>
      </c>
      <c r="DD68" s="407">
        <f>[3]Fleisch!$AN52</f>
        <v>1911.7631636649999</v>
      </c>
      <c r="DE68" s="406">
        <f>[3]Fleisch!BA52</f>
        <v>5.6068046910009999</v>
      </c>
      <c r="DF68" s="406">
        <f>[3]Fleisch!BB52</f>
        <v>107.541239406</v>
      </c>
      <c r="DG68" s="407">
        <f>[3]Fleisch!BC52</f>
        <v>8.9139046140009999</v>
      </c>
      <c r="DH68" s="407">
        <f>[3]Fleisch!BD52</f>
        <v>95.282318035000003</v>
      </c>
      <c r="DI68" s="406">
        <f>[3]Fleisch!BE52</f>
        <v>4.7833513090010005</v>
      </c>
      <c r="DJ68" s="406">
        <f>[3]Fleisch!BF52</f>
        <v>86.519601076000015</v>
      </c>
      <c r="DK68" s="407">
        <f>[3]Fleisch!BG52</f>
        <v>10.639912036</v>
      </c>
      <c r="DL68" s="407">
        <f>[3]Fleisch!BH52</f>
        <v>58.970833323999997</v>
      </c>
      <c r="DM68" s="406">
        <f>[3]Fleisch!BI52</f>
        <v>113.773530597001</v>
      </c>
      <c r="DN68" s="406">
        <f>[3]Fleisch!BJ52</f>
        <v>947.80727415800004</v>
      </c>
      <c r="DO68" s="407">
        <f>[3]Fleisch!BK52</f>
        <v>11.016507370999999</v>
      </c>
      <c r="DP68" s="407">
        <f>[3]Fleisch!BL52</f>
        <v>96.371399269001003</v>
      </c>
      <c r="DQ68" s="406">
        <f>[3]Fleisch!BM52</f>
        <v>2.5677300000000001</v>
      </c>
      <c r="DR68" s="406">
        <f>[3]Fleisch!BN52</f>
        <v>55.451456200000003</v>
      </c>
      <c r="DS68" s="407">
        <f>[3]Fleisch!BO52</f>
        <v>9.5937388559999999</v>
      </c>
      <c r="DT68" s="407">
        <f>[3]Fleisch!BP52</f>
        <v>131.28906577200098</v>
      </c>
      <c r="DU68" s="415"/>
      <c r="DV68" s="406">
        <f>[3]Fleisch!$AJ52</f>
        <v>65.435385148000009</v>
      </c>
      <c r="DW68" s="406">
        <f>[3]Fleisch!$AO52</f>
        <v>2080.3997301479999</v>
      </c>
      <c r="DX68" s="407">
        <f>[3]Fleisch!BQ52</f>
        <v>16.270818678001</v>
      </c>
      <c r="DY68" s="407">
        <f>[3]Fleisch!BR52</f>
        <v>260.94414717400002</v>
      </c>
      <c r="DZ68" s="406">
        <f>[3]Fleisch!BS52</f>
        <v>3.9509385100009999</v>
      </c>
      <c r="EA68" s="406">
        <f>[3]Fleisch!BT52</f>
        <v>216.44926230800002</v>
      </c>
      <c r="EB68" s="407">
        <f>[3]Fleisch!BU52</f>
        <v>3.6257056649999999</v>
      </c>
      <c r="EC68" s="407">
        <f>[3]Fleisch!BV52</f>
        <v>59.956126966001001</v>
      </c>
      <c r="ED68" s="406">
        <f>[3]Fleisch!BW52</f>
        <v>10.671869971001001</v>
      </c>
      <c r="EE68" s="406">
        <f>[3]Fleisch!BX52</f>
        <v>278.88056465600101</v>
      </c>
      <c r="EF68" s="407">
        <f>[3]Fleisch!BY52</f>
        <v>7.5321384949999999</v>
      </c>
      <c r="EG68" s="407">
        <f>[3]Fleisch!BZ52</f>
        <v>373.69024840600002</v>
      </c>
      <c r="EH68" s="415"/>
      <c r="EI68" s="406">
        <f>[3]Fleisch!$AK52</f>
        <v>104.608421355001</v>
      </c>
      <c r="EJ68" s="406">
        <f>[3]Fleisch!$AP52</f>
        <v>4063.0631959319999</v>
      </c>
      <c r="EK68" s="407">
        <f>[3]Fleisch!DZ52</f>
        <v>25.297017</v>
      </c>
      <c r="EL68" s="407">
        <f>[3]Fleisch!EA52</f>
        <v>1127.8906534299999</v>
      </c>
      <c r="EM68" s="406">
        <f>[3]Fleisch!EB52</f>
        <v>0</v>
      </c>
      <c r="EN68" s="406">
        <f>[3]Fleisch!EC52</f>
        <v>34.541171085000002</v>
      </c>
      <c r="EO68" s="407">
        <f>[3]Fleisch!ED52</f>
        <v>48.472477355000002</v>
      </c>
      <c r="EP68" s="407">
        <f>[3]Fleisch!EE52</f>
        <v>921.09163196600002</v>
      </c>
      <c r="EQ68" s="406">
        <f>[3]Fleisch!EF52</f>
        <v>15.945514000001999</v>
      </c>
      <c r="ER68" s="406">
        <f>[3]Fleisch!EG52</f>
        <v>702.46393277100299</v>
      </c>
      <c r="ES68" s="409"/>
      <c r="ET68" s="407">
        <f>[3]Fleisch!GR52</f>
        <v>189.306660448</v>
      </c>
      <c r="EU68" s="407">
        <f>[3]Fleisch!GS52</f>
        <v>6706.9104877130003</v>
      </c>
      <c r="EV68" s="406">
        <f>[3]Fleisch!EV52</f>
        <v>6.0581083110009999</v>
      </c>
      <c r="EW68" s="406">
        <f>[3]Fleisch!EW52</f>
        <v>534.66522214700001</v>
      </c>
      <c r="EX68" s="407">
        <f>[3]Fleisch!EX52</f>
        <v>13.806435173000001</v>
      </c>
      <c r="EY68" s="407">
        <f>[3]Fleisch!EY52</f>
        <v>801.34805731800111</v>
      </c>
      <c r="EZ68" s="406">
        <f>[3]Fleisch!EZ52</f>
        <v>8.2433701040000003</v>
      </c>
      <c r="FA68" s="406">
        <f>[3]Fleisch!FA52</f>
        <v>247.228287886001</v>
      </c>
      <c r="FB68" s="407">
        <f>[3]Fleisch!FB52</f>
        <v>14.662293132001002</v>
      </c>
      <c r="FC68" s="407">
        <f>[3]Fleisch!FC52</f>
        <v>503.93237726499996</v>
      </c>
      <c r="FD68" s="406">
        <f>[3]Fleisch!FD52</f>
        <v>1.1540933369999999</v>
      </c>
      <c r="FE68" s="406">
        <f>[3]Fleisch!FE52</f>
        <v>133.30218958100198</v>
      </c>
      <c r="FF68" s="407">
        <f>[3]Fleisch!FF52</f>
        <v>22.813000153000001</v>
      </c>
      <c r="FG68" s="407">
        <f>[3]Fleisch!FG52</f>
        <v>731.36092227400093</v>
      </c>
      <c r="FH68" s="406">
        <f>[3]Fleisch!FH52</f>
        <v>31.410348486001002</v>
      </c>
      <c r="FI68" s="406">
        <f>[3]Fleisch!FI52</f>
        <v>522.45845529600103</v>
      </c>
      <c r="FJ68" s="407">
        <f>[3]Fleisch!FJ52</f>
        <v>13.440330238002</v>
      </c>
      <c r="FK68" s="407">
        <f>[3]Fleisch!FK52</f>
        <v>206.25122670000201</v>
      </c>
      <c r="FL68" s="406">
        <f>[3]Fleisch!FL52</f>
        <v>17.792126227000001</v>
      </c>
      <c r="FM68" s="406">
        <f>[3]Fleisch!FM52</f>
        <v>390.13755423700002</v>
      </c>
    </row>
    <row r="69" spans="1:169" x14ac:dyDescent="0.2">
      <c r="A69" s="218"/>
      <c r="B69" s="189">
        <f t="shared" si="11"/>
        <v>44621</v>
      </c>
      <c r="C69" s="516">
        <f>[3]Fleisch!$A63</f>
        <v>44317</v>
      </c>
      <c r="D69" s="396">
        <f>[3]Fleisch!D64</f>
        <v>10.199999999999999</v>
      </c>
      <c r="E69" s="396">
        <f>[3]Fleisch!E64</f>
        <v>10.206</v>
      </c>
      <c r="F69" s="380">
        <f>[3]Fleisch!$J64</f>
        <v>12.6</v>
      </c>
      <c r="G69" s="380"/>
      <c r="H69" s="396">
        <f>[3]Fleisch!$L64</f>
        <v>12.68</v>
      </c>
      <c r="I69" s="396"/>
      <c r="J69" s="380"/>
      <c r="K69" s="380">
        <f>[3]Fleisch!F64</f>
        <v>14.3</v>
      </c>
      <c r="L69" s="380">
        <f>[3]Fleisch!G64</f>
        <v>13.104000000000003</v>
      </c>
      <c r="M69" s="380"/>
      <c r="N69" s="396">
        <f>[3]Fleisch!B64</f>
        <v>7.6</v>
      </c>
      <c r="O69" s="396">
        <f>[3]Fleisch!C64</f>
        <v>4.55</v>
      </c>
      <c r="P69" s="380"/>
      <c r="Q69" s="380">
        <f>[3]Fleisch!H64</f>
        <v>16.100000000000001</v>
      </c>
      <c r="R69" s="380">
        <f>[3]Fleisch!I64</f>
        <v>14.596</v>
      </c>
      <c r="S69" s="380"/>
      <c r="T69" s="380"/>
      <c r="U69" s="189">
        <f>[3]Fleisch!$A53</f>
        <v>44621</v>
      </c>
      <c r="V69" s="343">
        <f>'Gemüse Daten'!CX68</f>
        <v>5</v>
      </c>
      <c r="W69" s="443">
        <f>[3]Fleisch!CA53</f>
        <v>28.398827296004828</v>
      </c>
      <c r="X69" s="443">
        <f>[3]Fleisch!CB53</f>
        <v>41.573708011705691</v>
      </c>
      <c r="Y69" s="444">
        <f>[3]Fleisch!CD53</f>
        <v>54.434145259787861</v>
      </c>
      <c r="Z69" s="444">
        <f>[3]Fleisch!CE53</f>
        <v>82.699245611208667</v>
      </c>
      <c r="AA69" s="443">
        <f>[3]Fleisch!CG53</f>
        <v>83.669665969735235</v>
      </c>
      <c r="AB69" s="443">
        <f>[3]Fleisch!CH53</f>
        <v>48.890435440985456</v>
      </c>
      <c r="AC69" s="445"/>
      <c r="AD69" s="444">
        <f>[3]Fleisch!CJ53</f>
        <v>46.261618175358727</v>
      </c>
      <c r="AE69" s="444">
        <f>[3]Fleisch!CK53</f>
        <v>45.824388598090728</v>
      </c>
      <c r="AF69" s="445"/>
      <c r="AG69" s="443">
        <f>[3]Fleisch!CM53</f>
        <v>42.932877401413293</v>
      </c>
      <c r="AH69" s="443">
        <f>[3]Fleisch!CN53</f>
        <v>34.507904616554711</v>
      </c>
      <c r="AI69" s="444">
        <f>[3]Fleisch!CP53</f>
        <v>75.460650997973275</v>
      </c>
      <c r="AJ69" s="444">
        <f>[3]Fleisch!CQ53</f>
        <v>47.144516416316243</v>
      </c>
      <c r="AK69" s="443">
        <f>[3]Fleisch!CS53</f>
        <v>60.100899491949704</v>
      </c>
      <c r="AL69" s="443">
        <f>[3]Fleisch!CT53</f>
        <v>71.261918127713059</v>
      </c>
      <c r="AM69" s="444">
        <f>[3]Fleisch!CV53</f>
        <v>40.467947310261316</v>
      </c>
      <c r="AN69" s="444">
        <f>[3]Fleisch!CW53</f>
        <v>31.089171923678464</v>
      </c>
      <c r="AO69" s="443">
        <f>[3]Fleisch!CY53</f>
        <v>22.633680896221207</v>
      </c>
      <c r="AP69" s="443">
        <f>[3]Fleisch!CZ53</f>
        <v>16.29734471372306</v>
      </c>
      <c r="AQ69" s="444">
        <f>[3]Fleisch!DB53</f>
        <v>29.949814063967803</v>
      </c>
      <c r="AR69" s="444">
        <f>[3]Fleisch!DC53</f>
        <v>22.916451819496643</v>
      </c>
      <c r="AS69" s="443">
        <f>[3]Fleisch!DE53</f>
        <v>32.594723350242575</v>
      </c>
      <c r="AT69" s="443">
        <f>[3]Fleisch!DF53</f>
        <v>19.800932088396081</v>
      </c>
      <c r="AU69" s="444">
        <f>[3]Fleisch!DH53</f>
        <v>65.575891254118233</v>
      </c>
      <c r="AV69" s="444">
        <f>[3]Fleisch!DI53</f>
        <v>50.181394906371558</v>
      </c>
      <c r="AW69" s="445"/>
      <c r="AX69" s="443">
        <f>[3]Fleisch!DK53</f>
        <v>15.538197527848581</v>
      </c>
      <c r="AY69" s="443">
        <f>[3]Fleisch!DL53</f>
        <v>15.573505417560575</v>
      </c>
      <c r="AZ69" s="444">
        <f>[3]Fleisch!DN53</f>
        <v>39.887238484158893</v>
      </c>
      <c r="BA69" s="444">
        <f>[3]Fleisch!DO53</f>
        <v>30.208035126198741</v>
      </c>
      <c r="BB69" s="443">
        <f>[3]Fleisch!DQ53</f>
        <v>20.053618252961709</v>
      </c>
      <c r="BC69" s="443">
        <f>[3]Fleisch!DR53</f>
        <v>16.885743995753444</v>
      </c>
      <c r="BD69" s="444">
        <f>[3]Fleisch!DT53</f>
        <v>21.459647038381803</v>
      </c>
      <c r="BE69" s="444">
        <f>[3]Fleisch!DU53</f>
        <v>13.606920214491977</v>
      </c>
      <c r="BF69" s="443">
        <f>[3]Fleisch!DW53</f>
        <v>18.91208073170607</v>
      </c>
      <c r="BG69" s="443">
        <f>[3]Fleisch!DX53</f>
        <v>21.142218674195096</v>
      </c>
      <c r="BH69" s="445"/>
      <c r="BI69" s="444">
        <f>[3]Fleisch!EJ53</f>
        <v>56.227347476627749</v>
      </c>
      <c r="BJ69" s="444">
        <f>[3]Fleisch!EK53</f>
        <v>22.250328765472229</v>
      </c>
      <c r="BK69" s="443">
        <f>[3]Fleisch!EM53</f>
        <v>38.934911240299712</v>
      </c>
      <c r="BL69" s="443">
        <f>[3]Fleisch!EN53</f>
        <v>22.287391819227949</v>
      </c>
      <c r="BM69" s="444">
        <f>[3]Fleisch!EP53</f>
        <v>18.124728365929172</v>
      </c>
      <c r="BN69" s="444">
        <f>[3]Fleisch!EQ53</f>
        <v>11.532334493981667</v>
      </c>
      <c r="BO69" s="443">
        <f>[3]Fleisch!ES53</f>
        <v>19.218548547247877</v>
      </c>
      <c r="BP69" s="443">
        <f>[3]Fleisch!ET53</f>
        <v>8.5765548472838926</v>
      </c>
      <c r="BQ69" s="444"/>
      <c r="BR69" s="444">
        <f>[3]Fleisch!FN53</f>
        <v>23.623423701629179</v>
      </c>
      <c r="BS69" s="444">
        <f>[3]Fleisch!FO53</f>
        <v>18.153782489091615</v>
      </c>
      <c r="BT69" s="443">
        <f>[3]Fleisch!FQ53</f>
        <v>19.889811857728144</v>
      </c>
      <c r="BU69" s="443">
        <f>[3]Fleisch!FR53</f>
        <v>10.860146609690515</v>
      </c>
      <c r="BV69" s="444">
        <f>[3]Fleisch!FT53</f>
        <v>62.352234145059938</v>
      </c>
      <c r="BW69" s="444">
        <f>[3]Fleisch!FU53</f>
        <v>46.774343384542952</v>
      </c>
      <c r="BX69" s="443">
        <f>[3]Fleisch!FW53</f>
        <v>52.550436694482421</v>
      </c>
      <c r="BY69" s="443">
        <f>[3]Fleisch!FX53</f>
        <v>31.307349402408647</v>
      </c>
      <c r="BZ69" s="444">
        <f>[3]Fleisch!FZ53</f>
        <v>10.961415271338486</v>
      </c>
      <c r="CA69" s="444">
        <f>[3]Fleisch!GA53</f>
        <v>20.143297749745756</v>
      </c>
      <c r="CB69" s="443">
        <f>[3]Fleisch!GC53</f>
        <v>48.141064190384434</v>
      </c>
      <c r="CC69" s="443">
        <f>[3]Fleisch!GD53</f>
        <v>25.672010832486379</v>
      </c>
      <c r="CD69" s="444">
        <f>[3]Fleisch!GF53</f>
        <v>34.581565926802369</v>
      </c>
      <c r="CE69" s="444">
        <f>[3]Fleisch!GG53</f>
        <v>21.974352892774309</v>
      </c>
      <c r="CF69" s="443">
        <f>[3]Fleisch!GI53</f>
        <v>83.832042401406824</v>
      </c>
      <c r="CG69" s="443">
        <f>[3]Fleisch!GJ53</f>
        <v>63.159895631569391</v>
      </c>
      <c r="CH69" s="444">
        <f>[3]Fleisch!GL53</f>
        <v>21.523391052377743</v>
      </c>
      <c r="CI69" s="444">
        <f>[3]Fleisch!GM53</f>
        <v>11.820236269822816</v>
      </c>
      <c r="CJ69" s="243"/>
      <c r="CK69" s="528">
        <f t="shared" si="15"/>
        <v>5</v>
      </c>
      <c r="CL69" s="397">
        <f>[3]Fleisch!GP53</f>
        <v>614.041570933</v>
      </c>
      <c r="CM69" s="397">
        <f>[3]Fleisch!GQ53</f>
        <v>12336.221014444</v>
      </c>
      <c r="CN69" s="415"/>
      <c r="CO69" s="407">
        <f>[3]Fleisch!$AH53</f>
        <v>12.083105728000001</v>
      </c>
      <c r="CP69" s="407">
        <f>[3]Fleisch!$AM53</f>
        <v>327.263719063</v>
      </c>
      <c r="CQ69" s="406">
        <f>[3]Fleisch!AS53</f>
        <v>0.64816441499999999</v>
      </c>
      <c r="CR69" s="406">
        <f>[3]Fleisch!AT53</f>
        <v>42.992912251001002</v>
      </c>
      <c r="CS69" s="407">
        <f>[3]Fleisch!AU53</f>
        <v>0.89114229</v>
      </c>
      <c r="CT69" s="407">
        <f>[3]Fleisch!AV53</f>
        <v>8.1317255379999995</v>
      </c>
      <c r="CU69" s="406">
        <f>[3]Fleisch!AW53</f>
        <v>0.48211200000000004</v>
      </c>
      <c r="CV69" s="406">
        <f>[3]Fleisch!AX53</f>
        <v>5.7207275019999999</v>
      </c>
      <c r="CW69" s="415"/>
      <c r="CX69" s="407">
        <f>[3]Fleisch!AL53</f>
        <v>18.267636174</v>
      </c>
      <c r="CY69" s="407">
        <f>[3]Fleisch!AQ53</f>
        <v>237.06251410900001</v>
      </c>
      <c r="CZ69" s="406">
        <f>[3]Fleisch!AY53</f>
        <v>2.437667265</v>
      </c>
      <c r="DA69" s="406">
        <f>[3]Fleisch!AZ53</f>
        <v>67.846611806001007</v>
      </c>
      <c r="DB69" s="415"/>
      <c r="DC69" s="407">
        <f>[3]Fleisch!$AI53</f>
        <v>300.56447164900004</v>
      </c>
      <c r="DD69" s="407">
        <f>[3]Fleisch!$AN53</f>
        <v>2510.4068734329999</v>
      </c>
      <c r="DE69" s="406">
        <f>[3]Fleisch!BA53</f>
        <v>9.6913514329999995</v>
      </c>
      <c r="DF69" s="406">
        <f>[3]Fleisch!BB53</f>
        <v>160.72690619100101</v>
      </c>
      <c r="DG69" s="407">
        <f>[3]Fleisch!BC53</f>
        <v>12.559621745000001</v>
      </c>
      <c r="DH69" s="407">
        <f>[3]Fleisch!BD53</f>
        <v>120.70891994599999</v>
      </c>
      <c r="DI69" s="406">
        <f>[3]Fleisch!BE53</f>
        <v>13.711262011999999</v>
      </c>
      <c r="DJ69" s="406">
        <f>[3]Fleisch!BF53</f>
        <v>57.485104072001</v>
      </c>
      <c r="DK69" s="407">
        <f>[3]Fleisch!BG53</f>
        <v>13.671978376</v>
      </c>
      <c r="DL69" s="407">
        <f>[3]Fleisch!BH53</f>
        <v>97.011297874001002</v>
      </c>
      <c r="DM69" s="406">
        <f>[3]Fleisch!BI53</f>
        <v>172.73429044600201</v>
      </c>
      <c r="DN69" s="406">
        <f>[3]Fleisch!BJ53</f>
        <v>1238.344070125002</v>
      </c>
      <c r="DO69" s="407">
        <f>[3]Fleisch!BK53</f>
        <v>18.437877584000002</v>
      </c>
      <c r="DP69" s="407">
        <f>[3]Fleisch!BL53</f>
        <v>125.42140224800001</v>
      </c>
      <c r="DQ69" s="406">
        <f>[3]Fleisch!BM53</f>
        <v>2.9370530000000001</v>
      </c>
      <c r="DR69" s="406">
        <f>[3]Fleisch!BN53</f>
        <v>91.242419000001007</v>
      </c>
      <c r="DS69" s="407">
        <f>[3]Fleisch!BO53</f>
        <v>12.105020785000001</v>
      </c>
      <c r="DT69" s="407">
        <f>[3]Fleisch!BP53</f>
        <v>106.06063003</v>
      </c>
      <c r="DU69" s="415"/>
      <c r="DV69" s="406">
        <f>[3]Fleisch!$AJ53</f>
        <v>82.252869011999991</v>
      </c>
      <c r="DW69" s="406">
        <f>[3]Fleisch!$AO53</f>
        <v>2426.0587837390003</v>
      </c>
      <c r="DX69" s="407">
        <f>[3]Fleisch!BQ53</f>
        <v>26.245279418999999</v>
      </c>
      <c r="DY69" s="407">
        <f>[3]Fleisch!BR53</f>
        <v>402.62737081400002</v>
      </c>
      <c r="DZ69" s="406">
        <f>[3]Fleisch!BS53</f>
        <v>8.9474475619999989</v>
      </c>
      <c r="EA69" s="406">
        <f>[3]Fleisch!BT53</f>
        <v>157.641609060001</v>
      </c>
      <c r="EB69" s="407">
        <f>[3]Fleisch!BU53</f>
        <v>4.6768586470000004</v>
      </c>
      <c r="EC69" s="407">
        <f>[3]Fleisch!BV53</f>
        <v>105.499108922</v>
      </c>
      <c r="ED69" s="406">
        <f>[3]Fleisch!BW53</f>
        <v>11.01443783</v>
      </c>
      <c r="EE69" s="406">
        <f>[3]Fleisch!BX53</f>
        <v>391.86835892600101</v>
      </c>
      <c r="EF69" s="407">
        <f>[3]Fleisch!BY53</f>
        <v>2.3870748480000001</v>
      </c>
      <c r="EG69" s="407">
        <f>[3]Fleisch!BZ53</f>
        <v>251.12555934100101</v>
      </c>
      <c r="EH69" s="415"/>
      <c r="EI69" s="406">
        <f>[3]Fleisch!$AK53</f>
        <v>152.439122723</v>
      </c>
      <c r="EJ69" s="406">
        <f>[3]Fleisch!$AP53</f>
        <v>5462.5876785380005</v>
      </c>
      <c r="EK69" s="407">
        <f>[3]Fleisch!DZ53</f>
        <v>32.564584000003002</v>
      </c>
      <c r="EL69" s="407">
        <f>[3]Fleisch!EA53</f>
        <v>1617.158646096002</v>
      </c>
      <c r="EM69" s="406">
        <f>[3]Fleisch!EB53</f>
        <v>1.6900000001000001E-2</v>
      </c>
      <c r="EN69" s="406">
        <f>[3]Fleisch!EC53</f>
        <v>26.264785046</v>
      </c>
      <c r="EO69" s="407">
        <f>[3]Fleisch!ED53</f>
        <v>69.043475723</v>
      </c>
      <c r="EP69" s="407">
        <f>[3]Fleisch!EE53</f>
        <v>1145.2734609360002</v>
      </c>
      <c r="EQ69" s="406">
        <f>[3]Fleisch!EF53</f>
        <v>31.583088000000004</v>
      </c>
      <c r="ER69" s="406">
        <f>[3]Fleisch!EG53</f>
        <v>984.27583063500106</v>
      </c>
      <c r="ES69" s="409"/>
      <c r="ET69" s="407">
        <f>[3]Fleisch!GR53</f>
        <v>242.90819795000098</v>
      </c>
      <c r="EU69" s="407">
        <f>[3]Fleisch!GS53</f>
        <v>8274.9513312979998</v>
      </c>
      <c r="EV69" s="406">
        <f>[3]Fleisch!EV53</f>
        <v>10.877535046001</v>
      </c>
      <c r="EW69" s="406">
        <f>[3]Fleisch!EW53</f>
        <v>719.15271290800104</v>
      </c>
      <c r="EX69" s="407">
        <f>[3]Fleisch!EX53</f>
        <v>14.648160952000001</v>
      </c>
      <c r="EY69" s="407">
        <f>[3]Fleisch!EY53</f>
        <v>765.63465625000003</v>
      </c>
      <c r="EZ69" s="406">
        <f>[3]Fleisch!EZ53</f>
        <v>9.9825021659999997</v>
      </c>
      <c r="FA69" s="406">
        <f>[3]Fleisch!FA53</f>
        <v>297.50064147700004</v>
      </c>
      <c r="FB69" s="407">
        <f>[3]Fleisch!FB53</f>
        <v>13.177457647002001</v>
      </c>
      <c r="FC69" s="407">
        <f>[3]Fleisch!FC53</f>
        <v>715.21063507300016</v>
      </c>
      <c r="FD69" s="406">
        <f>[3]Fleisch!FD53</f>
        <v>5.370286074</v>
      </c>
      <c r="FE69" s="406">
        <f>[3]Fleisch!FE53</f>
        <v>181.800510191</v>
      </c>
      <c r="FF69" s="407">
        <f>[3]Fleisch!FF53</f>
        <v>29.047143260001</v>
      </c>
      <c r="FG69" s="407">
        <f>[3]Fleisch!FG53</f>
        <v>947.10617959700107</v>
      </c>
      <c r="FH69" s="406">
        <f>[3]Fleisch!FH53</f>
        <v>37.180899958999994</v>
      </c>
      <c r="FI69" s="406">
        <f>[3]Fleisch!FI53</f>
        <v>717.84072106200199</v>
      </c>
      <c r="FJ69" s="407">
        <f>[3]Fleisch!FJ53</f>
        <v>25.261768260002</v>
      </c>
      <c r="FK69" s="407">
        <f>[3]Fleisch!FK53</f>
        <v>271.299017679001</v>
      </c>
      <c r="FL69" s="406">
        <f>[3]Fleisch!FL53</f>
        <v>30.891666259000001</v>
      </c>
      <c r="FM69" s="406">
        <f>[3]Fleisch!FM53</f>
        <v>553.8840601820001</v>
      </c>
    </row>
    <row r="70" spans="1:169" x14ac:dyDescent="0.2">
      <c r="A70" s="218"/>
      <c r="B70" s="189">
        <f t="shared" si="11"/>
        <v>44593</v>
      </c>
      <c r="C70" s="516">
        <f>[3]Fleisch!$A64</f>
        <v>44287</v>
      </c>
      <c r="D70" s="396">
        <f>[3]Fleisch!D65</f>
        <v>10.125</v>
      </c>
      <c r="E70" s="396">
        <f>[3]Fleisch!E65</f>
        <v>10.129999999999999</v>
      </c>
      <c r="F70" s="380">
        <f>[3]Fleisch!$J65</f>
        <v>12.525</v>
      </c>
      <c r="G70" s="380"/>
      <c r="H70" s="396">
        <f>[3]Fleisch!$L65</f>
        <v>12.724999999999998</v>
      </c>
      <c r="I70" s="396"/>
      <c r="J70" s="380"/>
      <c r="K70" s="380">
        <f>[3]Fleisch!F65</f>
        <v>14.525</v>
      </c>
      <c r="L70" s="380">
        <f>[3]Fleisch!G65</f>
        <v>13.510000000000002</v>
      </c>
      <c r="M70" s="380"/>
      <c r="N70" s="396">
        <f>[3]Fleisch!B65</f>
        <v>7.6</v>
      </c>
      <c r="O70" s="396">
        <f>[3]Fleisch!C65</f>
        <v>4.3250000000000002</v>
      </c>
      <c r="P70" s="380"/>
      <c r="Q70" s="380">
        <f>[3]Fleisch!H65</f>
        <v>15.8</v>
      </c>
      <c r="R70" s="380">
        <f>[3]Fleisch!I65</f>
        <v>14.307499999999999</v>
      </c>
      <c r="S70" s="380"/>
      <c r="T70" s="380"/>
      <c r="U70" s="189">
        <f>[3]Fleisch!$A54</f>
        <v>44593</v>
      </c>
      <c r="V70" s="343">
        <f>'Gemüse Daten'!CX69</f>
        <v>4</v>
      </c>
      <c r="W70" s="443">
        <f>[3]Fleisch!CA54</f>
        <v>89.833317549010332</v>
      </c>
      <c r="X70" s="443">
        <f>[3]Fleisch!CB54</f>
        <v>38.952737459593962</v>
      </c>
      <c r="Y70" s="444">
        <f>[3]Fleisch!CD54</f>
        <v>54.900999974342689</v>
      </c>
      <c r="Z70" s="444">
        <f>[3]Fleisch!CE54</f>
        <v>69.460033160982135</v>
      </c>
      <c r="AA70" s="443">
        <f>[3]Fleisch!CG54</f>
        <v>50.513065927239765</v>
      </c>
      <c r="AB70" s="443">
        <f>[3]Fleisch!CH54</f>
        <v>62.738276877619462</v>
      </c>
      <c r="AC70" s="445"/>
      <c r="AD70" s="444">
        <f>[3]Fleisch!CJ54</f>
        <v>64.866055679680144</v>
      </c>
      <c r="AE70" s="444">
        <f>[3]Fleisch!CK54</f>
        <v>50.647024754881265</v>
      </c>
      <c r="AF70" s="445"/>
      <c r="AG70" s="443">
        <f>[3]Fleisch!CM54</f>
        <v>27.055855468373025</v>
      </c>
      <c r="AH70" s="443">
        <f>[3]Fleisch!CN54</f>
        <v>38.094705610787919</v>
      </c>
      <c r="AI70" s="444">
        <f>[3]Fleisch!CP54</f>
        <v>66.591482169268104</v>
      </c>
      <c r="AJ70" s="444">
        <f>[3]Fleisch!CQ54</f>
        <v>51.130101867463168</v>
      </c>
      <c r="AK70" s="443">
        <f>[3]Fleisch!CS54</f>
        <v>68.687401265077767</v>
      </c>
      <c r="AL70" s="443">
        <f>[3]Fleisch!CT54</f>
        <v>67.16381333045355</v>
      </c>
      <c r="AM70" s="444">
        <f>[3]Fleisch!CV54</f>
        <v>34.544356120366011</v>
      </c>
      <c r="AN70" s="444">
        <f>[3]Fleisch!CW54</f>
        <v>30.966229988345276</v>
      </c>
      <c r="AO70" s="443">
        <f>[3]Fleisch!CY54</f>
        <v>20.787072259193142</v>
      </c>
      <c r="AP70" s="443">
        <f>[3]Fleisch!CZ54</f>
        <v>16.039329024076906</v>
      </c>
      <c r="AQ70" s="444">
        <f>[3]Fleisch!DB54</f>
        <v>29.523673484047407</v>
      </c>
      <c r="AR70" s="444">
        <f>[3]Fleisch!DC54</f>
        <v>23.969923665909498</v>
      </c>
      <c r="AS70" s="443">
        <f>[3]Fleisch!DE54</f>
        <v>30.760325523371137</v>
      </c>
      <c r="AT70" s="443">
        <f>[3]Fleisch!DF54</f>
        <v>19.573222626840703</v>
      </c>
      <c r="AU70" s="444">
        <f>[3]Fleisch!DH54</f>
        <v>83.200437159815465</v>
      </c>
      <c r="AV70" s="444">
        <f>[3]Fleisch!DI54</f>
        <v>49.967314865923022</v>
      </c>
      <c r="AW70" s="445"/>
      <c r="AX70" s="443">
        <f>[3]Fleisch!DK54</f>
        <v>16.498357289565877</v>
      </c>
      <c r="AY70" s="443">
        <f>[3]Fleisch!DL54</f>
        <v>16.718308257330616</v>
      </c>
      <c r="AZ70" s="444">
        <f>[3]Fleisch!DN54</f>
        <v>33.670735882700022</v>
      </c>
      <c r="BA70" s="444">
        <f>[3]Fleisch!DO54</f>
        <v>32.252818349376362</v>
      </c>
      <c r="BB70" s="443">
        <f>[3]Fleisch!DQ54</f>
        <v>25.777816410011368</v>
      </c>
      <c r="BC70" s="443">
        <f>[3]Fleisch!DR54</f>
        <v>16.610155246832512</v>
      </c>
      <c r="BD70" s="444">
        <f>[3]Fleisch!DT54</f>
        <v>19.118700981193669</v>
      </c>
      <c r="BE70" s="444">
        <f>[3]Fleisch!DU54</f>
        <v>14.572031502000367</v>
      </c>
      <c r="BF70" s="443">
        <f>[3]Fleisch!DW54</f>
        <v>22.642543332194435</v>
      </c>
      <c r="BG70" s="443">
        <f>[3]Fleisch!DX54</f>
        <v>18.428890263745743</v>
      </c>
      <c r="BH70" s="445"/>
      <c r="BI70" s="444">
        <f>[3]Fleisch!EJ54</f>
        <v>56.24891470849348</v>
      </c>
      <c r="BJ70" s="444">
        <f>[3]Fleisch!EK54</f>
        <v>20.719168934880983</v>
      </c>
      <c r="BK70" s="443">
        <f>[3]Fleisch!EM54</f>
        <v>39.245218244237371</v>
      </c>
      <c r="BL70" s="443">
        <f>[3]Fleisch!EN54</f>
        <v>23.566301798616962</v>
      </c>
      <c r="BM70" s="444">
        <f>[3]Fleisch!EP54</f>
        <v>18.409932371216886</v>
      </c>
      <c r="BN70" s="444">
        <f>[3]Fleisch!EQ54</f>
        <v>10.568354706511242</v>
      </c>
      <c r="BO70" s="443">
        <f>[3]Fleisch!ES54</f>
        <v>17.571974203642185</v>
      </c>
      <c r="BP70" s="443">
        <f>[3]Fleisch!ET54</f>
        <v>9.2556112152686136</v>
      </c>
      <c r="BQ70" s="444"/>
      <c r="BR70" s="444">
        <f>[3]Fleisch!FN54</f>
        <v>22.178602445316955</v>
      </c>
      <c r="BS70" s="444">
        <f>[3]Fleisch!FO54</f>
        <v>18.03735378510353</v>
      </c>
      <c r="BT70" s="443">
        <f>[3]Fleisch!FQ54</f>
        <v>19.813226702744092</v>
      </c>
      <c r="BU70" s="443">
        <f>[3]Fleisch!FR54</f>
        <v>10.387284593784281</v>
      </c>
      <c r="BV70" s="444">
        <f>[3]Fleisch!FT54</f>
        <v>74.167597411926693</v>
      </c>
      <c r="BW70" s="444">
        <f>[3]Fleisch!FU54</f>
        <v>45.110620854311954</v>
      </c>
      <c r="BX70" s="443">
        <f>[3]Fleisch!FW54</f>
        <v>52.486980958985512</v>
      </c>
      <c r="BY70" s="443">
        <f>[3]Fleisch!FX54</f>
        <v>33.192348784989179</v>
      </c>
      <c r="BZ70" s="444">
        <f>[3]Fleisch!FZ54</f>
        <v>14.514285643373473</v>
      </c>
      <c r="CA70" s="444">
        <f>[3]Fleisch!GA54</f>
        <v>20.284176510149944</v>
      </c>
      <c r="CB70" s="443">
        <f>[3]Fleisch!GC54</f>
        <v>48.164303448717135</v>
      </c>
      <c r="CC70" s="443">
        <f>[3]Fleisch!GD54</f>
        <v>25.916930784564311</v>
      </c>
      <c r="CD70" s="444">
        <f>[3]Fleisch!GF54</f>
        <v>33.87510921017649</v>
      </c>
      <c r="CE70" s="444">
        <f>[3]Fleisch!GG54</f>
        <v>21.96180181585531</v>
      </c>
      <c r="CF70" s="443">
        <f>[3]Fleisch!GI54</f>
        <v>87.768109026353784</v>
      </c>
      <c r="CG70" s="443">
        <f>[3]Fleisch!GJ54</f>
        <v>64.351301312749385</v>
      </c>
      <c r="CH70" s="444">
        <f>[3]Fleisch!GL54</f>
        <v>22.42543311182316</v>
      </c>
      <c r="CI70" s="444">
        <f>[3]Fleisch!GM54</f>
        <v>11.217106021804076</v>
      </c>
      <c r="CJ70" s="243"/>
      <c r="CK70" s="528">
        <f t="shared" si="15"/>
        <v>4</v>
      </c>
      <c r="CL70" s="397">
        <f>[3]Fleisch!GP54</f>
        <v>541.23897957700001</v>
      </c>
      <c r="CM70" s="397">
        <f>[3]Fleisch!GQ54</f>
        <v>9684.6253769680006</v>
      </c>
      <c r="CN70" s="415"/>
      <c r="CO70" s="407">
        <f>[3]Fleisch!$AH54</f>
        <v>12.327163769001</v>
      </c>
      <c r="CP70" s="407">
        <f>[3]Fleisch!$AM54</f>
        <v>287.74159389499999</v>
      </c>
      <c r="CQ70" s="406">
        <f>[3]Fleisch!AS54</f>
        <v>2.1117999999999998E-2</v>
      </c>
      <c r="CR70" s="406">
        <f>[3]Fleisch!AT54</f>
        <v>41.131025170000996</v>
      </c>
      <c r="CS70" s="407">
        <f>[3]Fleisch!AU54</f>
        <v>0.76863082100000002</v>
      </c>
      <c r="CT70" s="407">
        <f>[3]Fleisch!AV54</f>
        <v>9.0366834950000001</v>
      </c>
      <c r="CU70" s="406">
        <f>[3]Fleisch!AW54</f>
        <v>1.5005695800010002</v>
      </c>
      <c r="CV70" s="406">
        <f>[3]Fleisch!AX54</f>
        <v>4.4204851430010006</v>
      </c>
      <c r="CW70" s="415"/>
      <c r="CX70" s="407">
        <f>[3]Fleisch!AL54</f>
        <v>7.2767786970000001</v>
      </c>
      <c r="CY70" s="407">
        <f>[3]Fleisch!AQ54</f>
        <v>150.509186981</v>
      </c>
      <c r="CZ70" s="406">
        <f>[3]Fleisch!AY54</f>
        <v>0.54425599999999996</v>
      </c>
      <c r="DA70" s="406">
        <f>[3]Fleisch!AZ54</f>
        <v>25.952064811</v>
      </c>
      <c r="DB70" s="415"/>
      <c r="DC70" s="407">
        <f>[3]Fleisch!$AI54</f>
        <v>291.57736119200098</v>
      </c>
      <c r="DD70" s="407">
        <f>[3]Fleisch!$AN54</f>
        <v>2055.7885899920002</v>
      </c>
      <c r="DE70" s="406">
        <f>[3]Fleisch!BA54</f>
        <v>29.275243188000001</v>
      </c>
      <c r="DF70" s="406">
        <f>[3]Fleisch!BB54</f>
        <v>112.480827201</v>
      </c>
      <c r="DG70" s="407">
        <f>[3]Fleisch!BC54</f>
        <v>9.674193496001001</v>
      </c>
      <c r="DH70" s="407">
        <f>[3]Fleisch!BD54</f>
        <v>88.536219107001003</v>
      </c>
      <c r="DI70" s="406">
        <f>[3]Fleisch!BE54</f>
        <v>4.7083163640000008</v>
      </c>
      <c r="DJ70" s="406">
        <f>[3]Fleisch!BF54</f>
        <v>68.677564389000011</v>
      </c>
      <c r="DK70" s="407">
        <f>[3]Fleisch!BG54</f>
        <v>12.286931611001</v>
      </c>
      <c r="DL70" s="407">
        <f>[3]Fleisch!BH54</f>
        <v>99.661850533001001</v>
      </c>
      <c r="DM70" s="406">
        <f>[3]Fleisch!BI54</f>
        <v>188.15194282900001</v>
      </c>
      <c r="DN70" s="406">
        <f>[3]Fleisch!BJ54</f>
        <v>1015.263684268001</v>
      </c>
      <c r="DO70" s="407">
        <f>[3]Fleisch!BK54</f>
        <v>13.301390021001</v>
      </c>
      <c r="DP70" s="407">
        <f>[3]Fleisch!BL54</f>
        <v>116.61201536300101</v>
      </c>
      <c r="DQ70" s="406">
        <f>[3]Fleisch!BM54</f>
        <v>3.5149550000000001</v>
      </c>
      <c r="DR70" s="406">
        <f>[3]Fleisch!BN54</f>
        <v>106.3455845</v>
      </c>
      <c r="DS70" s="407">
        <f>[3]Fleisch!BO54</f>
        <v>4.348895872001</v>
      </c>
      <c r="DT70" s="407">
        <f>[3]Fleisch!BP54</f>
        <v>67.268266724</v>
      </c>
      <c r="DU70" s="415"/>
      <c r="DV70" s="406">
        <f>[3]Fleisch!$AJ54</f>
        <v>67.352496000000002</v>
      </c>
      <c r="DW70" s="406">
        <f>[3]Fleisch!$AO54</f>
        <v>1810.0925305840001</v>
      </c>
      <c r="DX70" s="407">
        <f>[3]Fleisch!BQ54</f>
        <v>6.7459281230010006</v>
      </c>
      <c r="DY70" s="407">
        <f>[3]Fleisch!BR54</f>
        <v>240.47894256000103</v>
      </c>
      <c r="DZ70" s="406">
        <f>[3]Fleisch!BS54</f>
        <v>7.4046844370010003</v>
      </c>
      <c r="EA70" s="406">
        <f>[3]Fleisch!BT54</f>
        <v>161.55232751400001</v>
      </c>
      <c r="EB70" s="407">
        <f>[3]Fleisch!BU54</f>
        <v>4.4428465400009998</v>
      </c>
      <c r="EC70" s="407">
        <f>[3]Fleisch!BV54</f>
        <v>101.606027564001</v>
      </c>
      <c r="ED70" s="406">
        <f>[3]Fleisch!BW54</f>
        <v>11.554781706001</v>
      </c>
      <c r="EE70" s="406">
        <f>[3]Fleisch!BX54</f>
        <v>248.46645725100001</v>
      </c>
      <c r="EF70" s="407">
        <f>[3]Fleisch!BY54</f>
        <v>7.4120651330000005</v>
      </c>
      <c r="EG70" s="407">
        <f>[3]Fleisch!BZ54</f>
        <v>119.31545488600001</v>
      </c>
      <c r="EH70" s="415"/>
      <c r="EI70" s="406">
        <f>[3]Fleisch!$AK54</f>
        <v>126.400482338</v>
      </c>
      <c r="EJ70" s="406">
        <f>[3]Fleisch!$AP54</f>
        <v>4333.7949058040003</v>
      </c>
      <c r="EK70" s="407">
        <f>[3]Fleisch!DZ54</f>
        <v>24.822824000000999</v>
      </c>
      <c r="EL70" s="407">
        <f>[3]Fleisch!EA54</f>
        <v>1442.1850758440009</v>
      </c>
      <c r="EM70" s="406">
        <f>[3]Fleisch!EB54</f>
        <v>2.0390000000000002E-2</v>
      </c>
      <c r="EN70" s="406">
        <f>[3]Fleisch!EC54</f>
        <v>16.775786950000001</v>
      </c>
      <c r="EO70" s="407">
        <f>[3]Fleisch!ED54</f>
        <v>54.158561338001007</v>
      </c>
      <c r="EP70" s="407">
        <f>[3]Fleisch!EE54</f>
        <v>1043.1490368300001</v>
      </c>
      <c r="EQ70" s="406">
        <f>[3]Fleisch!EF54</f>
        <v>33.245314000001002</v>
      </c>
      <c r="ER70" s="406">
        <f>[3]Fleisch!EG54</f>
        <v>590.86716014900003</v>
      </c>
      <c r="ES70" s="409"/>
      <c r="ET70" s="407">
        <f>[3]Fleisch!GR54</f>
        <v>199.759890716</v>
      </c>
      <c r="EU70" s="407">
        <f>[3]Fleisch!GS54</f>
        <v>6574.4160956280002</v>
      </c>
      <c r="EV70" s="406">
        <f>[3]Fleisch!EV54</f>
        <v>12.086743830002</v>
      </c>
      <c r="EW70" s="406">
        <f>[3]Fleisch!EW54</f>
        <v>561.61953102899997</v>
      </c>
      <c r="EX70" s="407">
        <f>[3]Fleisch!EX54</f>
        <v>8.5716000120000011</v>
      </c>
      <c r="EY70" s="407">
        <f>[3]Fleisch!EY54</f>
        <v>555.2984436370001</v>
      </c>
      <c r="EZ70" s="406">
        <f>[3]Fleisch!EZ54</f>
        <v>4.4332501820010002</v>
      </c>
      <c r="FA70" s="406">
        <f>[3]Fleisch!FA54</f>
        <v>221.00850313500001</v>
      </c>
      <c r="FB70" s="407">
        <f>[3]Fleisch!FB54</f>
        <v>11.259812719002001</v>
      </c>
      <c r="FC70" s="407">
        <f>[3]Fleisch!FC54</f>
        <v>538.535813973004</v>
      </c>
      <c r="FD70" s="406">
        <f>[3]Fleisch!FD54</f>
        <v>2.1479265019999998</v>
      </c>
      <c r="FE70" s="406">
        <f>[3]Fleisch!FE54</f>
        <v>179.72694435599999</v>
      </c>
      <c r="FF70" s="407">
        <f>[3]Fleisch!FF54</f>
        <v>23.547579361001002</v>
      </c>
      <c r="FG70" s="407">
        <f>[3]Fleisch!FG54</f>
        <v>726.66071568700204</v>
      </c>
      <c r="FH70" s="406">
        <f>[3]Fleisch!FH54</f>
        <v>39.690968886001009</v>
      </c>
      <c r="FI70" s="406">
        <f>[3]Fleisch!FI54</f>
        <v>628.18584088000102</v>
      </c>
      <c r="FJ70" s="407">
        <f>[3]Fleisch!FJ54</f>
        <v>16.012783850999998</v>
      </c>
      <c r="FK70" s="407">
        <f>[3]Fleisch!FK54</f>
        <v>208.33042092600098</v>
      </c>
      <c r="FL70" s="406">
        <f>[3]Fleisch!FL54</f>
        <v>24.851048908000003</v>
      </c>
      <c r="FM70" s="406">
        <f>[3]Fleisch!FM54</f>
        <v>487.32740165299998</v>
      </c>
    </row>
    <row r="71" spans="1:169" x14ac:dyDescent="0.2">
      <c r="A71" s="218"/>
      <c r="B71" s="189">
        <f t="shared" si="11"/>
        <v>44562</v>
      </c>
      <c r="C71" s="516">
        <f>[3]Fleisch!$A65</f>
        <v>44256</v>
      </c>
      <c r="D71" s="396">
        <f>[3]Fleisch!D66</f>
        <v>9.7750000000000004</v>
      </c>
      <c r="E71" s="396">
        <f>[3]Fleisch!E66</f>
        <v>9.7650000000000006</v>
      </c>
      <c r="F71" s="380">
        <f>[3]Fleisch!$J66</f>
        <v>12.175000000000001</v>
      </c>
      <c r="G71" s="380"/>
      <c r="H71" s="396">
        <f>[3]Fleisch!$L66</f>
        <v>12.375</v>
      </c>
      <c r="I71" s="396"/>
      <c r="J71" s="380"/>
      <c r="K71" s="380">
        <f>[3]Fleisch!F66</f>
        <v>13.8</v>
      </c>
      <c r="L71" s="380">
        <f>[3]Fleisch!G66</f>
        <v>12.34</v>
      </c>
      <c r="M71" s="380"/>
      <c r="N71" s="396">
        <f>[3]Fleisch!B66</f>
        <v>7.4249999999999998</v>
      </c>
      <c r="O71" s="396">
        <f>[3]Fleisch!C66</f>
        <v>3.95</v>
      </c>
      <c r="P71" s="380"/>
      <c r="Q71" s="380">
        <f>[3]Fleisch!H66</f>
        <v>15.8</v>
      </c>
      <c r="R71" s="380">
        <f>[3]Fleisch!I66</f>
        <v>13.8575</v>
      </c>
      <c r="S71" s="380"/>
      <c r="T71" s="380"/>
      <c r="U71" s="189">
        <f>[3]Fleisch!$A55</f>
        <v>44562</v>
      </c>
      <c r="V71" s="343">
        <f>'Gemüse Daten'!CX70</f>
        <v>4</v>
      </c>
      <c r="W71" s="443">
        <f>[3]Fleisch!CA55</f>
        <v>1.1648800063322597</v>
      </c>
      <c r="X71" s="443">
        <f>[3]Fleisch!CB55</f>
        <v>39.989076464412811</v>
      </c>
      <c r="Y71" s="444" t="str">
        <f>[3]Fleisch!CD55</f>
        <v>(-)</v>
      </c>
      <c r="Z71" s="444">
        <f>[3]Fleisch!CE55</f>
        <v>82.770305191474137</v>
      </c>
      <c r="AA71" s="443">
        <f>[3]Fleisch!CG55</f>
        <v>87.915968870065356</v>
      </c>
      <c r="AB71" s="443">
        <f>[3]Fleisch!CH55</f>
        <v>54.440359185057659</v>
      </c>
      <c r="AC71" s="445"/>
      <c r="AD71" s="444">
        <f>[3]Fleisch!CJ55</f>
        <v>30.070028236331552</v>
      </c>
      <c r="AE71" s="444">
        <f>[3]Fleisch!CK55</f>
        <v>39.350223062681913</v>
      </c>
      <c r="AF71" s="445"/>
      <c r="AG71" s="443">
        <f>[3]Fleisch!CM55</f>
        <v>41.755794543073158</v>
      </c>
      <c r="AH71" s="443">
        <f>[3]Fleisch!CN55</f>
        <v>37.609065570141233</v>
      </c>
      <c r="AI71" s="444">
        <f>[3]Fleisch!CP55</f>
        <v>66.190391207733228</v>
      </c>
      <c r="AJ71" s="444">
        <f>[3]Fleisch!CQ55</f>
        <v>51.166884465431067</v>
      </c>
      <c r="AK71" s="443">
        <f>[3]Fleisch!CS55</f>
        <v>79.475785079187702</v>
      </c>
      <c r="AL71" s="443">
        <f>[3]Fleisch!CT55</f>
        <v>64.414077746205393</v>
      </c>
      <c r="AM71" s="444">
        <f>[3]Fleisch!CV55</f>
        <v>44.231829713020915</v>
      </c>
      <c r="AN71" s="444">
        <f>[3]Fleisch!CW55</f>
        <v>31.782761354290631</v>
      </c>
      <c r="AO71" s="443">
        <f>[3]Fleisch!CY55</f>
        <v>23.013814477079645</v>
      </c>
      <c r="AP71" s="443">
        <f>[3]Fleisch!CZ55</f>
        <v>16.171406814302507</v>
      </c>
      <c r="AQ71" s="444">
        <f>[3]Fleisch!DB55</f>
        <v>29.940332841974577</v>
      </c>
      <c r="AR71" s="444">
        <f>[3]Fleisch!DC55</f>
        <v>23.507383090765988</v>
      </c>
      <c r="AS71" s="443">
        <f>[3]Fleisch!DE55</f>
        <v>32.091099761995835</v>
      </c>
      <c r="AT71" s="443">
        <f>[3]Fleisch!DF55</f>
        <v>19.807450464544463</v>
      </c>
      <c r="AU71" s="444">
        <f>[3]Fleisch!DH55</f>
        <v>72.98169845727999</v>
      </c>
      <c r="AV71" s="444">
        <f>[3]Fleisch!DI55</f>
        <v>48.64034306553102</v>
      </c>
      <c r="AW71" s="445"/>
      <c r="AX71" s="443">
        <f>[3]Fleisch!DK55</f>
        <v>18.619051056233065</v>
      </c>
      <c r="AY71" s="443">
        <f>[3]Fleisch!DL55</f>
        <v>15.726707513727906</v>
      </c>
      <c r="AZ71" s="444">
        <f>[3]Fleisch!DN55</f>
        <v>53.537809624778639</v>
      </c>
      <c r="BA71" s="444">
        <f>[3]Fleisch!DO55</f>
        <v>29.595553497105033</v>
      </c>
      <c r="BB71" s="443">
        <f>[3]Fleisch!DQ55</f>
        <v>22.473461611370233</v>
      </c>
      <c r="BC71" s="443">
        <f>[3]Fleisch!DR55</f>
        <v>15.599897866388314</v>
      </c>
      <c r="BD71" s="444">
        <f>[3]Fleisch!DT55</f>
        <v>24.108222330763017</v>
      </c>
      <c r="BE71" s="444">
        <f>[3]Fleisch!DU55</f>
        <v>14.10722296451342</v>
      </c>
      <c r="BF71" s="443">
        <f>[3]Fleisch!DW55</f>
        <v>16.200714144794741</v>
      </c>
      <c r="BG71" s="443">
        <f>[3]Fleisch!DX55</f>
        <v>17.230779967376048</v>
      </c>
      <c r="BH71" s="445"/>
      <c r="BI71" s="444">
        <f>[3]Fleisch!EJ55</f>
        <v>56.387812610394604</v>
      </c>
      <c r="BJ71" s="444">
        <f>[3]Fleisch!EK55</f>
        <v>21.56272737358044</v>
      </c>
      <c r="BK71" s="443">
        <f>[3]Fleisch!EM55</f>
        <v>38.7045280123561</v>
      </c>
      <c r="BL71" s="443">
        <f>[3]Fleisch!EN55</f>
        <v>21.316754465834972</v>
      </c>
      <c r="BM71" s="444">
        <f>[3]Fleisch!EP55</f>
        <v>19.625749292724652</v>
      </c>
      <c r="BN71" s="444">
        <f>[3]Fleisch!EQ55</f>
        <v>10.154726372955679</v>
      </c>
      <c r="BO71" s="443">
        <f>[3]Fleisch!ES55</f>
        <v>22.721855350678023</v>
      </c>
      <c r="BP71" s="443">
        <f>[3]Fleisch!ET55</f>
        <v>8.7942131598609823</v>
      </c>
      <c r="BQ71" s="444"/>
      <c r="BR71" s="444">
        <f>[3]Fleisch!FN55</f>
        <v>28.503568670768537</v>
      </c>
      <c r="BS71" s="444">
        <f>[3]Fleisch!FO55</f>
        <v>18.038578720549655</v>
      </c>
      <c r="BT71" s="443">
        <f>[3]Fleisch!FQ55</f>
        <v>20.163276425499216</v>
      </c>
      <c r="BU71" s="443">
        <f>[3]Fleisch!FR55</f>
        <v>10.693467487360172</v>
      </c>
      <c r="BV71" s="444">
        <f>[3]Fleisch!FT55</f>
        <v>70.327881835827924</v>
      </c>
      <c r="BW71" s="444">
        <f>[3]Fleisch!FU55</f>
        <v>46.035750260935352</v>
      </c>
      <c r="BX71" s="443">
        <f>[3]Fleisch!FW55</f>
        <v>52.152896245143424</v>
      </c>
      <c r="BY71" s="443">
        <f>[3]Fleisch!FX55</f>
        <v>32.415247360189824</v>
      </c>
      <c r="BZ71" s="444">
        <f>[3]Fleisch!FZ55</f>
        <v>12.999999990900829</v>
      </c>
      <c r="CA71" s="444">
        <f>[3]Fleisch!GA55</f>
        <v>19.066929607566621</v>
      </c>
      <c r="CB71" s="443">
        <f>[3]Fleisch!GC55</f>
        <v>46.908732368650796</v>
      </c>
      <c r="CC71" s="443">
        <f>[3]Fleisch!GD55</f>
        <v>25.194193639303009</v>
      </c>
      <c r="CD71" s="444">
        <f>[3]Fleisch!GF55</f>
        <v>33.882737896229699</v>
      </c>
      <c r="CE71" s="444">
        <f>[3]Fleisch!GG55</f>
        <v>21.312385338594488</v>
      </c>
      <c r="CF71" s="443">
        <f>[3]Fleisch!GI55</f>
        <v>85.484134897620947</v>
      </c>
      <c r="CG71" s="443">
        <f>[3]Fleisch!GJ55</f>
        <v>64.462715754003412</v>
      </c>
      <c r="CH71" s="444">
        <f>[3]Fleisch!GL55</f>
        <v>22.941829755980034</v>
      </c>
      <c r="CI71" s="444">
        <f>[3]Fleisch!GM55</f>
        <v>11.736667153488231</v>
      </c>
      <c r="CJ71" s="243"/>
      <c r="CK71" s="528">
        <f t="shared" si="15"/>
        <v>4</v>
      </c>
      <c r="CL71" s="397">
        <f>[3]Fleisch!GP55</f>
        <v>451.99384875300001</v>
      </c>
      <c r="CM71" s="397">
        <f>[3]Fleisch!GQ55</f>
        <v>10183.489324582</v>
      </c>
      <c r="CN71" s="415"/>
      <c r="CO71" s="407">
        <f>[3]Fleisch!$AH55</f>
        <v>10.544328848000999</v>
      </c>
      <c r="CP71" s="407">
        <f>[3]Fleisch!$AM55</f>
        <v>268.59352759600097</v>
      </c>
      <c r="CQ71" s="406">
        <f>[3]Fleisch!AS55</f>
        <v>3.7485259719999999</v>
      </c>
      <c r="CR71" s="406">
        <f>[3]Fleisch!AT55</f>
        <v>37.888446070999997</v>
      </c>
      <c r="CS71" s="407">
        <f>[3]Fleisch!AU55</f>
        <v>0</v>
      </c>
      <c r="CT71" s="407">
        <f>[3]Fleisch!AV55</f>
        <v>6.0718545710010003</v>
      </c>
      <c r="CU71" s="406">
        <f>[3]Fleisch!AW55</f>
        <v>0.30452999999999997</v>
      </c>
      <c r="CV71" s="406">
        <f>[3]Fleisch!AX55</f>
        <v>1.3288970000009999</v>
      </c>
      <c r="CW71" s="415"/>
      <c r="CX71" s="407">
        <f>[3]Fleisch!AL55</f>
        <v>11.841484902000001</v>
      </c>
      <c r="CY71" s="407">
        <f>[3]Fleisch!AQ55</f>
        <v>155.193076493001</v>
      </c>
      <c r="CZ71" s="406">
        <f>[3]Fleisch!AY55</f>
        <v>4.7228635090010007</v>
      </c>
      <c r="DA71" s="406">
        <f>[3]Fleisch!AZ55</f>
        <v>36.581367580001</v>
      </c>
      <c r="DB71" s="415"/>
      <c r="DC71" s="407">
        <f>[3]Fleisch!$AI55</f>
        <v>239.88338929400101</v>
      </c>
      <c r="DD71" s="407">
        <f>[3]Fleisch!$AN55</f>
        <v>2164.8755418790001</v>
      </c>
      <c r="DE71" s="406">
        <f>[3]Fleisch!BA55</f>
        <v>9.1957888790000002</v>
      </c>
      <c r="DF71" s="406">
        <f>[3]Fleisch!BB55</f>
        <v>118.875188831</v>
      </c>
      <c r="DG71" s="407">
        <f>[3]Fleisch!BC55</f>
        <v>12.820734571000001</v>
      </c>
      <c r="DH71" s="407">
        <f>[3]Fleisch!BD55</f>
        <v>89.911375544999999</v>
      </c>
      <c r="DI71" s="406">
        <f>[3]Fleisch!BE55</f>
        <v>4.1511715590009999</v>
      </c>
      <c r="DJ71" s="406">
        <f>[3]Fleisch!BF55</f>
        <v>53.609448060000005</v>
      </c>
      <c r="DK71" s="407">
        <f>[3]Fleisch!BG55</f>
        <v>11.227545607</v>
      </c>
      <c r="DL71" s="407">
        <f>[3]Fleisch!BH55</f>
        <v>87.059514914000999</v>
      </c>
      <c r="DM71" s="406">
        <f>[3]Fleisch!BI55</f>
        <v>143.743062119</v>
      </c>
      <c r="DN71" s="406">
        <f>[3]Fleisch!BJ55</f>
        <v>1048.8639882000009</v>
      </c>
      <c r="DO71" s="407">
        <f>[3]Fleisch!BK55</f>
        <v>12.717188586000001</v>
      </c>
      <c r="DP71" s="407">
        <f>[3]Fleisch!BL55</f>
        <v>134.91949585200101</v>
      </c>
      <c r="DQ71" s="406">
        <f>[3]Fleisch!BM55</f>
        <v>4.117991</v>
      </c>
      <c r="DR71" s="406">
        <f>[3]Fleisch!BN55</f>
        <v>122.97196430000101</v>
      </c>
      <c r="DS71" s="407">
        <f>[3]Fleisch!BO55</f>
        <v>8.2010207170000005</v>
      </c>
      <c r="DT71" s="407">
        <f>[3]Fleisch!BP55</f>
        <v>81.960529104000003</v>
      </c>
      <c r="DU71" s="415"/>
      <c r="DV71" s="406">
        <f>[3]Fleisch!$AJ55</f>
        <v>40.204309998999996</v>
      </c>
      <c r="DW71" s="406">
        <f>[3]Fleisch!$AO55</f>
        <v>1930.9791128140002</v>
      </c>
      <c r="DX71" s="407">
        <f>[3]Fleisch!BQ55</f>
        <v>5.1814352430010002</v>
      </c>
      <c r="DY71" s="407">
        <f>[3]Fleisch!BR55</f>
        <v>295.74265820300104</v>
      </c>
      <c r="DZ71" s="406">
        <f>[3]Fleisch!BS55</f>
        <v>5.0585888809999995</v>
      </c>
      <c r="EA71" s="406">
        <f>[3]Fleisch!BT55</f>
        <v>123.17746002600001</v>
      </c>
      <c r="EB71" s="407">
        <f>[3]Fleisch!BU55</f>
        <v>3.2804338740009999</v>
      </c>
      <c r="EC71" s="407">
        <f>[3]Fleisch!BV55</f>
        <v>121.520026512</v>
      </c>
      <c r="ED71" s="406">
        <f>[3]Fleisch!BW55</f>
        <v>6.7056866070010006</v>
      </c>
      <c r="EE71" s="406">
        <f>[3]Fleisch!BX55</f>
        <v>266.579217994001</v>
      </c>
      <c r="EF71" s="407">
        <f>[3]Fleisch!BY55</f>
        <v>2.0490516919999999</v>
      </c>
      <c r="EG71" s="407">
        <f>[3]Fleisch!BZ55</f>
        <v>143.845245783</v>
      </c>
      <c r="EH71" s="415"/>
      <c r="EI71" s="406">
        <f>[3]Fleisch!$AK55</f>
        <v>113.13654977100001</v>
      </c>
      <c r="EJ71" s="406">
        <f>[3]Fleisch!$AP55</f>
        <v>4570.6452237910007</v>
      </c>
      <c r="EK71" s="407">
        <f>[3]Fleisch!DZ55</f>
        <v>25.706079000000003</v>
      </c>
      <c r="EL71" s="407">
        <f>[3]Fleisch!EA55</f>
        <v>1370.882598635</v>
      </c>
      <c r="EM71" s="406">
        <f>[3]Fleisch!EB55</f>
        <v>1.303E-2</v>
      </c>
      <c r="EN71" s="406">
        <f>[3]Fleisch!EC55</f>
        <v>26.338360730000002</v>
      </c>
      <c r="EO71" s="407">
        <f>[3]Fleisch!ED55</f>
        <v>57.150617771001002</v>
      </c>
      <c r="EP71" s="407">
        <f>[3]Fleisch!EE55</f>
        <v>1101.605948721</v>
      </c>
      <c r="EQ71" s="406">
        <f>[3]Fleisch!EF55</f>
        <v>18.503025000001003</v>
      </c>
      <c r="ER71" s="406">
        <f>[3]Fleisch!EG55</f>
        <v>712.67378323100309</v>
      </c>
      <c r="ES71" s="409"/>
      <c r="ET71" s="407">
        <f>[3]Fleisch!GR55</f>
        <v>200.91397481799999</v>
      </c>
      <c r="EU71" s="407">
        <f>[3]Fleisch!GS55</f>
        <v>6632.5758894640003</v>
      </c>
      <c r="EV71" s="406">
        <f>[3]Fleisch!EV55</f>
        <v>6.8877565530010001</v>
      </c>
      <c r="EW71" s="406">
        <f>[3]Fleisch!EW55</f>
        <v>570.57687249200194</v>
      </c>
      <c r="EX71" s="407">
        <f>[3]Fleisch!EX55</f>
        <v>7.2095363760010001</v>
      </c>
      <c r="EY71" s="407">
        <f>[3]Fleisch!EY55</f>
        <v>506.94547903500006</v>
      </c>
      <c r="EZ71" s="406">
        <f>[3]Fleisch!EZ55</f>
        <v>5.3256780740009999</v>
      </c>
      <c r="FA71" s="406">
        <f>[3]Fleisch!FA55</f>
        <v>207.66339751700099</v>
      </c>
      <c r="FB71" s="407">
        <f>[3]Fleisch!FB55</f>
        <v>10.825130711002</v>
      </c>
      <c r="FC71" s="407">
        <f>[3]Fleisch!FC55</f>
        <v>526.97937627300496</v>
      </c>
      <c r="FD71" s="406">
        <f>[3]Fleisch!FD55</f>
        <v>0.54950055899999994</v>
      </c>
      <c r="FE71" s="406">
        <f>[3]Fleisch!FE55</f>
        <v>204.35759261500098</v>
      </c>
      <c r="FF71" s="407">
        <f>[3]Fleisch!FF55</f>
        <v>26.015712350000999</v>
      </c>
      <c r="FG71" s="407">
        <f>[3]Fleisch!FG55</f>
        <v>770.85540062100108</v>
      </c>
      <c r="FH71" s="406">
        <f>[3]Fleisch!FH55</f>
        <v>39.739168761000002</v>
      </c>
      <c r="FI71" s="406">
        <f>[3]Fleisch!FI55</f>
        <v>690.61971458600112</v>
      </c>
      <c r="FJ71" s="407">
        <f>[3]Fleisch!FJ55</f>
        <v>19.449974245002004</v>
      </c>
      <c r="FK71" s="407">
        <f>[3]Fleisch!FK55</f>
        <v>213.57680125600299</v>
      </c>
      <c r="FL71" s="406">
        <f>[3]Fleisch!FL55</f>
        <v>25.874888104000004</v>
      </c>
      <c r="FM71" s="406">
        <f>[3]Fleisch!FM55</f>
        <v>503.6753061</v>
      </c>
    </row>
    <row r="72" spans="1:169" x14ac:dyDescent="0.2">
      <c r="A72" s="218"/>
      <c r="B72" s="189">
        <f t="shared" si="11"/>
        <v>44531</v>
      </c>
      <c r="C72" s="516">
        <f>[3]Fleisch!$A66</f>
        <v>44228</v>
      </c>
      <c r="D72" s="396">
        <f>[3]Fleisch!D67</f>
        <v>9.76</v>
      </c>
      <c r="E72" s="396">
        <f>[3]Fleisch!E67</f>
        <v>9.6875</v>
      </c>
      <c r="F72" s="380">
        <f>[3]Fleisch!$J67</f>
        <v>12.120000000000001</v>
      </c>
      <c r="G72" s="380"/>
      <c r="H72" s="396">
        <f>[3]Fleisch!$L67</f>
        <v>12.36</v>
      </c>
      <c r="I72" s="396"/>
      <c r="J72" s="380"/>
      <c r="K72" s="380">
        <f>[3]Fleisch!F67</f>
        <v>15.819999999999999</v>
      </c>
      <c r="L72" s="380">
        <f>[3]Fleisch!G67</f>
        <v>13.4975</v>
      </c>
      <c r="M72" s="380"/>
      <c r="N72" s="396">
        <f>[3]Fleisch!B67</f>
        <v>7.3</v>
      </c>
      <c r="O72" s="396">
        <f>[3]Fleisch!C67</f>
        <v>4.0166666666666666</v>
      </c>
      <c r="P72" s="380"/>
      <c r="Q72" s="380">
        <f>[3]Fleisch!H67</f>
        <v>15.34</v>
      </c>
      <c r="R72" s="380">
        <f>[3]Fleisch!I67</f>
        <v>13.64</v>
      </c>
      <c r="S72" s="380"/>
      <c r="T72" s="380"/>
      <c r="U72" s="189">
        <f>[3]Fleisch!$A56</f>
        <v>44531</v>
      </c>
      <c r="V72" s="343">
        <f>'Gemüse Daten'!CX71</f>
        <v>5</v>
      </c>
      <c r="W72" s="443">
        <f>[3]Fleisch!CA56</f>
        <v>14.996951099741873</v>
      </c>
      <c r="X72" s="443">
        <f>[3]Fleisch!CB56</f>
        <v>46.924197754446276</v>
      </c>
      <c r="Y72" s="444">
        <f>[3]Fleisch!CD56</f>
        <v>81.653723063749197</v>
      </c>
      <c r="Z72" s="444">
        <f>[3]Fleisch!CE56</f>
        <v>75.521506846556861</v>
      </c>
      <c r="AA72" s="443">
        <f>[3]Fleisch!CG56</f>
        <v>74.04765584609666</v>
      </c>
      <c r="AB72" s="443">
        <f>[3]Fleisch!CH56</f>
        <v>58.864465896438212</v>
      </c>
      <c r="AC72" s="445"/>
      <c r="AD72" s="444">
        <f>[3]Fleisch!CJ56</f>
        <v>60.218652433315206</v>
      </c>
      <c r="AE72" s="444">
        <f>[3]Fleisch!CK56</f>
        <v>43.277557710819565</v>
      </c>
      <c r="AF72" s="445"/>
      <c r="AG72" s="443">
        <f>[3]Fleisch!CM56</f>
        <v>44.611331427813816</v>
      </c>
      <c r="AH72" s="443">
        <f>[3]Fleisch!CN56</f>
        <v>38.241764047291127</v>
      </c>
      <c r="AI72" s="444">
        <f>[3]Fleisch!CP56</f>
        <v>52.437986001690277</v>
      </c>
      <c r="AJ72" s="444">
        <f>[3]Fleisch!CQ56</f>
        <v>48.4538317414207</v>
      </c>
      <c r="AK72" s="443">
        <f>[3]Fleisch!CS56</f>
        <v>48.31222838398407</v>
      </c>
      <c r="AL72" s="443">
        <f>[3]Fleisch!CT56</f>
        <v>63.202491477368767</v>
      </c>
      <c r="AM72" s="444">
        <f>[3]Fleisch!CV56</f>
        <v>42.808356268544756</v>
      </c>
      <c r="AN72" s="444">
        <f>[3]Fleisch!CW56</f>
        <v>30.71809630519099</v>
      </c>
      <c r="AO72" s="443">
        <f>[3]Fleisch!CY56</f>
        <v>22.45475566715541</v>
      </c>
      <c r="AP72" s="443">
        <f>[3]Fleisch!CZ56</f>
        <v>16.4180337077917</v>
      </c>
      <c r="AQ72" s="444">
        <f>[3]Fleisch!DB56</f>
        <v>30.51415153901916</v>
      </c>
      <c r="AR72" s="444">
        <f>[3]Fleisch!DC56</f>
        <v>24.361101871832577</v>
      </c>
      <c r="AS72" s="443">
        <f>[3]Fleisch!DE56</f>
        <v>33.240838562878544</v>
      </c>
      <c r="AT72" s="443">
        <f>[3]Fleisch!DF56</f>
        <v>21.255384369781197</v>
      </c>
      <c r="AU72" s="444">
        <f>[3]Fleisch!DH56</f>
        <v>81.114343761064376</v>
      </c>
      <c r="AV72" s="444">
        <f>[3]Fleisch!DI56</f>
        <v>48.041264706161812</v>
      </c>
      <c r="AW72" s="445"/>
      <c r="AX72" s="443">
        <f>[3]Fleisch!DK56</f>
        <v>22.696007020098534</v>
      </c>
      <c r="AY72" s="443">
        <f>[3]Fleisch!DL56</f>
        <v>16.307606758244091</v>
      </c>
      <c r="AZ72" s="444">
        <f>[3]Fleisch!DN56</f>
        <v>38.903939587584262</v>
      </c>
      <c r="BA72" s="444">
        <f>[3]Fleisch!DO56</f>
        <v>30.293846018347352</v>
      </c>
      <c r="BB72" s="443">
        <f>[3]Fleisch!DQ56</f>
        <v>21.055966436189884</v>
      </c>
      <c r="BC72" s="443">
        <f>[3]Fleisch!DR56</f>
        <v>15.888019025810431</v>
      </c>
      <c r="BD72" s="444">
        <f>[3]Fleisch!DT56</f>
        <v>21.805671249439623</v>
      </c>
      <c r="BE72" s="444">
        <f>[3]Fleisch!DU56</f>
        <v>13.728917785998521</v>
      </c>
      <c r="BF72" s="443">
        <f>[3]Fleisch!DW56</f>
        <v>17.569107666402687</v>
      </c>
      <c r="BG72" s="443">
        <f>[3]Fleisch!DX56</f>
        <v>19.316856864513927</v>
      </c>
      <c r="BH72" s="445"/>
      <c r="BI72" s="444">
        <f>[3]Fleisch!EJ56</f>
        <v>56.008791451411639</v>
      </c>
      <c r="BJ72" s="444">
        <f>[3]Fleisch!EK56</f>
        <v>22.348076702344265</v>
      </c>
      <c r="BK72" s="443">
        <f>[3]Fleisch!EM56</f>
        <v>39.145732686059119</v>
      </c>
      <c r="BL72" s="443">
        <f>[3]Fleisch!EN56</f>
        <v>20.806568584209522</v>
      </c>
      <c r="BM72" s="444">
        <f>[3]Fleisch!EP56</f>
        <v>19.793687430833366</v>
      </c>
      <c r="BN72" s="444">
        <f>[3]Fleisch!EQ56</f>
        <v>11.529316769938282</v>
      </c>
      <c r="BO72" s="443">
        <f>[3]Fleisch!ES56</f>
        <v>22.27136099639926</v>
      </c>
      <c r="BP72" s="443">
        <f>[3]Fleisch!ET56</f>
        <v>8.8632835356583897</v>
      </c>
      <c r="BQ72" s="444"/>
      <c r="BR72" s="444">
        <f>[3]Fleisch!FN56</f>
        <v>22.414440269120163</v>
      </c>
      <c r="BS72" s="444">
        <f>[3]Fleisch!FO56</f>
        <v>17.944933657570683</v>
      </c>
      <c r="BT72" s="443">
        <f>[3]Fleisch!FQ56</f>
        <v>20.078649894499328</v>
      </c>
      <c r="BU72" s="443">
        <f>[3]Fleisch!FR56</f>
        <v>10.610132496275146</v>
      </c>
      <c r="BV72" s="444">
        <f>[3]Fleisch!FT56</f>
        <v>71.24046034212104</v>
      </c>
      <c r="BW72" s="444">
        <f>[3]Fleisch!FU56</f>
        <v>48.557216748340409</v>
      </c>
      <c r="BX72" s="443">
        <f>[3]Fleisch!FW56</f>
        <v>51.819623007605152</v>
      </c>
      <c r="BY72" s="443">
        <f>[3]Fleisch!FX56</f>
        <v>34.043896031854516</v>
      </c>
      <c r="BZ72" s="444">
        <f>[3]Fleisch!FZ56</f>
        <v>15.175721213087277</v>
      </c>
      <c r="CA72" s="444">
        <f>[3]Fleisch!GA56</f>
        <v>20.037452423252667</v>
      </c>
      <c r="CB72" s="443">
        <f>[3]Fleisch!GC56</f>
        <v>41.012285050490831</v>
      </c>
      <c r="CC72" s="443">
        <f>[3]Fleisch!GD56</f>
        <v>25.512928169095375</v>
      </c>
      <c r="CD72" s="444">
        <f>[3]Fleisch!GF56</f>
        <v>33.49503556537573</v>
      </c>
      <c r="CE72" s="444">
        <f>[3]Fleisch!GG56</f>
        <v>22.704268671755063</v>
      </c>
      <c r="CF72" s="443">
        <f>[3]Fleisch!GI56</f>
        <v>82.951218542799012</v>
      </c>
      <c r="CG72" s="443">
        <f>[3]Fleisch!GJ56</f>
        <v>60.971644158545026</v>
      </c>
      <c r="CH72" s="444">
        <f>[3]Fleisch!GL56</f>
        <v>22.097299901542183</v>
      </c>
      <c r="CI72" s="444">
        <f>[3]Fleisch!GM56</f>
        <v>10.958698844969108</v>
      </c>
      <c r="CJ72" s="243"/>
      <c r="CK72" s="528">
        <f t="shared" si="15"/>
        <v>5</v>
      </c>
      <c r="CL72" s="397">
        <f>[3]Fleisch!GP56</f>
        <v>648.23485306400096</v>
      </c>
      <c r="CM72" s="397">
        <f>[3]Fleisch!GQ56</f>
        <v>12939.444008175</v>
      </c>
      <c r="CN72" s="415"/>
      <c r="CO72" s="407">
        <f>[3]Fleisch!$AH56</f>
        <v>22.80552084</v>
      </c>
      <c r="CP72" s="407">
        <f>[3]Fleisch!$AM56</f>
        <v>428.13612583800102</v>
      </c>
      <c r="CQ72" s="406">
        <f>[3]Fleisch!AS56</f>
        <v>4.9375478830009998</v>
      </c>
      <c r="CR72" s="406">
        <f>[3]Fleisch!AT56</f>
        <v>55.257788241</v>
      </c>
      <c r="CS72" s="407">
        <f>[3]Fleisch!AU56</f>
        <v>2.3037015419999998</v>
      </c>
      <c r="CT72" s="407">
        <f>[3]Fleisch!AV56</f>
        <v>26.474326094000002</v>
      </c>
      <c r="CU72" s="406">
        <f>[3]Fleisch!AW56</f>
        <v>0.74778254600100003</v>
      </c>
      <c r="CV72" s="406">
        <f>[3]Fleisch!AX56</f>
        <v>8.0749513830000001</v>
      </c>
      <c r="CW72" s="415"/>
      <c r="CX72" s="407">
        <f>[3]Fleisch!AL56</f>
        <v>18.496459170999998</v>
      </c>
      <c r="CY72" s="407">
        <f>[3]Fleisch!AQ56</f>
        <v>291.18086791299999</v>
      </c>
      <c r="CZ72" s="406">
        <f>[3]Fleisch!AY56</f>
        <v>3.8042724400000001</v>
      </c>
      <c r="DA72" s="406">
        <f>[3]Fleisch!AZ56</f>
        <v>60.614655130000003</v>
      </c>
      <c r="DB72" s="415"/>
      <c r="DC72" s="407">
        <f>[3]Fleisch!$AI56</f>
        <v>309.12943378700004</v>
      </c>
      <c r="DD72" s="407">
        <f>[3]Fleisch!$AN56</f>
        <v>2960.9520464910001</v>
      </c>
      <c r="DE72" s="406">
        <f>[3]Fleisch!BA56</f>
        <v>15.925155379</v>
      </c>
      <c r="DF72" s="406">
        <f>[3]Fleisch!BB56</f>
        <v>220.63864931400002</v>
      </c>
      <c r="DG72" s="407">
        <f>[3]Fleisch!BC56</f>
        <v>14.812264844</v>
      </c>
      <c r="DH72" s="407">
        <f>[3]Fleisch!BD56</f>
        <v>187.25727715500102</v>
      </c>
      <c r="DI72" s="406">
        <f>[3]Fleisch!BE56</f>
        <v>11.717105448</v>
      </c>
      <c r="DJ72" s="406">
        <f>[3]Fleisch!BF56</f>
        <v>229.051404877001</v>
      </c>
      <c r="DK72" s="407">
        <f>[3]Fleisch!BG56</f>
        <v>18.570232128000001</v>
      </c>
      <c r="DL72" s="407">
        <f>[3]Fleisch!BH56</f>
        <v>100.42696243899999</v>
      </c>
      <c r="DM72" s="406">
        <f>[3]Fleisch!BI56</f>
        <v>162.35703379099999</v>
      </c>
      <c r="DN72" s="406">
        <f>[3]Fleisch!BJ56</f>
        <v>1055.7077716180011</v>
      </c>
      <c r="DO72" s="407">
        <f>[3]Fleisch!BK56</f>
        <v>20.123087502000999</v>
      </c>
      <c r="DP72" s="407">
        <f>[3]Fleisch!BL56</f>
        <v>154.45081927699999</v>
      </c>
      <c r="DQ72" s="406">
        <f>[3]Fleisch!BM56</f>
        <v>4.368283000001</v>
      </c>
      <c r="DR72" s="406">
        <f>[3]Fleisch!BN56</f>
        <v>96.850317899999993</v>
      </c>
      <c r="DS72" s="407">
        <f>[3]Fleisch!BO56</f>
        <v>6.8032474860000001</v>
      </c>
      <c r="DT72" s="407">
        <f>[3]Fleisch!BP56</f>
        <v>124.995908240001</v>
      </c>
      <c r="DU72" s="415"/>
      <c r="DV72" s="406">
        <f>[3]Fleisch!$AJ56</f>
        <v>85.739581781001007</v>
      </c>
      <c r="DW72" s="406">
        <f>[3]Fleisch!$AO56</f>
        <v>2531.7446954910001</v>
      </c>
      <c r="DX72" s="407">
        <f>[3]Fleisch!BQ56</f>
        <v>15.883215565001001</v>
      </c>
      <c r="DY72" s="407">
        <f>[3]Fleisch!BR56</f>
        <v>452.29496687</v>
      </c>
      <c r="DZ72" s="406">
        <f>[3]Fleisch!BS56</f>
        <v>9.6869272950000003</v>
      </c>
      <c r="EA72" s="406">
        <f>[3]Fleisch!BT56</f>
        <v>391.746549633001</v>
      </c>
      <c r="EB72" s="407">
        <f>[3]Fleisch!BU56</f>
        <v>2.6109929619999996</v>
      </c>
      <c r="EC72" s="407">
        <f>[3]Fleisch!BV56</f>
        <v>117.15311597300001</v>
      </c>
      <c r="ED72" s="406">
        <f>[3]Fleisch!BW56</f>
        <v>14.159964863999999</v>
      </c>
      <c r="EE72" s="406">
        <f>[3]Fleisch!BX56</f>
        <v>293.76141419800001</v>
      </c>
      <c r="EF72" s="407">
        <f>[3]Fleisch!BY56</f>
        <v>5.0319556510009997</v>
      </c>
      <c r="EG72" s="407">
        <f>[3]Fleisch!BZ56</f>
        <v>116.705452611</v>
      </c>
      <c r="EH72" s="415"/>
      <c r="EI72" s="406">
        <f>[3]Fleisch!$AK56</f>
        <v>130.596958207</v>
      </c>
      <c r="EJ72" s="406">
        <f>[3]Fleisch!$AP56</f>
        <v>4941.895633307</v>
      </c>
      <c r="EK72" s="407">
        <f>[3]Fleisch!DZ56</f>
        <v>29.548932000001003</v>
      </c>
      <c r="EL72" s="407">
        <f>[3]Fleisch!EA56</f>
        <v>1548.9465370760011</v>
      </c>
      <c r="EM72" s="406">
        <f>[3]Fleisch!EB56</f>
        <v>1.2420000001000001E-2</v>
      </c>
      <c r="EN72" s="406">
        <f>[3]Fleisch!EC56</f>
        <v>21.909803392999997</v>
      </c>
      <c r="EO72" s="407">
        <f>[3]Fleisch!ED56</f>
        <v>67.787391207000994</v>
      </c>
      <c r="EP72" s="407">
        <f>[3]Fleisch!EE56</f>
        <v>1193.469785797</v>
      </c>
      <c r="EQ72" s="406">
        <f>[3]Fleisch!EF56</f>
        <v>20.009928000002002</v>
      </c>
      <c r="ER72" s="406">
        <f>[3]Fleisch!EG56</f>
        <v>760.34003248700105</v>
      </c>
      <c r="ES72" s="409"/>
      <c r="ET72" s="407">
        <f>[3]Fleisch!GR56</f>
        <v>294.48412522199999</v>
      </c>
      <c r="EU72" s="407">
        <f>[3]Fleisch!GS56</f>
        <v>9133.7829429120011</v>
      </c>
      <c r="EV72" s="406">
        <f>[3]Fleisch!EV56</f>
        <v>14.775250612002001</v>
      </c>
      <c r="EW72" s="406">
        <f>[3]Fleisch!EW56</f>
        <v>692.34282482000106</v>
      </c>
      <c r="EX72" s="407">
        <f>[3]Fleisch!EX56</f>
        <v>12.974331020999999</v>
      </c>
      <c r="EY72" s="407">
        <f>[3]Fleisch!EY56</f>
        <v>585.23187474999997</v>
      </c>
      <c r="EZ72" s="406">
        <f>[3]Fleisch!EZ56</f>
        <v>7.1371944030009997</v>
      </c>
      <c r="FA72" s="406">
        <f>[3]Fleisch!FA56</f>
        <v>296.31098365000003</v>
      </c>
      <c r="FB72" s="407">
        <f>[3]Fleisch!FB56</f>
        <v>15.913173005002001</v>
      </c>
      <c r="FC72" s="407">
        <f>[3]Fleisch!FC56</f>
        <v>710.62408951500197</v>
      </c>
      <c r="FD72" s="406">
        <f>[3]Fleisch!FD56</f>
        <v>2.0729655720000002</v>
      </c>
      <c r="FE72" s="406">
        <f>[3]Fleisch!FE56</f>
        <v>209.36408362900099</v>
      </c>
      <c r="FF72" s="407">
        <f>[3]Fleisch!FF56</f>
        <v>33.733704169001001</v>
      </c>
      <c r="FG72" s="407">
        <f>[3]Fleisch!FG56</f>
        <v>949.94899327000098</v>
      </c>
      <c r="FH72" s="406">
        <f>[3]Fleisch!FH56</f>
        <v>55.144137507002007</v>
      </c>
      <c r="FI72" s="406">
        <f>[3]Fleisch!FI56</f>
        <v>913.18235199400112</v>
      </c>
      <c r="FJ72" s="407">
        <f>[3]Fleisch!FJ56</f>
        <v>23.885101596002997</v>
      </c>
      <c r="FK72" s="407">
        <f>[3]Fleisch!FK56</f>
        <v>302.16074944100103</v>
      </c>
      <c r="FL72" s="406">
        <f>[3]Fleisch!FL56</f>
        <v>31.511044218999999</v>
      </c>
      <c r="FM72" s="406">
        <f>[3]Fleisch!FM56</f>
        <v>680.43073470900003</v>
      </c>
    </row>
    <row r="73" spans="1:169" x14ac:dyDescent="0.2">
      <c r="A73" s="218"/>
      <c r="B73" s="189">
        <f t="shared" si="11"/>
        <v>44501</v>
      </c>
      <c r="C73" s="516">
        <f>[3]Fleisch!$A67</f>
        <v>44197</v>
      </c>
      <c r="D73" s="396">
        <f>[3]Fleisch!D68</f>
        <v>9.8000000000000007</v>
      </c>
      <c r="E73" s="396">
        <f>[3]Fleisch!E68</f>
        <v>9.7899999999999991</v>
      </c>
      <c r="F73" s="380">
        <f>[3]Fleisch!$J68</f>
        <v>12.1</v>
      </c>
      <c r="G73" s="380"/>
      <c r="H73" s="396">
        <f>[3]Fleisch!$L68</f>
        <v>12.424999999999999</v>
      </c>
      <c r="I73" s="396"/>
      <c r="J73" s="380"/>
      <c r="K73" s="380">
        <f>[3]Fleisch!F68</f>
        <v>17</v>
      </c>
      <c r="L73" s="380">
        <f>[3]Fleisch!G68</f>
        <v>15.9375</v>
      </c>
      <c r="M73" s="380"/>
      <c r="N73" s="396">
        <f>[3]Fleisch!B68</f>
        <v>7.3</v>
      </c>
      <c r="O73" s="396">
        <f>[3]Fleisch!C68</f>
        <v>4.3499999999999996</v>
      </c>
      <c r="P73" s="380"/>
      <c r="Q73" s="380">
        <f>[3]Fleisch!H68</f>
        <v>15.3</v>
      </c>
      <c r="R73" s="380">
        <f>[3]Fleisch!I68</f>
        <v>13.525</v>
      </c>
      <c r="S73" s="380"/>
      <c r="T73" s="380"/>
      <c r="U73" s="189">
        <f>[3]Fleisch!$A57</f>
        <v>44501</v>
      </c>
      <c r="V73" s="343">
        <f>'Gemüse Daten'!CX72</f>
        <v>4</v>
      </c>
      <c r="W73" s="443">
        <f>[3]Fleisch!CA57</f>
        <v>94.864048332460726</v>
      </c>
      <c r="X73" s="443">
        <f>[3]Fleisch!CB57</f>
        <v>41.457919185766457</v>
      </c>
      <c r="Y73" s="444">
        <f>[3]Fleisch!CD57</f>
        <v>49.892999982989302</v>
      </c>
      <c r="Z73" s="444">
        <f>[3]Fleisch!CE57</f>
        <v>81.408315431691975</v>
      </c>
      <c r="AA73" s="443">
        <f>[3]Fleisch!CG57</f>
        <v>50.459500676099339</v>
      </c>
      <c r="AB73" s="443">
        <f>[3]Fleisch!CH57</f>
        <v>50.478940562846311</v>
      </c>
      <c r="AC73" s="445"/>
      <c r="AD73" s="444">
        <f>[3]Fleisch!CJ57</f>
        <v>67.298035137761204</v>
      </c>
      <c r="AE73" s="444">
        <f>[3]Fleisch!CK57</f>
        <v>45.944247681714131</v>
      </c>
      <c r="AF73" s="445"/>
      <c r="AG73" s="443">
        <f>[3]Fleisch!CM57</f>
        <v>38.430995280915688</v>
      </c>
      <c r="AH73" s="443">
        <f>[3]Fleisch!CN57</f>
        <v>33.038349722287535</v>
      </c>
      <c r="AI73" s="444">
        <f>[3]Fleisch!CP57</f>
        <v>65.256165138815945</v>
      </c>
      <c r="AJ73" s="444">
        <f>[3]Fleisch!CQ57</f>
        <v>46.60894520114379</v>
      </c>
      <c r="AK73" s="443">
        <f>[3]Fleisch!CS57</f>
        <v>67.116153963739364</v>
      </c>
      <c r="AL73" s="443">
        <f>[3]Fleisch!CT57</f>
        <v>60.416938327240622</v>
      </c>
      <c r="AM73" s="444">
        <f>[3]Fleisch!CV57</f>
        <v>41.00807289271124</v>
      </c>
      <c r="AN73" s="444">
        <f>[3]Fleisch!CW57</f>
        <v>31.084616092463655</v>
      </c>
      <c r="AO73" s="443">
        <f>[3]Fleisch!CY57</f>
        <v>23.360717090876975</v>
      </c>
      <c r="AP73" s="443">
        <f>[3]Fleisch!CZ57</f>
        <v>14.671838586263759</v>
      </c>
      <c r="AQ73" s="444">
        <f>[3]Fleisch!DB57</f>
        <v>31.834598190023449</v>
      </c>
      <c r="AR73" s="444">
        <f>[3]Fleisch!DC57</f>
        <v>23.646465262053681</v>
      </c>
      <c r="AS73" s="443">
        <f>[3]Fleisch!DE57</f>
        <v>31.087763261297944</v>
      </c>
      <c r="AT73" s="443">
        <f>[3]Fleisch!DF57</f>
        <v>20.323637863830736</v>
      </c>
      <c r="AU73" s="444">
        <f>[3]Fleisch!DH57</f>
        <v>77.879681209695917</v>
      </c>
      <c r="AV73" s="444">
        <f>[3]Fleisch!DI57</f>
        <v>45.423280816328209</v>
      </c>
      <c r="AW73" s="445"/>
      <c r="AX73" s="443">
        <f>[3]Fleisch!DK57</f>
        <v>22.329168844284972</v>
      </c>
      <c r="AY73" s="443">
        <f>[3]Fleisch!DL57</f>
        <v>15.998771602594726</v>
      </c>
      <c r="AZ73" s="444">
        <f>[3]Fleisch!DN57</f>
        <v>37.370887092897611</v>
      </c>
      <c r="BA73" s="444">
        <f>[3]Fleisch!DO57</f>
        <v>30.912511425684563</v>
      </c>
      <c r="BB73" s="443">
        <f>[3]Fleisch!DQ57</f>
        <v>23.778518606536547</v>
      </c>
      <c r="BC73" s="443">
        <f>[3]Fleisch!DR57</f>
        <v>16.268375923234021</v>
      </c>
      <c r="BD73" s="444">
        <f>[3]Fleisch!DT57</f>
        <v>22.765768311333296</v>
      </c>
      <c r="BE73" s="444">
        <f>[3]Fleisch!DU57</f>
        <v>13.710006134662645</v>
      </c>
      <c r="BF73" s="443">
        <f>[3]Fleisch!DW57</f>
        <v>18.859915982895647</v>
      </c>
      <c r="BG73" s="443">
        <f>[3]Fleisch!DX57</f>
        <v>19.132978024531042</v>
      </c>
      <c r="BH73" s="445"/>
      <c r="BI73" s="444">
        <f>[3]Fleisch!EJ57</f>
        <v>56.985284810422307</v>
      </c>
      <c r="BJ73" s="444">
        <f>[3]Fleisch!EK57</f>
        <v>20.946981958868108</v>
      </c>
      <c r="BK73" s="443">
        <f>[3]Fleisch!EM57</f>
        <v>39.213565020279511</v>
      </c>
      <c r="BL73" s="443">
        <f>[3]Fleisch!EN57</f>
        <v>23.679643246198168</v>
      </c>
      <c r="BM73" s="444">
        <f>[3]Fleisch!EP57</f>
        <v>19.344058819034064</v>
      </c>
      <c r="BN73" s="444">
        <f>[3]Fleisch!EQ57</f>
        <v>10.607429522640231</v>
      </c>
      <c r="BO73" s="443">
        <f>[3]Fleisch!ES57</f>
        <v>22.095782662650588</v>
      </c>
      <c r="BP73" s="443">
        <f>[3]Fleisch!ET57</f>
        <v>8.4756979577544094</v>
      </c>
      <c r="BQ73" s="444"/>
      <c r="BR73" s="444">
        <f>[3]Fleisch!FN57</f>
        <v>28.921413074398309</v>
      </c>
      <c r="BS73" s="444">
        <f>[3]Fleisch!FO57</f>
        <v>18.253303180895138</v>
      </c>
      <c r="BT73" s="443">
        <f>[3]Fleisch!FQ57</f>
        <v>19.831091628514724</v>
      </c>
      <c r="BU73" s="443">
        <f>[3]Fleisch!FR57</f>
        <v>10.279692800530192</v>
      </c>
      <c r="BV73" s="444">
        <f>[3]Fleisch!FT57</f>
        <v>59.21426581777451</v>
      </c>
      <c r="BW73" s="444">
        <f>[3]Fleisch!FU57</f>
        <v>49.506615676351259</v>
      </c>
      <c r="BX73" s="443">
        <f>[3]Fleisch!FW57</f>
        <v>50.443740471809122</v>
      </c>
      <c r="BY73" s="443">
        <f>[3]Fleisch!FX57</f>
        <v>33.841316114786757</v>
      </c>
      <c r="BZ73" s="444">
        <f>[3]Fleisch!FZ57</f>
        <v>18.730979270603644</v>
      </c>
      <c r="CA73" s="444">
        <f>[3]Fleisch!GA57</f>
        <v>19.953384143474249</v>
      </c>
      <c r="CB73" s="443">
        <f>[3]Fleisch!GC57</f>
        <v>46.823851100975084</v>
      </c>
      <c r="CC73" s="443">
        <f>[3]Fleisch!GD57</f>
        <v>25.457814804422494</v>
      </c>
      <c r="CD73" s="444">
        <f>[3]Fleisch!GF57</f>
        <v>33.60912847925335</v>
      </c>
      <c r="CE73" s="444">
        <f>[3]Fleisch!GG57</f>
        <v>22.056736965319413</v>
      </c>
      <c r="CF73" s="443">
        <f>[3]Fleisch!GI57</f>
        <v>81.50278725062546</v>
      </c>
      <c r="CG73" s="443">
        <f>[3]Fleisch!GJ57</f>
        <v>64.501782848718776</v>
      </c>
      <c r="CH73" s="444">
        <f>[3]Fleisch!GL57</f>
        <v>22.045885997032567</v>
      </c>
      <c r="CI73" s="444">
        <f>[3]Fleisch!GM57</f>
        <v>12.058939968588492</v>
      </c>
      <c r="CJ73" s="243"/>
      <c r="CK73" s="528">
        <f t="shared" si="15"/>
        <v>4</v>
      </c>
      <c r="CL73" s="397">
        <f>[3]Fleisch!GP57</f>
        <v>393.45771414400002</v>
      </c>
      <c r="CM73" s="397">
        <f>[3]Fleisch!GQ57</f>
        <v>9758.1346018589993</v>
      </c>
      <c r="CN73" s="415"/>
      <c r="CO73" s="407">
        <f>[3]Fleisch!$AH57</f>
        <v>5.8883046680010001</v>
      </c>
      <c r="CP73" s="407">
        <f>[3]Fleisch!$AM57</f>
        <v>258.68852484500098</v>
      </c>
      <c r="CQ73" s="406">
        <f>[3]Fleisch!AS57</f>
        <v>1.5888000001000002E-2</v>
      </c>
      <c r="CR73" s="406">
        <f>[3]Fleisch!AT57</f>
        <v>30.493612788000998</v>
      </c>
      <c r="CS73" s="407">
        <f>[3]Fleisch!AU57</f>
        <v>0.65270697099999997</v>
      </c>
      <c r="CT73" s="407">
        <f>[3]Fleisch!AV57</f>
        <v>6.1241465369999997</v>
      </c>
      <c r="CU73" s="406">
        <f>[3]Fleisch!AW57</f>
        <v>0.80793606900100001</v>
      </c>
      <c r="CV73" s="406">
        <f>[3]Fleisch!AX57</f>
        <v>4.0692737120000002</v>
      </c>
      <c r="CW73" s="415"/>
      <c r="CX73" s="407">
        <f>[3]Fleisch!AL57</f>
        <v>5.9243183550000005</v>
      </c>
      <c r="CY73" s="407">
        <f>[3]Fleisch!AQ57</f>
        <v>157.53668883700101</v>
      </c>
      <c r="CZ73" s="406">
        <f>[3]Fleisch!AY57</f>
        <v>1.580436738001</v>
      </c>
      <c r="DA73" s="406">
        <f>[3]Fleisch!AZ57</f>
        <v>28.175800545999998</v>
      </c>
      <c r="DB73" s="415"/>
      <c r="DC73" s="407">
        <f>[3]Fleisch!$AI57</f>
        <v>198.787213739001</v>
      </c>
      <c r="DD73" s="407">
        <f>[3]Fleisch!$AN57</f>
        <v>2257.2428255949999</v>
      </c>
      <c r="DE73" s="406">
        <f>[3]Fleisch!BA57</f>
        <v>10.613353170001002</v>
      </c>
      <c r="DF73" s="406">
        <f>[3]Fleisch!BB57</f>
        <v>149.71368060899999</v>
      </c>
      <c r="DG73" s="407">
        <f>[3]Fleisch!BC57</f>
        <v>9.9417807660000008</v>
      </c>
      <c r="DH73" s="407">
        <f>[3]Fleisch!BD57</f>
        <v>97.042432227001001</v>
      </c>
      <c r="DI73" s="406">
        <f>[3]Fleisch!BE57</f>
        <v>3.5966033830010002</v>
      </c>
      <c r="DJ73" s="406">
        <f>[3]Fleisch!BF57</f>
        <v>79.835776684999999</v>
      </c>
      <c r="DK73" s="407">
        <f>[3]Fleisch!BG57</f>
        <v>9.907636192</v>
      </c>
      <c r="DL73" s="407">
        <f>[3]Fleisch!BH57</f>
        <v>87.203933840000005</v>
      </c>
      <c r="DM73" s="406">
        <f>[3]Fleisch!BI57</f>
        <v>126.81708056799999</v>
      </c>
      <c r="DN73" s="406">
        <f>[3]Fleisch!BJ57</f>
        <v>1136.943887129002</v>
      </c>
      <c r="DO73" s="407">
        <f>[3]Fleisch!BK57</f>
        <v>10.228529526000001</v>
      </c>
      <c r="DP73" s="407">
        <f>[3]Fleisch!BL57</f>
        <v>140.63761889100101</v>
      </c>
      <c r="DQ73" s="406">
        <f>[3]Fleisch!BM57</f>
        <v>4.5987580000000001</v>
      </c>
      <c r="DR73" s="406">
        <f>[3]Fleisch!BN57</f>
        <v>101.9021891</v>
      </c>
      <c r="DS73" s="407">
        <f>[3]Fleisch!BO57</f>
        <v>4.448408056001</v>
      </c>
      <c r="DT73" s="407">
        <f>[3]Fleisch!BP57</f>
        <v>80.393808130000011</v>
      </c>
      <c r="DU73" s="415"/>
      <c r="DV73" s="406">
        <f>[3]Fleisch!$AJ57</f>
        <v>42.388691729999998</v>
      </c>
      <c r="DW73" s="406">
        <f>[3]Fleisch!$AO57</f>
        <v>1730.4068418910001</v>
      </c>
      <c r="DX73" s="407">
        <f>[3]Fleisch!BQ57</f>
        <v>7.3025309100000007</v>
      </c>
      <c r="DY73" s="407">
        <f>[3]Fleisch!BR57</f>
        <v>291.350002434001</v>
      </c>
      <c r="DZ73" s="406">
        <f>[3]Fleisch!BS57</f>
        <v>5.2346966210009995</v>
      </c>
      <c r="EA73" s="406">
        <f>[3]Fleisch!BT57</f>
        <v>144.90774522499999</v>
      </c>
      <c r="EB73" s="407">
        <f>[3]Fleisch!BU57</f>
        <v>1.754834083</v>
      </c>
      <c r="EC73" s="407">
        <f>[3]Fleisch!BV57</f>
        <v>103.77185804300001</v>
      </c>
      <c r="ED73" s="406">
        <f>[3]Fleisch!BW57</f>
        <v>5.5288653400000003</v>
      </c>
      <c r="EE73" s="406">
        <f>[3]Fleisch!BX57</f>
        <v>247.440238160001</v>
      </c>
      <c r="EF73" s="407">
        <f>[3]Fleisch!BY57</f>
        <v>0.64229445200000002</v>
      </c>
      <c r="EG73" s="407">
        <f>[3]Fleisch!BZ57</f>
        <v>113.488012190001</v>
      </c>
      <c r="EH73" s="415"/>
      <c r="EI73" s="406">
        <f>[3]Fleisch!$AK57</f>
        <v>107.722595335001</v>
      </c>
      <c r="EJ73" s="406">
        <f>[3]Fleisch!$AP57</f>
        <v>4102.6821441069997</v>
      </c>
      <c r="EK73" s="407">
        <f>[3]Fleisch!DZ57</f>
        <v>23.163548000001999</v>
      </c>
      <c r="EL73" s="407">
        <f>[3]Fleisch!EA57</f>
        <v>1278.2568821890011</v>
      </c>
      <c r="EM73" s="406">
        <f>[3]Fleisch!EB57</f>
        <v>1.7840000001E-2</v>
      </c>
      <c r="EN73" s="406">
        <f>[3]Fleisch!EC57</f>
        <v>17.879348926001001</v>
      </c>
      <c r="EO73" s="407">
        <f>[3]Fleisch!ED57</f>
        <v>57.084017334999999</v>
      </c>
      <c r="EP73" s="407">
        <f>[3]Fleisch!EE57</f>
        <v>969.96875265800099</v>
      </c>
      <c r="EQ73" s="406">
        <f>[3]Fleisch!EF57</f>
        <v>16.415476000001998</v>
      </c>
      <c r="ER73" s="406">
        <f>[3]Fleisch!EG57</f>
        <v>672.27188505000095</v>
      </c>
      <c r="ES73" s="409"/>
      <c r="ET73" s="407">
        <f>[3]Fleisch!GR57</f>
        <v>207.29405841300201</v>
      </c>
      <c r="EU73" s="407">
        <f>[3]Fleisch!GS57</f>
        <v>7070.3924115929995</v>
      </c>
      <c r="EV73" s="406">
        <f>[3]Fleisch!EV57</f>
        <v>5.7218861100009999</v>
      </c>
      <c r="EW73" s="406">
        <f>[3]Fleisch!EW57</f>
        <v>555.82561362800197</v>
      </c>
      <c r="EX73" s="407">
        <f>[3]Fleisch!EX57</f>
        <v>7.7232923540009999</v>
      </c>
      <c r="EY73" s="407">
        <f>[3]Fleisch!EY57</f>
        <v>507.03177494799996</v>
      </c>
      <c r="EZ73" s="406">
        <f>[3]Fleisch!EZ57</f>
        <v>6.8746761210000003</v>
      </c>
      <c r="FA73" s="406">
        <f>[3]Fleisch!FA57</f>
        <v>190.25454854099999</v>
      </c>
      <c r="FB73" s="407">
        <f>[3]Fleisch!FB57</f>
        <v>10.452828377005</v>
      </c>
      <c r="FC73" s="407">
        <f>[3]Fleisch!FC57</f>
        <v>533.74464555900192</v>
      </c>
      <c r="FD73" s="406">
        <f>[3]Fleisch!FD57</f>
        <v>2.2422713720000003</v>
      </c>
      <c r="FE73" s="406">
        <f>[3]Fleisch!FE57</f>
        <v>214.15395781700101</v>
      </c>
      <c r="FF73" s="407">
        <f>[3]Fleisch!FF57</f>
        <v>22.664117018001999</v>
      </c>
      <c r="FG73" s="407">
        <f>[3]Fleisch!FG57</f>
        <v>743.02004545500108</v>
      </c>
      <c r="FH73" s="406">
        <f>[3]Fleisch!FH57</f>
        <v>36.671368499002</v>
      </c>
      <c r="FI73" s="406">
        <f>[3]Fleisch!FI57</f>
        <v>693.55565398099998</v>
      </c>
      <c r="FJ73" s="407">
        <f>[3]Fleisch!FJ57</f>
        <v>17.762561926002</v>
      </c>
      <c r="FK73" s="407">
        <f>[3]Fleisch!FK57</f>
        <v>207.02983856700098</v>
      </c>
      <c r="FL73" s="406">
        <f>[3]Fleisch!FL57</f>
        <v>24.665525524</v>
      </c>
      <c r="FM73" s="406">
        <f>[3]Fleisch!FM57</f>
        <v>476.13810791000003</v>
      </c>
    </row>
    <row r="74" spans="1:169" x14ac:dyDescent="0.2">
      <c r="A74" s="218"/>
      <c r="B74" s="189">
        <f t="shared" si="11"/>
        <v>44470</v>
      </c>
      <c r="C74" s="516">
        <f>[3]Fleisch!$A68</f>
        <v>44166</v>
      </c>
      <c r="D74" s="396">
        <f>[3]Fleisch!D69</f>
        <v>9.8500000000000014</v>
      </c>
      <c r="E74" s="396">
        <f>[3]Fleisch!E69</f>
        <v>9.7974999999999994</v>
      </c>
      <c r="F74" s="380">
        <f>[3]Fleisch!$J69</f>
        <v>12.1</v>
      </c>
      <c r="G74" s="380"/>
      <c r="H74" s="396">
        <f>[3]Fleisch!$L69</f>
        <v>12.574999999999999</v>
      </c>
      <c r="I74" s="396"/>
      <c r="J74" s="380"/>
      <c r="K74" s="380">
        <f>[3]Fleisch!F69</f>
        <v>17.2</v>
      </c>
      <c r="L74" s="380">
        <f>[3]Fleisch!G69</f>
        <v>16.164999999999999</v>
      </c>
      <c r="M74" s="380"/>
      <c r="N74" s="396">
        <f>[3]Fleisch!B69</f>
        <v>7.25</v>
      </c>
      <c r="O74" s="396">
        <f>[3]Fleisch!C69</f>
        <v>4.5750000000000002</v>
      </c>
      <c r="P74" s="380"/>
      <c r="Q74" s="380">
        <f>[3]Fleisch!H69</f>
        <v>15.225000000000001</v>
      </c>
      <c r="R74" s="380">
        <f>[3]Fleisch!I69</f>
        <v>13.540000000000001</v>
      </c>
      <c r="S74" s="380"/>
      <c r="T74" s="380"/>
      <c r="U74" s="189">
        <f>[3]Fleisch!$A58</f>
        <v>44470</v>
      </c>
      <c r="V74" s="343">
        <f>'Gemüse Daten'!CX73</f>
        <v>4</v>
      </c>
      <c r="W74" s="443">
        <f>[3]Fleisch!CA58</f>
        <v>21.8106407154227</v>
      </c>
      <c r="X74" s="443">
        <f>[3]Fleisch!CB58</f>
        <v>37.243930004426311</v>
      </c>
      <c r="Y74" s="444">
        <f>[3]Fleisch!CD58</f>
        <v>51.152999996175417</v>
      </c>
      <c r="Z74" s="444">
        <f>[3]Fleisch!CE58</f>
        <v>77.519551448957984</v>
      </c>
      <c r="AA74" s="443">
        <f>[3]Fleisch!CG58</f>
        <v>87.579828760663005</v>
      </c>
      <c r="AB74" s="443">
        <f>[3]Fleisch!CH58</f>
        <v>55.061204234807825</v>
      </c>
      <c r="AC74" s="445"/>
      <c r="AD74" s="444">
        <f>[3]Fleisch!CJ58</f>
        <v>40.625398569868963</v>
      </c>
      <c r="AE74" s="444">
        <f>[3]Fleisch!CK58</f>
        <v>39.90918003342216</v>
      </c>
      <c r="AF74" s="445"/>
      <c r="AG74" s="443">
        <f>[3]Fleisch!CM58</f>
        <v>52.296264087413249</v>
      </c>
      <c r="AH74" s="443">
        <f>[3]Fleisch!CN58</f>
        <v>34.908338177216052</v>
      </c>
      <c r="AI74" s="444">
        <f>[3]Fleisch!CP58</f>
        <v>74.641905636914132</v>
      </c>
      <c r="AJ74" s="444">
        <f>[3]Fleisch!CQ58</f>
        <v>49.508746785911647</v>
      </c>
      <c r="AK74" s="443">
        <f>[3]Fleisch!CS58</f>
        <v>58.138971081526861</v>
      </c>
      <c r="AL74" s="443">
        <f>[3]Fleisch!CT58</f>
        <v>62.068750763399656</v>
      </c>
      <c r="AM74" s="444">
        <f>[3]Fleisch!CV58</f>
        <v>36.183452888101336</v>
      </c>
      <c r="AN74" s="444">
        <f>[3]Fleisch!CW58</f>
        <v>30.09780162838333</v>
      </c>
      <c r="AO74" s="443">
        <f>[3]Fleisch!CY58</f>
        <v>22.091069636909069</v>
      </c>
      <c r="AP74" s="443">
        <f>[3]Fleisch!CZ58</f>
        <v>15.359534018832765</v>
      </c>
      <c r="AQ74" s="444">
        <f>[3]Fleisch!DB58</f>
        <v>30.227872478954698</v>
      </c>
      <c r="AR74" s="444">
        <f>[3]Fleisch!DC58</f>
        <v>23.62539336909602</v>
      </c>
      <c r="AS74" s="443">
        <f>[3]Fleisch!DE58</f>
        <v>31.274836329911583</v>
      </c>
      <c r="AT74" s="443">
        <f>[3]Fleisch!DF58</f>
        <v>20.142855763923048</v>
      </c>
      <c r="AU74" s="444">
        <f>[3]Fleisch!DH58</f>
        <v>63.456672253021068</v>
      </c>
      <c r="AV74" s="444">
        <f>[3]Fleisch!DI58</f>
        <v>48.462234339341634</v>
      </c>
      <c r="AW74" s="445"/>
      <c r="AX74" s="443">
        <f>[3]Fleisch!DK58</f>
        <v>22.345144604992761</v>
      </c>
      <c r="AY74" s="443">
        <f>[3]Fleisch!DL58</f>
        <v>14.359230001246132</v>
      </c>
      <c r="AZ74" s="444">
        <f>[3]Fleisch!DN58</f>
        <v>44.497898997200323</v>
      </c>
      <c r="BA74" s="444">
        <f>[3]Fleisch!DO58</f>
        <v>28.339909529010075</v>
      </c>
      <c r="BB74" s="443">
        <f>[3]Fleisch!DQ58</f>
        <v>22.976782522383534</v>
      </c>
      <c r="BC74" s="443">
        <f>[3]Fleisch!DR58</f>
        <v>16.437803120682094</v>
      </c>
      <c r="BD74" s="444">
        <f>[3]Fleisch!DT58</f>
        <v>17.407683683205686</v>
      </c>
      <c r="BE74" s="444">
        <f>[3]Fleisch!DU58</f>
        <v>14.3060846424272</v>
      </c>
      <c r="BF74" s="443">
        <f>[3]Fleisch!DW58</f>
        <v>17.330436881542173</v>
      </c>
      <c r="BG74" s="443">
        <f>[3]Fleisch!DX58</f>
        <v>21.113865469019277</v>
      </c>
      <c r="BH74" s="445"/>
      <c r="BI74" s="444">
        <f>[3]Fleisch!EJ58</f>
        <v>55.604498543613033</v>
      </c>
      <c r="BJ74" s="444">
        <f>[3]Fleisch!EK58</f>
        <v>21.548066745360273</v>
      </c>
      <c r="BK74" s="443">
        <f>[3]Fleisch!EM58</f>
        <v>37.816886543535624</v>
      </c>
      <c r="BL74" s="443">
        <f>[3]Fleisch!EN58</f>
        <v>20.883924366973424</v>
      </c>
      <c r="BM74" s="444">
        <f>[3]Fleisch!EP58</f>
        <v>15.710987690245682</v>
      </c>
      <c r="BN74" s="444">
        <f>[3]Fleisch!EQ58</f>
        <v>10.426882391431477</v>
      </c>
      <c r="BO74" s="443">
        <f>[3]Fleisch!ES58</f>
        <v>22.136459147259799</v>
      </c>
      <c r="BP74" s="443">
        <f>[3]Fleisch!ET58</f>
        <v>8.4223237627327894</v>
      </c>
      <c r="BQ74" s="444"/>
      <c r="BR74" s="444">
        <f>[3]Fleisch!FN58</f>
        <v>27.043356505123171</v>
      </c>
      <c r="BS74" s="444">
        <f>[3]Fleisch!FO58</f>
        <v>17.756983099023493</v>
      </c>
      <c r="BT74" s="443">
        <f>[3]Fleisch!FQ58</f>
        <v>19.795441864773871</v>
      </c>
      <c r="BU74" s="443">
        <f>[3]Fleisch!FR58</f>
        <v>10.837324155389178</v>
      </c>
      <c r="BV74" s="444">
        <f>[3]Fleisch!FT58</f>
        <v>73.011492352363035</v>
      </c>
      <c r="BW74" s="444">
        <f>[3]Fleisch!FU58</f>
        <v>46.549373822779181</v>
      </c>
      <c r="BX74" s="443">
        <f>[3]Fleisch!FW58</f>
        <v>52.166573679437427</v>
      </c>
      <c r="BY74" s="443">
        <f>[3]Fleisch!FX58</f>
        <v>32.426196036132531</v>
      </c>
      <c r="BZ74" s="444">
        <f>[3]Fleisch!FZ58</f>
        <v>16.323810655653194</v>
      </c>
      <c r="CA74" s="444">
        <f>[3]Fleisch!GA58</f>
        <v>20.110589697826764</v>
      </c>
      <c r="CB74" s="443">
        <f>[3]Fleisch!GC58</f>
        <v>44.603635906806367</v>
      </c>
      <c r="CC74" s="443">
        <f>[3]Fleisch!GD58</f>
        <v>26.209873398077761</v>
      </c>
      <c r="CD74" s="444">
        <f>[3]Fleisch!GF58</f>
        <v>34.3537666129765</v>
      </c>
      <c r="CE74" s="444">
        <f>[3]Fleisch!GG58</f>
        <v>22.604843698906475</v>
      </c>
      <c r="CF74" s="443">
        <f>[3]Fleisch!GI58</f>
        <v>85.038543645671581</v>
      </c>
      <c r="CG74" s="443">
        <f>[3]Fleisch!GJ58</f>
        <v>64.320746046586137</v>
      </c>
      <c r="CH74" s="444">
        <f>[3]Fleisch!GL58</f>
        <v>21.152915972252856</v>
      </c>
      <c r="CI74" s="444">
        <f>[3]Fleisch!GM58</f>
        <v>11.162695244170031</v>
      </c>
      <c r="CJ74" s="243"/>
      <c r="CK74" s="528">
        <f t="shared" si="15"/>
        <v>4</v>
      </c>
      <c r="CL74" s="397">
        <f>[3]Fleisch!GP58</f>
        <v>430.18606188499996</v>
      </c>
      <c r="CM74" s="397">
        <f>[3]Fleisch!GQ58</f>
        <v>9638.2856663920011</v>
      </c>
      <c r="CN74" s="415"/>
      <c r="CO74" s="407">
        <f>[3]Fleisch!$AH58</f>
        <v>15.41410647</v>
      </c>
      <c r="CP74" s="407">
        <f>[3]Fleisch!$AM58</f>
        <v>271.46716320600098</v>
      </c>
      <c r="CQ74" s="406">
        <f>[3]Fleisch!AS58</f>
        <v>3.3971617099999998</v>
      </c>
      <c r="CR74" s="406">
        <f>[3]Fleisch!AT58</f>
        <v>40.196796122000997</v>
      </c>
      <c r="CS74" s="407">
        <f>[3]Fleisch!AU58</f>
        <v>0.89944447999999999</v>
      </c>
      <c r="CT74" s="407">
        <f>[3]Fleisch!AV58</f>
        <v>7.0947404830009999</v>
      </c>
      <c r="CU74" s="406">
        <f>[3]Fleisch!AW58</f>
        <v>0.29140499999999997</v>
      </c>
      <c r="CV74" s="406">
        <f>[3]Fleisch!AX58</f>
        <v>2.8722596320009997</v>
      </c>
      <c r="CW74" s="415"/>
      <c r="CX74" s="407">
        <f>[3]Fleisch!AL58</f>
        <v>10.496172634000001</v>
      </c>
      <c r="CY74" s="407">
        <f>[3]Fleisch!AQ58</f>
        <v>154.51841681000101</v>
      </c>
      <c r="CZ74" s="406">
        <f>[3]Fleisch!AY58</f>
        <v>0.95599267700000001</v>
      </c>
      <c r="DA74" s="406">
        <f>[3]Fleisch!AZ58</f>
        <v>37.860878247000002</v>
      </c>
      <c r="DB74" s="415"/>
      <c r="DC74" s="407">
        <f>[3]Fleisch!$AI58</f>
        <v>212.22347646</v>
      </c>
      <c r="DD74" s="407">
        <f>[3]Fleisch!$AN58</f>
        <v>2013.0740232760002</v>
      </c>
      <c r="DE74" s="406">
        <f>[3]Fleisch!BA58</f>
        <v>3.7771134960010002</v>
      </c>
      <c r="DF74" s="406">
        <f>[3]Fleisch!BB58</f>
        <v>113.856907871</v>
      </c>
      <c r="DG74" s="407">
        <f>[3]Fleisch!BC58</f>
        <v>7.9730062779999997</v>
      </c>
      <c r="DH74" s="407">
        <f>[3]Fleisch!BD58</f>
        <v>76.582825482000004</v>
      </c>
      <c r="DI74" s="406">
        <f>[3]Fleisch!BE58</f>
        <v>6.0226416589999996</v>
      </c>
      <c r="DJ74" s="406">
        <f>[3]Fleisch!BF58</f>
        <v>79.542010685001003</v>
      </c>
      <c r="DK74" s="407">
        <f>[3]Fleisch!BG58</f>
        <v>10.489823654</v>
      </c>
      <c r="DL74" s="407">
        <f>[3]Fleisch!BH58</f>
        <v>93.72924885300101</v>
      </c>
      <c r="DM74" s="406">
        <f>[3]Fleisch!BI58</f>
        <v>139.22111479</v>
      </c>
      <c r="DN74" s="406">
        <f>[3]Fleisch!BJ58</f>
        <v>968.92704610800206</v>
      </c>
      <c r="DO74" s="407">
        <f>[3]Fleisch!BK58</f>
        <v>7.7248561259999997</v>
      </c>
      <c r="DP74" s="407">
        <f>[3]Fleisch!BL58</f>
        <v>114.496293572</v>
      </c>
      <c r="DQ74" s="406">
        <f>[3]Fleisch!BM58</f>
        <v>2.6503009999999998</v>
      </c>
      <c r="DR74" s="406">
        <f>[3]Fleisch!BN58</f>
        <v>98.336824600000014</v>
      </c>
      <c r="DS74" s="407">
        <f>[3]Fleisch!BO58</f>
        <v>4.8658065720000003</v>
      </c>
      <c r="DT74" s="407">
        <f>[3]Fleisch!BP58</f>
        <v>74.195393691001001</v>
      </c>
      <c r="DU74" s="415"/>
      <c r="DV74" s="406">
        <f>[3]Fleisch!$AJ58</f>
        <v>63.914986964001002</v>
      </c>
      <c r="DW74" s="406">
        <f>[3]Fleisch!$AO58</f>
        <v>1815.1546878050001</v>
      </c>
      <c r="DX74" s="407">
        <f>[3]Fleisch!BQ58</f>
        <v>10.009047014</v>
      </c>
      <c r="DY74" s="407">
        <f>[3]Fleisch!BR58</f>
        <v>314.41590457699999</v>
      </c>
      <c r="DZ74" s="406">
        <f>[3]Fleisch!BS58</f>
        <v>4.2940340210000008</v>
      </c>
      <c r="EA74" s="406">
        <f>[3]Fleisch!BT58</f>
        <v>153.96199445300101</v>
      </c>
      <c r="EB74" s="407">
        <f>[3]Fleisch!BU58</f>
        <v>1.438916000001</v>
      </c>
      <c r="EC74" s="407">
        <f>[3]Fleisch!BV58</f>
        <v>83.631266143000005</v>
      </c>
      <c r="ED74" s="406">
        <f>[3]Fleisch!BW58</f>
        <v>10.403168046000001</v>
      </c>
      <c r="EE74" s="406">
        <f>[3]Fleisch!BX58</f>
        <v>260.09087320000003</v>
      </c>
      <c r="EF74" s="407">
        <f>[3]Fleisch!BY58</f>
        <v>3.9095880640009999</v>
      </c>
      <c r="EG74" s="407">
        <f>[3]Fleisch!BZ58</f>
        <v>101.061222064001</v>
      </c>
      <c r="EH74" s="415"/>
      <c r="EI74" s="406">
        <f>[3]Fleisch!$AK58</f>
        <v>94.073726894000004</v>
      </c>
      <c r="EJ74" s="406">
        <f>[3]Fleisch!$AP58</f>
        <v>4101.5509402030002</v>
      </c>
      <c r="EK74" s="407">
        <f>[3]Fleisch!DZ58</f>
        <v>24.090819000001002</v>
      </c>
      <c r="EL74" s="407">
        <f>[3]Fleisch!EA58</f>
        <v>1113.5625909720011</v>
      </c>
      <c r="EM74" s="406">
        <f>[3]Fleisch!EB58</f>
        <v>1.8949999999999998E-2</v>
      </c>
      <c r="EN74" s="406">
        <f>[3]Fleisch!EC58</f>
        <v>20.253114496999999</v>
      </c>
      <c r="EO74" s="407">
        <f>[3]Fleisch!ED58</f>
        <v>46.004788894001003</v>
      </c>
      <c r="EP74" s="407">
        <f>[3]Fleisch!EE58</f>
        <v>939.96649546600099</v>
      </c>
      <c r="EQ74" s="406">
        <f>[3]Fleisch!EF58</f>
        <v>13.974131000002</v>
      </c>
      <c r="ER74" s="406">
        <f>[3]Fleisch!EG58</f>
        <v>743.18313660600006</v>
      </c>
      <c r="ES74" s="409"/>
      <c r="ET74" s="407">
        <f>[3]Fleisch!GR58</f>
        <v>183.90467822200102</v>
      </c>
      <c r="EU74" s="407">
        <f>[3]Fleisch!GS58</f>
        <v>6712.1808188100003</v>
      </c>
      <c r="EV74" s="406">
        <f>[3]Fleisch!EV58</f>
        <v>7.6065590160020005</v>
      </c>
      <c r="EW74" s="406">
        <f>[3]Fleisch!EW58</f>
        <v>557.11890202700192</v>
      </c>
      <c r="EX74" s="407">
        <f>[3]Fleisch!EX58</f>
        <v>9.6141741800000009</v>
      </c>
      <c r="EY74" s="407">
        <f>[3]Fleisch!EY58</f>
        <v>567.83438227099998</v>
      </c>
      <c r="EZ74" s="406">
        <f>[3]Fleisch!EZ58</f>
        <v>4.7035174540009992</v>
      </c>
      <c r="FA74" s="406">
        <f>[3]Fleisch!FA58</f>
        <v>208.67437755400198</v>
      </c>
      <c r="FB74" s="407">
        <f>[3]Fleisch!FB58</f>
        <v>10.577663301002</v>
      </c>
      <c r="FC74" s="407">
        <f>[3]Fleisch!FC58</f>
        <v>547.85788120600103</v>
      </c>
      <c r="FD74" s="406">
        <f>[3]Fleisch!FD58</f>
        <v>2.0157335270000001</v>
      </c>
      <c r="FE74" s="406">
        <f>[3]Fleisch!FE58</f>
        <v>207.56934457800099</v>
      </c>
      <c r="FF74" s="407">
        <f>[3]Fleisch!FF58</f>
        <v>20.726267755000002</v>
      </c>
      <c r="FG74" s="407">
        <f>[3]Fleisch!FG58</f>
        <v>701.25882242800094</v>
      </c>
      <c r="FH74" s="406">
        <f>[3]Fleisch!FH58</f>
        <v>35.587647811003002</v>
      </c>
      <c r="FI74" s="406">
        <f>[3]Fleisch!FI58</f>
        <v>683.02624788500111</v>
      </c>
      <c r="FJ74" s="407">
        <f>[3]Fleisch!FJ58</f>
        <v>17.684210405001998</v>
      </c>
      <c r="FK74" s="407">
        <f>[3]Fleisch!FK58</f>
        <v>199.03791962300301</v>
      </c>
      <c r="FL74" s="406">
        <f>[3]Fleisch!FL58</f>
        <v>23.831432762001</v>
      </c>
      <c r="FM74" s="406">
        <f>[3]Fleisch!FM58</f>
        <v>496.40139509300002</v>
      </c>
    </row>
    <row r="75" spans="1:169" x14ac:dyDescent="0.2">
      <c r="A75" s="218"/>
      <c r="B75" s="189">
        <f t="shared" si="11"/>
        <v>44440</v>
      </c>
      <c r="C75" s="516">
        <f>[3]Fleisch!$A69</f>
        <v>44136</v>
      </c>
      <c r="D75" s="396">
        <f>[3]Fleisch!D70</f>
        <v>10</v>
      </c>
      <c r="E75" s="396">
        <f>[3]Fleisch!E70</f>
        <v>9.8000000000000007</v>
      </c>
      <c r="F75" s="380">
        <f>[3]Fleisch!$J70</f>
        <v>12.1</v>
      </c>
      <c r="G75" s="380"/>
      <c r="H75" s="396">
        <f>[3]Fleisch!$L70</f>
        <v>12.72</v>
      </c>
      <c r="I75" s="396"/>
      <c r="J75" s="380"/>
      <c r="K75" s="380">
        <f>[3]Fleisch!F70</f>
        <v>17.32</v>
      </c>
      <c r="L75" s="380">
        <f>[3]Fleisch!G70</f>
        <v>16.399999999999999</v>
      </c>
      <c r="M75" s="380"/>
      <c r="N75" s="396">
        <f>[3]Fleisch!B70</f>
        <v>7.2</v>
      </c>
      <c r="O75" s="396">
        <f>[3]Fleisch!C70</f>
        <v>4.8499999999999996</v>
      </c>
      <c r="P75" s="380"/>
      <c r="Q75" s="380">
        <f>[3]Fleisch!H70</f>
        <v>15</v>
      </c>
      <c r="R75" s="380">
        <f>[3]Fleisch!I70</f>
        <v>13.528</v>
      </c>
      <c r="S75" s="380"/>
      <c r="T75" s="380"/>
      <c r="U75" s="189">
        <f>[3]Fleisch!$A59</f>
        <v>44440</v>
      </c>
      <c r="V75" s="343">
        <f>'Gemüse Daten'!CX74</f>
        <v>5</v>
      </c>
      <c r="W75" s="443">
        <f>[3]Fleisch!CA59</f>
        <v>28.352502401631938</v>
      </c>
      <c r="X75" s="443">
        <f>[3]Fleisch!CB59</f>
        <v>48.169606410840174</v>
      </c>
      <c r="Y75" s="444" t="str">
        <f>[3]Fleisch!CD59</f>
        <v>(-)</v>
      </c>
      <c r="Z75" s="444">
        <f>[3]Fleisch!CE59</f>
        <v>77.870998459369559</v>
      </c>
      <c r="AA75" s="443">
        <f>[3]Fleisch!CG59</f>
        <v>70.793385124572069</v>
      </c>
      <c r="AB75" s="443">
        <f>[3]Fleisch!CH59</f>
        <v>60.031507762982706</v>
      </c>
      <c r="AC75" s="445"/>
      <c r="AD75" s="444">
        <f>[3]Fleisch!CJ59</f>
        <v>66.220109785068161</v>
      </c>
      <c r="AE75" s="444">
        <f>[3]Fleisch!CK59</f>
        <v>44.199753991291914</v>
      </c>
      <c r="AF75" s="445"/>
      <c r="AG75" s="443">
        <f>[3]Fleisch!CM59</f>
        <v>34.766612472945127</v>
      </c>
      <c r="AH75" s="443">
        <f>[3]Fleisch!CN59</f>
        <v>37.386238768088511</v>
      </c>
      <c r="AI75" s="444">
        <f>[3]Fleisch!CP59</f>
        <v>59.452667538562515</v>
      </c>
      <c r="AJ75" s="444">
        <f>[3]Fleisch!CQ59</f>
        <v>50.420057522979839</v>
      </c>
      <c r="AK75" s="443">
        <f>[3]Fleisch!CS59</f>
        <v>69.298498348143568</v>
      </c>
      <c r="AL75" s="443">
        <f>[3]Fleisch!CT59</f>
        <v>57.969668433958468</v>
      </c>
      <c r="AM75" s="444">
        <f>[3]Fleisch!CV59</f>
        <v>39.197668206989867</v>
      </c>
      <c r="AN75" s="444">
        <f>[3]Fleisch!CW59</f>
        <v>31.339360166657588</v>
      </c>
      <c r="AO75" s="443">
        <f>[3]Fleisch!CY59</f>
        <v>22.849095300223215</v>
      </c>
      <c r="AP75" s="443">
        <f>[3]Fleisch!CZ59</f>
        <v>15.715237427745352</v>
      </c>
      <c r="AQ75" s="444">
        <f>[3]Fleisch!DB59</f>
        <v>30.807033843715928</v>
      </c>
      <c r="AR75" s="444">
        <f>[3]Fleisch!DC59</f>
        <v>23.709797809426611</v>
      </c>
      <c r="AS75" s="443">
        <f>[3]Fleisch!DE59</f>
        <v>27.633726069682861</v>
      </c>
      <c r="AT75" s="443">
        <f>[3]Fleisch!DF59</f>
        <v>19.872639631289704</v>
      </c>
      <c r="AU75" s="444">
        <f>[3]Fleisch!DH59</f>
        <v>54.587832733500818</v>
      </c>
      <c r="AV75" s="444">
        <f>[3]Fleisch!DI59</f>
        <v>46.012373724997381</v>
      </c>
      <c r="AW75" s="445"/>
      <c r="AX75" s="443">
        <f>[3]Fleisch!DK59</f>
        <v>19.493238173186889</v>
      </c>
      <c r="AY75" s="443">
        <f>[3]Fleisch!DL59</f>
        <v>16.552344127599856</v>
      </c>
      <c r="AZ75" s="444">
        <f>[3]Fleisch!DN59</f>
        <v>42.493594028458091</v>
      </c>
      <c r="BA75" s="444">
        <f>[3]Fleisch!DO59</f>
        <v>31.976063504513938</v>
      </c>
      <c r="BB75" s="443">
        <f>[3]Fleisch!DQ59</f>
        <v>24.354608448100649</v>
      </c>
      <c r="BC75" s="443">
        <f>[3]Fleisch!DR59</f>
        <v>17.013061028217955</v>
      </c>
      <c r="BD75" s="444">
        <f>[3]Fleisch!DT59</f>
        <v>24.371488988956479</v>
      </c>
      <c r="BE75" s="444">
        <f>[3]Fleisch!DU59</f>
        <v>14.763371083447556</v>
      </c>
      <c r="BF75" s="443">
        <f>[3]Fleisch!DW59</f>
        <v>16.286654929349108</v>
      </c>
      <c r="BG75" s="443">
        <f>[3]Fleisch!DX59</f>
        <v>19.04277157638278</v>
      </c>
      <c r="BH75" s="445"/>
      <c r="BI75" s="444">
        <f>[3]Fleisch!EJ59</f>
        <v>55.873767181872246</v>
      </c>
      <c r="BJ75" s="444">
        <f>[3]Fleisch!EK59</f>
        <v>20.451554655932391</v>
      </c>
      <c r="BK75" s="443">
        <f>[3]Fleisch!EM59</f>
        <v>39.162106982482648</v>
      </c>
      <c r="BL75" s="443">
        <f>[3]Fleisch!EN59</f>
        <v>20.581180240782373</v>
      </c>
      <c r="BM75" s="444">
        <f>[3]Fleisch!EP59</f>
        <v>19.460886020198579</v>
      </c>
      <c r="BN75" s="444">
        <f>[3]Fleisch!EQ59</f>
        <v>11.040551048455304</v>
      </c>
      <c r="BO75" s="443">
        <f>[3]Fleisch!ES59</f>
        <v>20.267147478270321</v>
      </c>
      <c r="BP75" s="443">
        <f>[3]Fleisch!ET59</f>
        <v>8.8781185288191047</v>
      </c>
      <c r="BQ75" s="444"/>
      <c r="BR75" s="444">
        <f>[3]Fleisch!FN59</f>
        <v>23.36333417633637</v>
      </c>
      <c r="BS75" s="444">
        <f>[3]Fleisch!FO59</f>
        <v>18.259293755944313</v>
      </c>
      <c r="BT75" s="443">
        <f>[3]Fleisch!FQ59</f>
        <v>20.765058378945856</v>
      </c>
      <c r="BU75" s="443">
        <f>[3]Fleisch!FR59</f>
        <v>11.456794813553618</v>
      </c>
      <c r="BV75" s="444">
        <f>[3]Fleisch!FT59</f>
        <v>67.488187500360596</v>
      </c>
      <c r="BW75" s="444">
        <f>[3]Fleisch!FU59</f>
        <v>48.026875874802585</v>
      </c>
      <c r="BX75" s="443">
        <f>[3]Fleisch!FW59</f>
        <v>52.473811723749769</v>
      </c>
      <c r="BY75" s="443">
        <f>[3]Fleisch!FX59</f>
        <v>33.121028595413321</v>
      </c>
      <c r="BZ75" s="444">
        <f>[3]Fleisch!FZ59</f>
        <v>9.521167925584928</v>
      </c>
      <c r="CA75" s="444">
        <f>[3]Fleisch!GA59</f>
        <v>19.932147868178468</v>
      </c>
      <c r="CB75" s="443">
        <f>[3]Fleisch!GC59</f>
        <v>48.501161526814123</v>
      </c>
      <c r="CC75" s="443">
        <f>[3]Fleisch!GD59</f>
        <v>26.086170799880517</v>
      </c>
      <c r="CD75" s="444">
        <f>[3]Fleisch!GF59</f>
        <v>33.903393882792166</v>
      </c>
      <c r="CE75" s="444">
        <f>[3]Fleisch!GG59</f>
        <v>22.859047409814831</v>
      </c>
      <c r="CF75" s="443">
        <f>[3]Fleisch!GI59</f>
        <v>86.556926645459825</v>
      </c>
      <c r="CG75" s="443">
        <f>[3]Fleisch!GJ59</f>
        <v>64.037481163116311</v>
      </c>
      <c r="CH75" s="444">
        <f>[3]Fleisch!GL59</f>
        <v>22.962712626531264</v>
      </c>
      <c r="CI75" s="444">
        <f>[3]Fleisch!GM59</f>
        <v>11.53275218290853</v>
      </c>
      <c r="CJ75" s="243"/>
      <c r="CK75" s="528">
        <f t="shared" si="15"/>
        <v>5</v>
      </c>
      <c r="CL75" s="397">
        <f>[3]Fleisch!GP59</f>
        <v>546.79676421600107</v>
      </c>
      <c r="CM75" s="397">
        <f>[3]Fleisch!GQ59</f>
        <v>11878.163636199</v>
      </c>
      <c r="CN75" s="415"/>
      <c r="CO75" s="407">
        <f>[3]Fleisch!$AH59</f>
        <v>13.552544542001</v>
      </c>
      <c r="CP75" s="407">
        <f>[3]Fleisch!$AM59</f>
        <v>293.992456543</v>
      </c>
      <c r="CQ75" s="406">
        <f>[3]Fleisch!AS59</f>
        <v>2.0787830000010001</v>
      </c>
      <c r="CR75" s="406">
        <f>[3]Fleisch!AT59</f>
        <v>27.389686964000003</v>
      </c>
      <c r="CS75" s="407">
        <f>[3]Fleisch!AU59</f>
        <v>0</v>
      </c>
      <c r="CT75" s="407">
        <f>[3]Fleisch!AV59</f>
        <v>5.2941145250000003</v>
      </c>
      <c r="CU75" s="406">
        <f>[3]Fleisch!AW59</f>
        <v>0.67514500000099997</v>
      </c>
      <c r="CV75" s="406">
        <f>[3]Fleisch!AX59</f>
        <v>3.0256336190010003</v>
      </c>
      <c r="CW75" s="415"/>
      <c r="CX75" s="407">
        <f>[3]Fleisch!AL59</f>
        <v>14.778300906</v>
      </c>
      <c r="CY75" s="407">
        <f>[3]Fleisch!AQ59</f>
        <v>220.04200926200099</v>
      </c>
      <c r="CZ75" s="406">
        <f>[3]Fleisch!AY59</f>
        <v>1.0270569840000001</v>
      </c>
      <c r="DA75" s="406">
        <f>[3]Fleisch!AZ59</f>
        <v>66.246560013001002</v>
      </c>
      <c r="DB75" s="415"/>
      <c r="DC75" s="407">
        <f>[3]Fleisch!$AI59</f>
        <v>273.04869102100105</v>
      </c>
      <c r="DD75" s="407">
        <f>[3]Fleisch!$AN59</f>
        <v>2466.1588627630003</v>
      </c>
      <c r="DE75" s="406">
        <f>[3]Fleisch!BA59</f>
        <v>20.876464413000001</v>
      </c>
      <c r="DF75" s="406">
        <f>[3]Fleisch!BB59</f>
        <v>146.85492156500001</v>
      </c>
      <c r="DG75" s="407">
        <f>[3]Fleisch!BC59</f>
        <v>11.433775871</v>
      </c>
      <c r="DH75" s="407">
        <f>[3]Fleisch!BD59</f>
        <v>100.39526231500101</v>
      </c>
      <c r="DI75" s="406">
        <f>[3]Fleisch!BE59</f>
        <v>5.7356206310010007</v>
      </c>
      <c r="DJ75" s="406">
        <f>[3]Fleisch!BF59</f>
        <v>101.536950871</v>
      </c>
      <c r="DK75" s="407">
        <f>[3]Fleisch!BG59</f>
        <v>11.584804278001</v>
      </c>
      <c r="DL75" s="407">
        <f>[3]Fleisch!BH59</f>
        <v>86.911173434001</v>
      </c>
      <c r="DM75" s="406">
        <f>[3]Fleisch!BI59</f>
        <v>159.994452179001</v>
      </c>
      <c r="DN75" s="406">
        <f>[3]Fleisch!BJ59</f>
        <v>1273.0267294040002</v>
      </c>
      <c r="DO75" s="407">
        <f>[3]Fleisch!BK59</f>
        <v>8.524004828999999</v>
      </c>
      <c r="DP75" s="407">
        <f>[3]Fleisch!BL59</f>
        <v>131.80158537200001</v>
      </c>
      <c r="DQ75" s="406">
        <f>[3]Fleisch!BM59</f>
        <v>3.6516439999999997</v>
      </c>
      <c r="DR75" s="406">
        <f>[3]Fleisch!BN59</f>
        <v>89.578838500000003</v>
      </c>
      <c r="DS75" s="407">
        <f>[3]Fleisch!BO59</f>
        <v>11.187699851</v>
      </c>
      <c r="DT75" s="407">
        <f>[3]Fleisch!BP59</f>
        <v>140.02550027300001</v>
      </c>
      <c r="DU75" s="415"/>
      <c r="DV75" s="406">
        <f>[3]Fleisch!$AJ59</f>
        <v>62.148998672000999</v>
      </c>
      <c r="DW75" s="406">
        <f>[3]Fleisch!$AO59</f>
        <v>2333.1119777690001</v>
      </c>
      <c r="DX75" s="407">
        <f>[3]Fleisch!BQ59</f>
        <v>4.6381005999999996</v>
      </c>
      <c r="DY75" s="407">
        <f>[3]Fleisch!BR59</f>
        <v>344.509237509</v>
      </c>
      <c r="DZ75" s="406">
        <f>[3]Fleisch!BS59</f>
        <v>8.3697143660010003</v>
      </c>
      <c r="EA75" s="406">
        <f>[3]Fleisch!BT59</f>
        <v>154.929831194001</v>
      </c>
      <c r="EB75" s="407">
        <f>[3]Fleisch!BU59</f>
        <v>2.8995084480000002</v>
      </c>
      <c r="EC75" s="407">
        <f>[3]Fleisch!BV59</f>
        <v>113.93836259800001</v>
      </c>
      <c r="ED75" s="406">
        <f>[3]Fleisch!BW59</f>
        <v>7.2981049279999999</v>
      </c>
      <c r="EE75" s="406">
        <f>[3]Fleisch!BX59</f>
        <v>326.997598579</v>
      </c>
      <c r="EF75" s="407">
        <f>[3]Fleisch!BY59</f>
        <v>11.497978648</v>
      </c>
      <c r="EG75" s="407">
        <f>[3]Fleisch!BZ59</f>
        <v>310.67436869900098</v>
      </c>
      <c r="EH75" s="415"/>
      <c r="EI75" s="406">
        <f>[3]Fleisch!$AK59</f>
        <v>129.138810592</v>
      </c>
      <c r="EJ75" s="406">
        <f>[3]Fleisch!$AP59</f>
        <v>5072.9668358119998</v>
      </c>
      <c r="EK75" s="407">
        <f>[3]Fleisch!DZ59</f>
        <v>26.604999000001001</v>
      </c>
      <c r="EL75" s="407">
        <f>[3]Fleisch!EA59</f>
        <v>1591.4878655610009</v>
      </c>
      <c r="EM75" s="406">
        <f>[3]Fleisch!EB59</f>
        <v>2.4489999999999998E-2</v>
      </c>
      <c r="EN75" s="406">
        <f>[3]Fleisch!EC59</f>
        <v>31.118395322000001</v>
      </c>
      <c r="EO75" s="407">
        <f>[3]Fleisch!ED59</f>
        <v>59.856955591999998</v>
      </c>
      <c r="EP75" s="407">
        <f>[3]Fleisch!EE59</f>
        <v>1113.8950913879999</v>
      </c>
      <c r="EQ75" s="406">
        <f>[3]Fleisch!EF59</f>
        <v>27.121086999999999</v>
      </c>
      <c r="ER75" s="406">
        <f>[3]Fleisch!EG59</f>
        <v>869.71841577700206</v>
      </c>
      <c r="ES75" s="409"/>
      <c r="ET75" s="407">
        <f>[3]Fleisch!GR59</f>
        <v>244.85240212799999</v>
      </c>
      <c r="EU75" s="407">
        <f>[3]Fleisch!GS59</f>
        <v>8353.2813522050019</v>
      </c>
      <c r="EV75" s="406">
        <f>[3]Fleisch!EV59</f>
        <v>20.127252877000998</v>
      </c>
      <c r="EW75" s="406">
        <f>[3]Fleisch!EW59</f>
        <v>687.44339358200102</v>
      </c>
      <c r="EX75" s="407">
        <f>[3]Fleisch!EX59</f>
        <v>16.610907597001003</v>
      </c>
      <c r="EY75" s="407">
        <f>[3]Fleisch!EY59</f>
        <v>801.57267660400009</v>
      </c>
      <c r="EZ75" s="406">
        <f>[3]Fleisch!EZ59</f>
        <v>7.2831099000010004</v>
      </c>
      <c r="FA75" s="406">
        <f>[3]Fleisch!FA59</f>
        <v>260.11287112700103</v>
      </c>
      <c r="FB75" s="407">
        <f>[3]Fleisch!FB59</f>
        <v>15.954173234000001</v>
      </c>
      <c r="FC75" s="407">
        <f>[3]Fleisch!FC59</f>
        <v>700.86258646800093</v>
      </c>
      <c r="FD75" s="406">
        <f>[3]Fleisch!FD59</f>
        <v>5.922893932</v>
      </c>
      <c r="FE75" s="406">
        <f>[3]Fleisch!FE59</f>
        <v>205.16311654900002</v>
      </c>
      <c r="FF75" s="407">
        <f>[3]Fleisch!FF59</f>
        <v>23.360564366001999</v>
      </c>
      <c r="FG75" s="407">
        <f>[3]Fleisch!FG59</f>
        <v>893.67457669800194</v>
      </c>
      <c r="FH75" s="406">
        <f>[3]Fleisch!FH59</f>
        <v>38.328037924001009</v>
      </c>
      <c r="FI75" s="406">
        <f>[3]Fleisch!FI59</f>
        <v>729.54940605900299</v>
      </c>
      <c r="FJ75" s="407">
        <f>[3]Fleisch!FJ59</f>
        <v>17.939278717002001</v>
      </c>
      <c r="FK75" s="407">
        <f>[3]Fleisch!FK59</f>
        <v>266.32159815400297</v>
      </c>
      <c r="FL75" s="406">
        <f>[3]Fleisch!FL59</f>
        <v>24.630399397000001</v>
      </c>
      <c r="FM75" s="406">
        <f>[3]Fleisch!FM59</f>
        <v>609.22979528500002</v>
      </c>
    </row>
    <row r="76" spans="1:169" x14ac:dyDescent="0.2">
      <c r="A76" s="218"/>
      <c r="B76" s="189">
        <f t="shared" si="11"/>
        <v>44409</v>
      </c>
      <c r="C76" s="516">
        <f>[3]Fleisch!$A70</f>
        <v>44105</v>
      </c>
      <c r="D76" s="396">
        <f>[3]Fleisch!D71</f>
        <v>10</v>
      </c>
      <c r="E76" s="396">
        <f>[3]Fleisch!E71</f>
        <v>9.8025000000000002</v>
      </c>
      <c r="F76" s="380">
        <f>[3]Fleisch!$J71</f>
        <v>12</v>
      </c>
      <c r="G76" s="380"/>
      <c r="H76" s="396">
        <f>[3]Fleisch!$L71</f>
        <v>12.8</v>
      </c>
      <c r="I76" s="396"/>
      <c r="J76" s="380"/>
      <c r="K76" s="380">
        <f>[3]Fleisch!F71</f>
        <v>16.8</v>
      </c>
      <c r="L76" s="380">
        <f>[3]Fleisch!G71</f>
        <v>16.072500000000002</v>
      </c>
      <c r="M76" s="380"/>
      <c r="N76" s="396">
        <f>[3]Fleisch!B71</f>
        <v>7.2</v>
      </c>
      <c r="O76" s="396">
        <f>[3]Fleisch!C71</f>
        <v>4.8499999999999996</v>
      </c>
      <c r="P76" s="380"/>
      <c r="Q76" s="380">
        <f>[3]Fleisch!H71</f>
        <v>15</v>
      </c>
      <c r="R76" s="380">
        <f>[3]Fleisch!I71</f>
        <v>13.532499999999999</v>
      </c>
      <c r="S76" s="380"/>
      <c r="T76" s="380"/>
      <c r="U76" s="189">
        <f>[3]Fleisch!$A60</f>
        <v>44409</v>
      </c>
      <c r="V76" s="343">
        <f>'Gemüse Daten'!CX75</f>
        <v>4</v>
      </c>
      <c r="W76" s="443">
        <f>[3]Fleisch!CA60</f>
        <v>41.801256575017341</v>
      </c>
      <c r="X76" s="443">
        <f>[3]Fleisch!CB60</f>
        <v>45.369775533561715</v>
      </c>
      <c r="Y76" s="444">
        <f>[3]Fleisch!CD60</f>
        <v>49.924999996059498</v>
      </c>
      <c r="Z76" s="444">
        <f>[3]Fleisch!CE60</f>
        <v>87.338130044281854</v>
      </c>
      <c r="AA76" s="443">
        <f>[3]Fleisch!CG60</f>
        <v>82.085270926000817</v>
      </c>
      <c r="AB76" s="443">
        <f>[3]Fleisch!CH60</f>
        <v>37.206932031023349</v>
      </c>
      <c r="AC76" s="445"/>
      <c r="AD76" s="444">
        <f>[3]Fleisch!CJ60</f>
        <v>58.09258773038097</v>
      </c>
      <c r="AE76" s="444">
        <f>[3]Fleisch!CK60</f>
        <v>41.278202436188792</v>
      </c>
      <c r="AF76" s="445"/>
      <c r="AG76" s="443">
        <f>[3]Fleisch!CM60</f>
        <v>57.388469781684229</v>
      </c>
      <c r="AH76" s="443">
        <f>[3]Fleisch!CN60</f>
        <v>41.401307974469695</v>
      </c>
      <c r="AI76" s="444">
        <f>[3]Fleisch!CP60</f>
        <v>70.313143610214794</v>
      </c>
      <c r="AJ76" s="444">
        <f>[3]Fleisch!CQ60</f>
        <v>50.684652654997898</v>
      </c>
      <c r="AK76" s="443">
        <f>[3]Fleisch!CS60</f>
        <v>77.478505705484721</v>
      </c>
      <c r="AL76" s="443">
        <f>[3]Fleisch!CT60</f>
        <v>60.155239523002578</v>
      </c>
      <c r="AM76" s="444">
        <f>[3]Fleisch!CV60</f>
        <v>38.709786374503238</v>
      </c>
      <c r="AN76" s="444">
        <f>[3]Fleisch!CW60</f>
        <v>32.529029945855626</v>
      </c>
      <c r="AO76" s="443">
        <f>[3]Fleisch!CY60</f>
        <v>21.153876449450145</v>
      </c>
      <c r="AP76" s="443">
        <f>[3]Fleisch!CZ60</f>
        <v>15.644879329348749</v>
      </c>
      <c r="AQ76" s="444">
        <f>[3]Fleisch!DB60</f>
        <v>28.943068005438217</v>
      </c>
      <c r="AR76" s="444">
        <f>[3]Fleisch!DC60</f>
        <v>24.635134821349496</v>
      </c>
      <c r="AS76" s="443">
        <f>[3]Fleisch!DE60</f>
        <v>32.465195183644298</v>
      </c>
      <c r="AT76" s="443">
        <f>[3]Fleisch!DF60</f>
        <v>19.270432738803432</v>
      </c>
      <c r="AU76" s="444">
        <f>[3]Fleisch!DH60</f>
        <v>59.790890732320172</v>
      </c>
      <c r="AV76" s="444">
        <f>[3]Fleisch!DI60</f>
        <v>46.108278477961129</v>
      </c>
      <c r="AW76" s="445"/>
      <c r="AX76" s="443">
        <f>[3]Fleisch!DK60</f>
        <v>21.483822836309443</v>
      </c>
      <c r="AY76" s="443">
        <f>[3]Fleisch!DL60</f>
        <v>15.433844038077075</v>
      </c>
      <c r="AZ76" s="444">
        <f>[3]Fleisch!DN60</f>
        <v>48.352276552852196</v>
      </c>
      <c r="BA76" s="444">
        <f>[3]Fleisch!DO60</f>
        <v>33.549122346583275</v>
      </c>
      <c r="BB76" s="443">
        <f>[3]Fleisch!DQ60</f>
        <v>23.876008576636423</v>
      </c>
      <c r="BC76" s="443">
        <f>[3]Fleisch!DR60</f>
        <v>17.710566408700636</v>
      </c>
      <c r="BD76" s="444">
        <f>[3]Fleisch!DT60</f>
        <v>20.465824297273656</v>
      </c>
      <c r="BE76" s="444">
        <f>[3]Fleisch!DU60</f>
        <v>15.270523535252725</v>
      </c>
      <c r="BF76" s="443">
        <f>[3]Fleisch!DW60</f>
        <v>28.090989968360777</v>
      </c>
      <c r="BG76" s="443">
        <f>[3]Fleisch!DX60</f>
        <v>19.855696034490997</v>
      </c>
      <c r="BH76" s="445"/>
      <c r="BI76" s="444">
        <f>[3]Fleisch!EJ60</f>
        <v>55.829800965360654</v>
      </c>
      <c r="BJ76" s="444">
        <f>[3]Fleisch!EK60</f>
        <v>21.217276547302681</v>
      </c>
      <c r="BK76" s="443">
        <f>[3]Fleisch!EM60</f>
        <v>39.089418777943372</v>
      </c>
      <c r="BL76" s="443">
        <f>[3]Fleisch!EN60</f>
        <v>18.588608771375959</v>
      </c>
      <c r="BM76" s="444">
        <f>[3]Fleisch!EP60</f>
        <v>18.850587460277119</v>
      </c>
      <c r="BN76" s="444">
        <f>[3]Fleisch!EQ60</f>
        <v>11.123797450676038</v>
      </c>
      <c r="BO76" s="443">
        <f>[3]Fleisch!ES60</f>
        <v>21.842837005152685</v>
      </c>
      <c r="BP76" s="443">
        <f>[3]Fleisch!ET60</f>
        <v>8.4522983725301319</v>
      </c>
      <c r="BQ76" s="444"/>
      <c r="BR76" s="444">
        <f>[3]Fleisch!FN60</f>
        <v>20.080769388362707</v>
      </c>
      <c r="BS76" s="444">
        <f>[3]Fleisch!FO60</f>
        <v>18.369404842918033</v>
      </c>
      <c r="BT76" s="443">
        <f>[3]Fleisch!FQ60</f>
        <v>19.5235876585865</v>
      </c>
      <c r="BU76" s="443">
        <f>[3]Fleisch!FR60</f>
        <v>11.057824199802891</v>
      </c>
      <c r="BV76" s="444">
        <f>[3]Fleisch!FT60</f>
        <v>77.647708238038518</v>
      </c>
      <c r="BW76" s="444">
        <f>[3]Fleisch!FU60</f>
        <v>50.35189949305839</v>
      </c>
      <c r="BX76" s="443">
        <f>[3]Fleisch!FW60</f>
        <v>48.400087316257846</v>
      </c>
      <c r="BY76" s="443">
        <f>[3]Fleisch!FX60</f>
        <v>33.997325884561242</v>
      </c>
      <c r="BZ76" s="444">
        <f>[3]Fleisch!FZ60</f>
        <v>14.99576184511864</v>
      </c>
      <c r="CA76" s="444">
        <f>[3]Fleisch!GA60</f>
        <v>20.208612087097244</v>
      </c>
      <c r="CB76" s="443">
        <f>[3]Fleisch!GC60</f>
        <v>48.88058460402425</v>
      </c>
      <c r="CC76" s="443">
        <f>[3]Fleisch!GD60</f>
        <v>26.686522137001706</v>
      </c>
      <c r="CD76" s="444">
        <f>[3]Fleisch!GF60</f>
        <v>33.246486458428436</v>
      </c>
      <c r="CE76" s="444">
        <f>[3]Fleisch!GG60</f>
        <v>23.427817334681084</v>
      </c>
      <c r="CF76" s="443">
        <f>[3]Fleisch!GI60</f>
        <v>89.021250678649452</v>
      </c>
      <c r="CG76" s="443">
        <f>[3]Fleisch!GJ60</f>
        <v>64.632033966160634</v>
      </c>
      <c r="CH76" s="444">
        <f>[3]Fleisch!GL60</f>
        <v>21.730103279639522</v>
      </c>
      <c r="CI76" s="444">
        <f>[3]Fleisch!GM60</f>
        <v>12.365985564559548</v>
      </c>
      <c r="CJ76" s="243"/>
      <c r="CK76" s="528">
        <f t="shared" si="15"/>
        <v>4</v>
      </c>
      <c r="CL76" s="397">
        <f>[3]Fleisch!GP60</f>
        <v>438.18357370900003</v>
      </c>
      <c r="CM76" s="397">
        <f>[3]Fleisch!GQ60</f>
        <v>9159.6376189849998</v>
      </c>
      <c r="CN76" s="415"/>
      <c r="CO76" s="407">
        <f>[3]Fleisch!$AH60</f>
        <v>6.9067675829999997</v>
      </c>
      <c r="CP76" s="407">
        <f>[3]Fleisch!$AM60</f>
        <v>214.25546263299998</v>
      </c>
      <c r="CQ76" s="406">
        <f>[3]Fleisch!AS60</f>
        <v>2.2255037070009998</v>
      </c>
      <c r="CR76" s="406">
        <f>[3]Fleisch!AT60</f>
        <v>22.320788927000002</v>
      </c>
      <c r="CS76" s="407">
        <f>[3]Fleisch!AU60</f>
        <v>0.85014594200000004</v>
      </c>
      <c r="CT76" s="407">
        <f>[3]Fleisch!AV60</f>
        <v>4.6698878130000008</v>
      </c>
      <c r="CU76" s="406">
        <f>[3]Fleisch!AW60</f>
        <v>0.276976</v>
      </c>
      <c r="CV76" s="406">
        <f>[3]Fleisch!AX60</f>
        <v>9.8475995810000008</v>
      </c>
      <c r="CW76" s="415"/>
      <c r="CX76" s="407">
        <f>[3]Fleisch!AL60</f>
        <v>5.0533231810010006</v>
      </c>
      <c r="CY76" s="407">
        <f>[3]Fleisch!AQ60</f>
        <v>180.74916963200002</v>
      </c>
      <c r="CZ76" s="406">
        <f>[3]Fleisch!AY60</f>
        <v>2.1825494930000002</v>
      </c>
      <c r="DA76" s="406">
        <f>[3]Fleisch!AZ60</f>
        <v>58.487921856001002</v>
      </c>
      <c r="DB76" s="415"/>
      <c r="DC76" s="407">
        <f>[3]Fleisch!$AI60</f>
        <v>222.35658916100002</v>
      </c>
      <c r="DD76" s="407">
        <f>[3]Fleisch!$AN60</f>
        <v>1809.400102135</v>
      </c>
      <c r="DE76" s="406">
        <f>[3]Fleisch!BA60</f>
        <v>4.2652924090009998</v>
      </c>
      <c r="DF76" s="406">
        <f>[3]Fleisch!BB60</f>
        <v>90.845374364001003</v>
      </c>
      <c r="DG76" s="407">
        <f>[3]Fleisch!BC60</f>
        <v>8.0735173720000013</v>
      </c>
      <c r="DH76" s="407">
        <f>[3]Fleisch!BD60</f>
        <v>105.31043988900001</v>
      </c>
      <c r="DI76" s="406">
        <f>[3]Fleisch!BE60</f>
        <v>3.559252012</v>
      </c>
      <c r="DJ76" s="406">
        <f>[3]Fleisch!BF60</f>
        <v>76.877224576000998</v>
      </c>
      <c r="DK76" s="407">
        <f>[3]Fleisch!BG60</f>
        <v>9.2898362280000004</v>
      </c>
      <c r="DL76" s="407">
        <f>[3]Fleisch!BH60</f>
        <v>57.266312715001</v>
      </c>
      <c r="DM76" s="406">
        <f>[3]Fleisch!BI60</f>
        <v>156.130211438001</v>
      </c>
      <c r="DN76" s="406">
        <f>[3]Fleisch!BJ60</f>
        <v>925.81969737800091</v>
      </c>
      <c r="DO76" s="407">
        <f>[3]Fleisch!BK60</f>
        <v>9.0529056810000004</v>
      </c>
      <c r="DP76" s="407">
        <f>[3]Fleisch!BL60</f>
        <v>64.411849848000003</v>
      </c>
      <c r="DQ76" s="406">
        <f>[3]Fleisch!BM60</f>
        <v>1.955261000001</v>
      </c>
      <c r="DR76" s="406">
        <f>[3]Fleisch!BN60</f>
        <v>53.990263400000998</v>
      </c>
      <c r="DS76" s="407">
        <f>[3]Fleisch!BO60</f>
        <v>10.718812470000001</v>
      </c>
      <c r="DT76" s="407">
        <f>[3]Fleisch!BP60</f>
        <v>126.97001086300101</v>
      </c>
      <c r="DU76" s="415"/>
      <c r="DV76" s="406">
        <f>[3]Fleisch!$AJ60</f>
        <v>60.252137716</v>
      </c>
      <c r="DW76" s="406">
        <f>[3]Fleisch!$AO60</f>
        <v>2049.360067304</v>
      </c>
      <c r="DX76" s="407">
        <f>[3]Fleisch!BQ60</f>
        <v>16.482754154001</v>
      </c>
      <c r="DY76" s="407">
        <f>[3]Fleisch!BR60</f>
        <v>272.98882301100002</v>
      </c>
      <c r="DZ76" s="406">
        <f>[3]Fleisch!BS60</f>
        <v>3.3729976190000004</v>
      </c>
      <c r="EA76" s="406">
        <f>[3]Fleisch!BT60</f>
        <v>105.656668471001</v>
      </c>
      <c r="EB76" s="407">
        <f>[3]Fleisch!BU60</f>
        <v>1.5225521240000002</v>
      </c>
      <c r="EC76" s="407">
        <f>[3]Fleisch!BV60</f>
        <v>65.361571831001001</v>
      </c>
      <c r="ED76" s="406">
        <f>[3]Fleisch!BW60</f>
        <v>12.395782785001</v>
      </c>
      <c r="EE76" s="406">
        <f>[3]Fleisch!BX60</f>
        <v>290.59346242300001</v>
      </c>
      <c r="EF76" s="407">
        <f>[3]Fleisch!BY60</f>
        <v>2.7007437570000001</v>
      </c>
      <c r="EG76" s="407">
        <f>[3]Fleisch!BZ60</f>
        <v>404.62836407900102</v>
      </c>
      <c r="EH76" s="415"/>
      <c r="EI76" s="406">
        <f>[3]Fleisch!$AK60</f>
        <v>118.71659269100101</v>
      </c>
      <c r="EJ76" s="406">
        <f>[3]Fleisch!$AP60</f>
        <v>4074.8417958620003</v>
      </c>
      <c r="EK76" s="407">
        <f>[3]Fleisch!DZ60</f>
        <v>23.450039000001002</v>
      </c>
      <c r="EL76" s="407">
        <f>[3]Fleisch!EA60</f>
        <v>1138.4701097600021</v>
      </c>
      <c r="EM76" s="406">
        <f>[3]Fleisch!EB60</f>
        <v>1.342E-2</v>
      </c>
      <c r="EN76" s="406">
        <f>[3]Fleisch!EC60</f>
        <v>36.776725711001006</v>
      </c>
      <c r="EO76" s="407">
        <f>[3]Fleisch!ED60</f>
        <v>68.905650691000005</v>
      </c>
      <c r="EP76" s="407">
        <f>[3]Fleisch!EE60</f>
        <v>860.843213152001</v>
      </c>
      <c r="EQ76" s="406">
        <f>[3]Fleisch!EF60</f>
        <v>14.278832000002</v>
      </c>
      <c r="ER76" s="406">
        <f>[3]Fleisch!EG60</f>
        <v>821.23597053900107</v>
      </c>
      <c r="ES76" s="409"/>
      <c r="ET76" s="407">
        <f>[3]Fleisch!GR60</f>
        <v>185.804317937001</v>
      </c>
      <c r="EU76" s="407">
        <f>[3]Fleisch!GS60</f>
        <v>6617.0294425270004</v>
      </c>
      <c r="EV76" s="406">
        <f>[3]Fleisch!EV60</f>
        <v>9.2524761810010006</v>
      </c>
      <c r="EW76" s="406">
        <f>[3]Fleisch!EW60</f>
        <v>537.83279710299996</v>
      </c>
      <c r="EX76" s="407">
        <f>[3]Fleisch!EX60</f>
        <v>26.173028947999999</v>
      </c>
      <c r="EY76" s="407">
        <f>[3]Fleisch!EY60</f>
        <v>784.15600116500002</v>
      </c>
      <c r="EZ76" s="406">
        <f>[3]Fleisch!EZ60</f>
        <v>6.6119367030009997</v>
      </c>
      <c r="FA76" s="406">
        <f>[3]Fleisch!FA60</f>
        <v>241.24255823200102</v>
      </c>
      <c r="FB76" s="407">
        <f>[3]Fleisch!FB60</f>
        <v>11.366504718003</v>
      </c>
      <c r="FC76" s="407">
        <f>[3]Fleisch!FC60</f>
        <v>526.35608083200111</v>
      </c>
      <c r="FD76" s="406">
        <f>[3]Fleisch!FD60</f>
        <v>1.862000852</v>
      </c>
      <c r="FE76" s="406">
        <f>[3]Fleisch!FE60</f>
        <v>112.49724920800099</v>
      </c>
      <c r="FF76" s="407">
        <f>[3]Fleisch!FF60</f>
        <v>17.920453159001003</v>
      </c>
      <c r="FG76" s="407">
        <f>[3]Fleisch!FG60</f>
        <v>694.18008119200192</v>
      </c>
      <c r="FH76" s="406">
        <f>[3]Fleisch!FH60</f>
        <v>24.470632579003002</v>
      </c>
      <c r="FI76" s="406">
        <f>[3]Fleisch!FI60</f>
        <v>508.86850343100002</v>
      </c>
      <c r="FJ76" s="407">
        <f>[3]Fleisch!FJ60</f>
        <v>14.838462814001</v>
      </c>
      <c r="FK76" s="407">
        <f>[3]Fleisch!FK60</f>
        <v>206.58204740000301</v>
      </c>
      <c r="FL76" s="406">
        <f>[3]Fleisch!FL60</f>
        <v>8.5926540229999997</v>
      </c>
      <c r="FM76" s="406">
        <f>[3]Fleisch!FM60</f>
        <v>386.04935361599996</v>
      </c>
    </row>
    <row r="77" spans="1:169" x14ac:dyDescent="0.2">
      <c r="A77" s="218"/>
      <c r="B77" s="189">
        <f t="shared" si="11"/>
        <v>44378</v>
      </c>
      <c r="C77" s="516">
        <f>[3]Fleisch!$A71</f>
        <v>44075</v>
      </c>
      <c r="D77" s="396">
        <f>[3]Fleisch!D72</f>
        <v>9.9250000000000007</v>
      </c>
      <c r="E77" s="396">
        <f>[3]Fleisch!E72</f>
        <v>9.7375000000000007</v>
      </c>
      <c r="F77" s="380">
        <f>[3]Fleisch!$J72</f>
        <v>12.025</v>
      </c>
      <c r="G77" s="380"/>
      <c r="H77" s="396">
        <f>[3]Fleisch!$L72</f>
        <v>12.724999999999998</v>
      </c>
      <c r="I77" s="396"/>
      <c r="J77" s="380"/>
      <c r="K77" s="380">
        <f>[3]Fleisch!F72</f>
        <v>16.574999999999999</v>
      </c>
      <c r="L77" s="380">
        <f>[3]Fleisch!G72</f>
        <v>15.7525</v>
      </c>
      <c r="M77" s="380"/>
      <c r="N77" s="396">
        <f>[3]Fleisch!B72</f>
        <v>7.2</v>
      </c>
      <c r="O77" s="396">
        <f>[3]Fleisch!C72</f>
        <v>4.8499999999999996</v>
      </c>
      <c r="P77" s="380"/>
      <c r="Q77" s="380">
        <f>[3]Fleisch!H72</f>
        <v>15.5</v>
      </c>
      <c r="R77" s="380">
        <f>[3]Fleisch!I72</f>
        <v>13.6525</v>
      </c>
      <c r="S77" s="380"/>
      <c r="T77" s="380"/>
      <c r="U77" s="189">
        <f>[3]Fleisch!$A61</f>
        <v>44378</v>
      </c>
      <c r="V77" s="343">
        <f>'Gemüse Daten'!CX76</f>
        <v>4</v>
      </c>
      <c r="W77" s="443">
        <f>[3]Fleisch!CA61</f>
        <v>45.477557131026849</v>
      </c>
      <c r="X77" s="443">
        <f>[3]Fleisch!CB61</f>
        <v>44.597184951243477</v>
      </c>
      <c r="Y77" s="444" t="str">
        <f>[3]Fleisch!CD61</f>
        <v>(-)</v>
      </c>
      <c r="Z77" s="444">
        <f>[3]Fleisch!CE61</f>
        <v>72.340963383004436</v>
      </c>
      <c r="AA77" s="443">
        <f>[3]Fleisch!CG61</f>
        <v>77.623512964150081</v>
      </c>
      <c r="AB77" s="443">
        <f>[3]Fleisch!CH61</f>
        <v>51.956801539564438</v>
      </c>
      <c r="AC77" s="445"/>
      <c r="AD77" s="444">
        <f>[3]Fleisch!CJ61</f>
        <v>37.732934718367069</v>
      </c>
      <c r="AE77" s="444">
        <f>[3]Fleisch!CK61</f>
        <v>43.404604456914491</v>
      </c>
      <c r="AF77" s="445"/>
      <c r="AG77" s="443">
        <f>[3]Fleisch!CM61</f>
        <v>43.472465518662545</v>
      </c>
      <c r="AH77" s="443">
        <f>[3]Fleisch!CN61</f>
        <v>41.266515428789418</v>
      </c>
      <c r="AI77" s="444">
        <f>[3]Fleisch!CP61</f>
        <v>62.622917406485243</v>
      </c>
      <c r="AJ77" s="444">
        <f>[3]Fleisch!CQ61</f>
        <v>51.349764957469546</v>
      </c>
      <c r="AK77" s="443">
        <f>[3]Fleisch!CS61</f>
        <v>52.178383557408331</v>
      </c>
      <c r="AL77" s="443">
        <f>[3]Fleisch!CT61</f>
        <v>58.875118741968251</v>
      </c>
      <c r="AM77" s="444">
        <f>[3]Fleisch!CV61</f>
        <v>41.466266821130027</v>
      </c>
      <c r="AN77" s="444">
        <f>[3]Fleisch!CW61</f>
        <v>33.295265181977896</v>
      </c>
      <c r="AO77" s="443">
        <f>[3]Fleisch!CY61</f>
        <v>22.891825719228432</v>
      </c>
      <c r="AP77" s="443">
        <f>[3]Fleisch!CZ61</f>
        <v>16.489763328755902</v>
      </c>
      <c r="AQ77" s="444">
        <f>[3]Fleisch!DB61</f>
        <v>25.94865959246167</v>
      </c>
      <c r="AR77" s="444">
        <f>[3]Fleisch!DC61</f>
        <v>23.26726751254785</v>
      </c>
      <c r="AS77" s="443">
        <f>[3]Fleisch!DE61</f>
        <v>32.748131715941675</v>
      </c>
      <c r="AT77" s="443">
        <f>[3]Fleisch!DF61</f>
        <v>20.069113293043095</v>
      </c>
      <c r="AU77" s="444">
        <f>[3]Fleisch!DH61</f>
        <v>59.074935579822395</v>
      </c>
      <c r="AV77" s="444">
        <f>[3]Fleisch!DI61</f>
        <v>44.820518667525775</v>
      </c>
      <c r="AW77" s="445"/>
      <c r="AX77" s="443">
        <f>[3]Fleisch!DK61</f>
        <v>21.304209754846966</v>
      </c>
      <c r="AY77" s="443">
        <f>[3]Fleisch!DL61</f>
        <v>14.345380357840307</v>
      </c>
      <c r="AZ77" s="444">
        <f>[3]Fleisch!DN61</f>
        <v>32.831579800096414</v>
      </c>
      <c r="BA77" s="444">
        <f>[3]Fleisch!DO61</f>
        <v>31.39739378621254</v>
      </c>
      <c r="BB77" s="443">
        <f>[3]Fleisch!DQ61</f>
        <v>16.609372044130357</v>
      </c>
      <c r="BC77" s="443">
        <f>[3]Fleisch!DR61</f>
        <v>18.023420241390379</v>
      </c>
      <c r="BD77" s="444">
        <f>[3]Fleisch!DT61</f>
        <v>19.925577482340852</v>
      </c>
      <c r="BE77" s="444">
        <f>[3]Fleisch!DU61</f>
        <v>15.206839464897023</v>
      </c>
      <c r="BF77" s="443">
        <f>[3]Fleisch!DW61</f>
        <v>27.026545376231862</v>
      </c>
      <c r="BG77" s="443">
        <f>[3]Fleisch!DX61</f>
        <v>19.435680821687789</v>
      </c>
      <c r="BH77" s="445"/>
      <c r="BI77" s="444">
        <f>[3]Fleisch!EJ61</f>
        <v>55.414558475676344</v>
      </c>
      <c r="BJ77" s="444">
        <f>[3]Fleisch!EK61</f>
        <v>21.275846291667779</v>
      </c>
      <c r="BK77" s="443">
        <f>[3]Fleisch!EM61</f>
        <v>39.25279642058166</v>
      </c>
      <c r="BL77" s="443">
        <f>[3]Fleisch!EN61</f>
        <v>19.760746671524792</v>
      </c>
      <c r="BM77" s="444">
        <f>[3]Fleisch!EP61</f>
        <v>18.778844374681473</v>
      </c>
      <c r="BN77" s="444">
        <f>[3]Fleisch!EQ61</f>
        <v>11.074473985174189</v>
      </c>
      <c r="BO77" s="443">
        <f>[3]Fleisch!ES61</f>
        <v>21.879672872781367</v>
      </c>
      <c r="BP77" s="443">
        <f>[3]Fleisch!ET61</f>
        <v>8.5692128160861394</v>
      </c>
      <c r="BQ77" s="444"/>
      <c r="BR77" s="444">
        <f>[3]Fleisch!FN61</f>
        <v>22.009337889703037</v>
      </c>
      <c r="BS77" s="444">
        <f>[3]Fleisch!FO61</f>
        <v>18.456977617297152</v>
      </c>
      <c r="BT77" s="443">
        <f>[3]Fleisch!FQ61</f>
        <v>19.734158020727584</v>
      </c>
      <c r="BU77" s="443">
        <f>[3]Fleisch!FR61</f>
        <v>10.449808428446902</v>
      </c>
      <c r="BV77" s="444">
        <f>[3]Fleisch!FT61</f>
        <v>72.548115163032293</v>
      </c>
      <c r="BW77" s="444">
        <f>[3]Fleisch!FU61</f>
        <v>49.866587740935408</v>
      </c>
      <c r="BX77" s="443">
        <f>[3]Fleisch!FW61</f>
        <v>52.845658370260139</v>
      </c>
      <c r="BY77" s="443">
        <f>[3]Fleisch!FX61</f>
        <v>32.562894401802644</v>
      </c>
      <c r="BZ77" s="444">
        <f>[3]Fleisch!FZ61</f>
        <v>14.651627860305808</v>
      </c>
      <c r="CA77" s="444">
        <f>[3]Fleisch!GA61</f>
        <v>19.635364244421496</v>
      </c>
      <c r="CB77" s="443">
        <f>[3]Fleisch!GC61</f>
        <v>47.374562137778568</v>
      </c>
      <c r="CC77" s="443">
        <f>[3]Fleisch!GD61</f>
        <v>25.403886105629716</v>
      </c>
      <c r="CD77" s="444">
        <f>[3]Fleisch!GF61</f>
        <v>34.574794816752089</v>
      </c>
      <c r="CE77" s="444">
        <f>[3]Fleisch!GG61</f>
        <v>23.704025496247361</v>
      </c>
      <c r="CF77" s="443">
        <f>[3]Fleisch!GI61</f>
        <v>81.841501522333914</v>
      </c>
      <c r="CG77" s="443">
        <f>[3]Fleisch!GJ61</f>
        <v>63.570086300311253</v>
      </c>
      <c r="CH77" s="444">
        <f>[3]Fleisch!GL61</f>
        <v>23.252553544519156</v>
      </c>
      <c r="CI77" s="444">
        <f>[3]Fleisch!GM61</f>
        <v>12.938982877498507</v>
      </c>
      <c r="CJ77" s="243"/>
      <c r="CK77" s="528">
        <f t="shared" si="15"/>
        <v>4</v>
      </c>
      <c r="CL77" s="397">
        <f>[3]Fleisch!GP61</f>
        <v>457.20783404000002</v>
      </c>
      <c r="CM77" s="397">
        <f>[3]Fleisch!GQ61</f>
        <v>9063.6395976240001</v>
      </c>
      <c r="CN77" s="415"/>
      <c r="CO77" s="407">
        <f>[3]Fleisch!$AH61</f>
        <v>9.1069164880000013</v>
      </c>
      <c r="CP77" s="407">
        <f>[3]Fleisch!$AM61</f>
        <v>204.217618477</v>
      </c>
      <c r="CQ77" s="406">
        <f>[3]Fleisch!AS61</f>
        <v>1.7113636650000001</v>
      </c>
      <c r="CR77" s="406">
        <f>[3]Fleisch!AT61</f>
        <v>23.396966000001001</v>
      </c>
      <c r="CS77" s="407">
        <f>[3]Fleisch!AU61</f>
        <v>0</v>
      </c>
      <c r="CT77" s="407">
        <f>[3]Fleisch!AV61</f>
        <v>6.8056465990010002</v>
      </c>
      <c r="CU77" s="406">
        <f>[3]Fleisch!AW61</f>
        <v>0.31043300000000001</v>
      </c>
      <c r="CV77" s="406">
        <f>[3]Fleisch!AX61</f>
        <v>7.3573365080009996</v>
      </c>
      <c r="CW77" s="415"/>
      <c r="CX77" s="407">
        <f>[3]Fleisch!AL61</f>
        <v>13.878855102999999</v>
      </c>
      <c r="CY77" s="407">
        <f>[3]Fleisch!AQ61</f>
        <v>193.55938768799999</v>
      </c>
      <c r="CZ77" s="406">
        <f>[3]Fleisch!AY61</f>
        <v>4.7747973049999999</v>
      </c>
      <c r="DA77" s="406">
        <f>[3]Fleisch!AZ61</f>
        <v>55.074898193000003</v>
      </c>
      <c r="DB77" s="415"/>
      <c r="DC77" s="407">
        <f>[3]Fleisch!$AI61</f>
        <v>207.48640482900001</v>
      </c>
      <c r="DD77" s="407">
        <f>[3]Fleisch!$AN61</f>
        <v>1741.1584422450001</v>
      </c>
      <c r="DE77" s="406">
        <f>[3]Fleisch!BA61</f>
        <v>14.078029355001</v>
      </c>
      <c r="DF77" s="406">
        <f>[3]Fleisch!BB61</f>
        <v>98.621817968999991</v>
      </c>
      <c r="DG77" s="407">
        <f>[3]Fleisch!BC61</f>
        <v>10.159362821</v>
      </c>
      <c r="DH77" s="407">
        <f>[3]Fleisch!BD61</f>
        <v>117.438519951001</v>
      </c>
      <c r="DI77" s="406">
        <f>[3]Fleisch!BE61</f>
        <v>7.3826789480010007</v>
      </c>
      <c r="DJ77" s="406">
        <f>[3]Fleisch!BF61</f>
        <v>80.889265253001</v>
      </c>
      <c r="DK77" s="407">
        <f>[3]Fleisch!BG61</f>
        <v>10.668065227</v>
      </c>
      <c r="DL77" s="407">
        <f>[3]Fleisch!BH61</f>
        <v>54.694067013999998</v>
      </c>
      <c r="DM77" s="406">
        <f>[3]Fleisch!BI61</f>
        <v>107.10248626000102</v>
      </c>
      <c r="DN77" s="406">
        <f>[3]Fleisch!BJ61</f>
        <v>820.01125632900005</v>
      </c>
      <c r="DO77" s="407">
        <f>[3]Fleisch!BK61</f>
        <v>11.665050332000002</v>
      </c>
      <c r="DP77" s="407">
        <f>[3]Fleisch!BL61</f>
        <v>65.747089141000998</v>
      </c>
      <c r="DQ77" s="406">
        <f>[3]Fleisch!BM61</f>
        <v>1.9582139999999999</v>
      </c>
      <c r="DR77" s="406">
        <f>[3]Fleisch!BN61</f>
        <v>41.542684100000002</v>
      </c>
      <c r="DS77" s="407">
        <f>[3]Fleisch!BO61</f>
        <v>12.691238824001001</v>
      </c>
      <c r="DT77" s="407">
        <f>[3]Fleisch!BP61</f>
        <v>156.33366799900099</v>
      </c>
      <c r="DU77" s="415"/>
      <c r="DV77" s="406">
        <f>[3]Fleisch!$AJ61</f>
        <v>72.935282678999997</v>
      </c>
      <c r="DW77" s="406">
        <f>[3]Fleisch!$AO61</f>
        <v>2258.0655962189999</v>
      </c>
      <c r="DX77" s="407">
        <f>[3]Fleisch!BQ61</f>
        <v>15.082142117001</v>
      </c>
      <c r="DY77" s="407">
        <f>[3]Fleisch!BR61</f>
        <v>349.586987106001</v>
      </c>
      <c r="DZ77" s="406">
        <f>[3]Fleisch!BS61</f>
        <v>10.135310426001</v>
      </c>
      <c r="EA77" s="406">
        <f>[3]Fleisch!BT61</f>
        <v>126.224847867001</v>
      </c>
      <c r="EB77" s="407">
        <f>[3]Fleisch!BU61</f>
        <v>4.937009743001</v>
      </c>
      <c r="EC77" s="407">
        <f>[3]Fleisch!BV61</f>
        <v>62.386616074001005</v>
      </c>
      <c r="ED77" s="406">
        <f>[3]Fleisch!BW61</f>
        <v>15.190489311</v>
      </c>
      <c r="EE77" s="406">
        <f>[3]Fleisch!BX61</f>
        <v>297.169597971001</v>
      </c>
      <c r="EF77" s="407">
        <f>[3]Fleisch!BY61</f>
        <v>4.3195660140000003</v>
      </c>
      <c r="EG77" s="407">
        <f>[3]Fleisch!BZ61</f>
        <v>479.03930899800002</v>
      </c>
      <c r="EH77" s="415"/>
      <c r="EI77" s="406">
        <f>[3]Fleisch!$AK61</f>
        <v>119.02618128600001</v>
      </c>
      <c r="EJ77" s="406">
        <f>[3]Fleisch!$AP61</f>
        <v>3879.4891646710003</v>
      </c>
      <c r="EK77" s="407">
        <f>[3]Fleisch!DZ61</f>
        <v>21.117829000002999</v>
      </c>
      <c r="EL77" s="407">
        <f>[3]Fleisch!EA61</f>
        <v>1122.4545042130021</v>
      </c>
      <c r="EM77" s="406">
        <f>[3]Fleisch!EB61</f>
        <v>8.94E-3</v>
      </c>
      <c r="EN77" s="406">
        <f>[3]Fleisch!EC61</f>
        <v>29.187053499000999</v>
      </c>
      <c r="EO77" s="407">
        <f>[3]Fleisch!ED61</f>
        <v>72.377007286001003</v>
      </c>
      <c r="EP77" s="407">
        <f>[3]Fleisch!EE61</f>
        <v>858.11767675000101</v>
      </c>
      <c r="EQ77" s="406">
        <f>[3]Fleisch!EF61</f>
        <v>13.113186000002999</v>
      </c>
      <c r="ER77" s="406">
        <f>[3]Fleisch!EG61</f>
        <v>737.7239318070001</v>
      </c>
      <c r="ES77" s="409"/>
      <c r="ET77" s="407">
        <f>[3]Fleisch!GR61</f>
        <v>192.41279840000001</v>
      </c>
      <c r="EU77" s="407">
        <f>[3]Fleisch!GS61</f>
        <v>6656.9127313909994</v>
      </c>
      <c r="EV77" s="406">
        <f>[3]Fleisch!EV61</f>
        <v>12.895303520002001</v>
      </c>
      <c r="EW77" s="406">
        <f>[3]Fleisch!EW61</f>
        <v>509.60208494100004</v>
      </c>
      <c r="EX77" s="407">
        <f>[3]Fleisch!EX61</f>
        <v>29.183518710000001</v>
      </c>
      <c r="EY77" s="407">
        <f>[3]Fleisch!EY61</f>
        <v>906.20216782600096</v>
      </c>
      <c r="EZ77" s="406">
        <f>[3]Fleisch!EZ61</f>
        <v>6.0761847410009997</v>
      </c>
      <c r="FA77" s="406">
        <f>[3]Fleisch!FA61</f>
        <v>259.09701424300101</v>
      </c>
      <c r="FB77" s="407">
        <f>[3]Fleisch!FB61</f>
        <v>10.249914854004999</v>
      </c>
      <c r="FC77" s="407">
        <f>[3]Fleisch!FC61</f>
        <v>509.39387991900196</v>
      </c>
      <c r="FD77" s="406">
        <f>[3]Fleisch!FD61</f>
        <v>1.35774949</v>
      </c>
      <c r="FE77" s="406">
        <f>[3]Fleisch!FE61</f>
        <v>97.246072530001001</v>
      </c>
      <c r="FF77" s="407">
        <f>[3]Fleisch!FF61</f>
        <v>18.082639893</v>
      </c>
      <c r="FG77" s="407">
        <f>[3]Fleisch!FG61</f>
        <v>685.29162285600091</v>
      </c>
      <c r="FH77" s="406">
        <f>[3]Fleisch!FH61</f>
        <v>23.087113184002</v>
      </c>
      <c r="FI77" s="406">
        <f>[3]Fleisch!FI61</f>
        <v>481.80626209000002</v>
      </c>
      <c r="FJ77" s="407">
        <f>[3]Fleisch!FJ61</f>
        <v>18.107616908000995</v>
      </c>
      <c r="FK77" s="407">
        <f>[3]Fleisch!FK61</f>
        <v>203.51362284200101</v>
      </c>
      <c r="FL77" s="406">
        <f>[3]Fleisch!FL61</f>
        <v>7.5807214570010002</v>
      </c>
      <c r="FM77" s="406">
        <f>[3]Fleisch!FM61</f>
        <v>325.96615852400004</v>
      </c>
    </row>
    <row r="78" spans="1:169" x14ac:dyDescent="0.2">
      <c r="A78" s="218"/>
      <c r="B78" s="189">
        <f t="shared" si="11"/>
        <v>44348</v>
      </c>
      <c r="C78" s="516">
        <f>[3]Fleisch!$A72</f>
        <v>44044</v>
      </c>
      <c r="D78" s="396">
        <f>[3]Fleisch!D73</f>
        <v>9.76</v>
      </c>
      <c r="E78" s="396">
        <f>[3]Fleisch!E73</f>
        <v>9.5759999999999987</v>
      </c>
      <c r="F78" s="380">
        <f>[3]Fleisch!$J73</f>
        <v>11.809999999999999</v>
      </c>
      <c r="G78" s="380"/>
      <c r="H78" s="396">
        <f>[3]Fleisch!$L73</f>
        <v>12.419999999999998</v>
      </c>
      <c r="I78" s="396"/>
      <c r="J78" s="380"/>
      <c r="K78" s="380">
        <f>[3]Fleisch!F73</f>
        <v>15.84</v>
      </c>
      <c r="L78" s="380">
        <f>[3]Fleisch!G73</f>
        <v>15.146000000000001</v>
      </c>
      <c r="M78" s="380"/>
      <c r="N78" s="396">
        <f>[3]Fleisch!B73</f>
        <v>7.1599999999999993</v>
      </c>
      <c r="O78" s="396">
        <f>[3]Fleisch!C73</f>
        <v>4.8499999999999996</v>
      </c>
      <c r="P78" s="380"/>
      <c r="Q78" s="380">
        <f>[3]Fleisch!H73</f>
        <v>15.88</v>
      </c>
      <c r="R78" s="380">
        <f>[3]Fleisch!I73</f>
        <v>13.691999999999998</v>
      </c>
      <c r="S78" s="380"/>
      <c r="T78" s="380"/>
      <c r="U78" s="189">
        <f>[3]Fleisch!$A62</f>
        <v>44348</v>
      </c>
      <c r="V78" s="343">
        <f>'Gemüse Daten'!CX77</f>
        <v>5</v>
      </c>
      <c r="W78" s="443">
        <f>[3]Fleisch!CA62</f>
        <v>52.181709796065682</v>
      </c>
      <c r="X78" s="443">
        <f>[3]Fleisch!CB62</f>
        <v>46.310131697452995</v>
      </c>
      <c r="Y78" s="444">
        <f>[3]Fleisch!CD62</f>
        <v>71.409572603924929</v>
      </c>
      <c r="Z78" s="444">
        <f>[3]Fleisch!CE62</f>
        <v>83.67256932830874</v>
      </c>
      <c r="AA78" s="443">
        <f>[3]Fleisch!CG62</f>
        <v>64.8490455878689</v>
      </c>
      <c r="AB78" s="443">
        <f>[3]Fleisch!CH62</f>
        <v>48.448057370300113</v>
      </c>
      <c r="AC78" s="445"/>
      <c r="AD78" s="444">
        <f>[3]Fleisch!CJ62</f>
        <v>61.09673225498296</v>
      </c>
      <c r="AE78" s="444">
        <f>[3]Fleisch!CK62</f>
        <v>45.31944188714985</v>
      </c>
      <c r="AF78" s="445"/>
      <c r="AG78" s="443">
        <f>[3]Fleisch!CM62</f>
        <v>48.578999454237518</v>
      </c>
      <c r="AH78" s="443">
        <f>[3]Fleisch!CN62</f>
        <v>39.721241891877064</v>
      </c>
      <c r="AI78" s="444">
        <f>[3]Fleisch!CP62</f>
        <v>71.973316931244142</v>
      </c>
      <c r="AJ78" s="444">
        <f>[3]Fleisch!CQ62</f>
        <v>50.91600048727409</v>
      </c>
      <c r="AK78" s="443">
        <f>[3]Fleisch!CS62</f>
        <v>76.504946653327465</v>
      </c>
      <c r="AL78" s="443">
        <f>[3]Fleisch!CT62</f>
        <v>61.46072817067693</v>
      </c>
      <c r="AM78" s="444">
        <f>[3]Fleisch!CV62</f>
        <v>37.899320699358157</v>
      </c>
      <c r="AN78" s="444">
        <f>[3]Fleisch!CW62</f>
        <v>32.396415986795127</v>
      </c>
      <c r="AO78" s="443">
        <f>[3]Fleisch!CY62</f>
        <v>22.95139708517253</v>
      </c>
      <c r="AP78" s="443">
        <f>[3]Fleisch!CZ62</f>
        <v>15.496147405130602</v>
      </c>
      <c r="AQ78" s="444">
        <f>[3]Fleisch!DB62</f>
        <v>28.379833920520475</v>
      </c>
      <c r="AR78" s="444">
        <f>[3]Fleisch!DC62</f>
        <v>23.38079008954719</v>
      </c>
      <c r="AS78" s="443">
        <f>[3]Fleisch!DE62</f>
        <v>26.905338174489351</v>
      </c>
      <c r="AT78" s="443">
        <f>[3]Fleisch!DF62</f>
        <v>18.395956371773476</v>
      </c>
      <c r="AU78" s="444">
        <f>[3]Fleisch!DH62</f>
        <v>62.725166230208977</v>
      </c>
      <c r="AV78" s="444">
        <f>[3]Fleisch!DI62</f>
        <v>46.072609469667633</v>
      </c>
      <c r="AW78" s="445"/>
      <c r="AX78" s="443">
        <f>[3]Fleisch!DK62</f>
        <v>16.697543010479414</v>
      </c>
      <c r="AY78" s="443">
        <f>[3]Fleisch!DL62</f>
        <v>17.331156867580717</v>
      </c>
      <c r="AZ78" s="444">
        <f>[3]Fleisch!DN62</f>
        <v>30.044034792770866</v>
      </c>
      <c r="BA78" s="444">
        <f>[3]Fleisch!DO62</f>
        <v>33.825691336468729</v>
      </c>
      <c r="BB78" s="443">
        <f>[3]Fleisch!DQ62</f>
        <v>22.428358980875444</v>
      </c>
      <c r="BC78" s="443">
        <f>[3]Fleisch!DR62</f>
        <v>18.047137591553398</v>
      </c>
      <c r="BD78" s="444">
        <f>[3]Fleisch!DT62</f>
        <v>22.672598453890341</v>
      </c>
      <c r="BE78" s="444">
        <f>[3]Fleisch!DU62</f>
        <v>15.47282394941684</v>
      </c>
      <c r="BF78" s="443">
        <f>[3]Fleisch!DW62</f>
        <v>33.944181083830614</v>
      </c>
      <c r="BG78" s="443">
        <f>[3]Fleisch!DX62</f>
        <v>19.64934650895955</v>
      </c>
      <c r="BH78" s="445"/>
      <c r="BI78" s="444">
        <f>[3]Fleisch!EJ62</f>
        <v>57.335897946267849</v>
      </c>
      <c r="BJ78" s="444">
        <f>[3]Fleisch!EK62</f>
        <v>22.139940651818712</v>
      </c>
      <c r="BK78" s="443">
        <f>[3]Fleisch!EM62</f>
        <v>39.364205814838286</v>
      </c>
      <c r="BL78" s="443">
        <f>[3]Fleisch!EN62</f>
        <v>19.926787312653246</v>
      </c>
      <c r="BM78" s="444">
        <f>[3]Fleisch!EP62</f>
        <v>18.527235286994262</v>
      </c>
      <c r="BN78" s="444">
        <f>[3]Fleisch!EQ62</f>
        <v>11.27402430870622</v>
      </c>
      <c r="BO78" s="443">
        <f>[3]Fleisch!ES62</f>
        <v>20.842083889675795</v>
      </c>
      <c r="BP78" s="443">
        <f>[3]Fleisch!ET62</f>
        <v>9.329653106927303</v>
      </c>
      <c r="BQ78" s="444"/>
      <c r="BR78" s="444">
        <f>[3]Fleisch!FN62</f>
        <v>23.70423613778798</v>
      </c>
      <c r="BS78" s="444">
        <f>[3]Fleisch!FO62</f>
        <v>18.148206969020034</v>
      </c>
      <c r="BT78" s="443">
        <f>[3]Fleisch!FQ62</f>
        <v>20.069262964808644</v>
      </c>
      <c r="BU78" s="443">
        <f>[3]Fleisch!FR62</f>
        <v>10.643288099410865</v>
      </c>
      <c r="BV78" s="444">
        <f>[3]Fleisch!FT62</f>
        <v>72.060978896128589</v>
      </c>
      <c r="BW78" s="444">
        <f>[3]Fleisch!FU62</f>
        <v>49.105069505550773</v>
      </c>
      <c r="BX78" s="443">
        <f>[3]Fleisch!FW62</f>
        <v>49.401776401461092</v>
      </c>
      <c r="BY78" s="443">
        <f>[3]Fleisch!FX62</f>
        <v>30.855346360503354</v>
      </c>
      <c r="BZ78" s="444">
        <f>[3]Fleisch!FZ62</f>
        <v>10.620258400461715</v>
      </c>
      <c r="CA78" s="444">
        <f>[3]Fleisch!GA62</f>
        <v>18.713600069028352</v>
      </c>
      <c r="CB78" s="443">
        <f>[3]Fleisch!GC62</f>
        <v>43.429640378703894</v>
      </c>
      <c r="CC78" s="443">
        <f>[3]Fleisch!GD62</f>
        <v>26.710903989080133</v>
      </c>
      <c r="CD78" s="444">
        <f>[3]Fleisch!GF62</f>
        <v>34.669588434732326</v>
      </c>
      <c r="CE78" s="444">
        <f>[3]Fleisch!GG62</f>
        <v>23.645228024641689</v>
      </c>
      <c r="CF78" s="443">
        <f>[3]Fleisch!GI62</f>
        <v>86.445759582125405</v>
      </c>
      <c r="CG78" s="443">
        <f>[3]Fleisch!GJ62</f>
        <v>64.679007279052101</v>
      </c>
      <c r="CH78" s="444">
        <f>[3]Fleisch!GL62</f>
        <v>22.162389509318093</v>
      </c>
      <c r="CI78" s="444">
        <f>[3]Fleisch!GM62</f>
        <v>12.609240156586573</v>
      </c>
      <c r="CJ78" s="243"/>
      <c r="CK78" s="528">
        <f t="shared" si="15"/>
        <v>5</v>
      </c>
      <c r="CL78" s="397">
        <f>[3]Fleisch!GP62</f>
        <v>560.44415289000005</v>
      </c>
      <c r="CM78" s="397">
        <f>[3]Fleisch!GQ62</f>
        <v>12337.04803077</v>
      </c>
      <c r="CN78" s="415"/>
      <c r="CO78" s="407">
        <f>[3]Fleisch!$AH62</f>
        <v>31.448008539000998</v>
      </c>
      <c r="CP78" s="407">
        <f>[3]Fleisch!$AM62</f>
        <v>254.66516398600001</v>
      </c>
      <c r="CQ78" s="406">
        <f>[3]Fleisch!AS62</f>
        <v>3.5038176079999999</v>
      </c>
      <c r="CR78" s="406">
        <f>[3]Fleisch!AT62</f>
        <v>31.090421241000001</v>
      </c>
      <c r="CS78" s="407">
        <f>[3]Fleisch!AU62</f>
        <v>4.6803090310000002</v>
      </c>
      <c r="CT78" s="407">
        <f>[3]Fleisch!AV62</f>
        <v>4.9079197950010007</v>
      </c>
      <c r="CU78" s="406">
        <f>[3]Fleisch!AW62</f>
        <v>1.870366</v>
      </c>
      <c r="CV78" s="406">
        <f>[3]Fleisch!AX62</f>
        <v>7.4507444990000007</v>
      </c>
      <c r="CW78" s="415"/>
      <c r="CX78" s="407">
        <f>[3]Fleisch!AL62</f>
        <v>9.9139890070010015</v>
      </c>
      <c r="CY78" s="407">
        <f>[3]Fleisch!AQ62</f>
        <v>266.48407118799997</v>
      </c>
      <c r="CZ78" s="406">
        <f>[3]Fleisch!AY62</f>
        <v>2.4036518330000001</v>
      </c>
      <c r="DA78" s="406">
        <f>[3]Fleisch!AZ62</f>
        <v>66.845964208000993</v>
      </c>
      <c r="DB78" s="415"/>
      <c r="DC78" s="407">
        <f>[3]Fleisch!$AI62</f>
        <v>246.56398535900101</v>
      </c>
      <c r="DD78" s="407">
        <f>[3]Fleisch!$AN62</f>
        <v>2471.9110966120002</v>
      </c>
      <c r="DE78" s="406">
        <f>[3]Fleisch!BA62</f>
        <v>5.3117319360000002</v>
      </c>
      <c r="DF78" s="406">
        <f>[3]Fleisch!BB62</f>
        <v>117.036500781001</v>
      </c>
      <c r="DG78" s="407">
        <f>[3]Fleisch!BC62</f>
        <v>14.387806984000001</v>
      </c>
      <c r="DH78" s="407">
        <f>[3]Fleisch!BD62</f>
        <v>137.64602633800098</v>
      </c>
      <c r="DI78" s="406">
        <f>[3]Fleisch!BE62</f>
        <v>2.4502161760000001</v>
      </c>
      <c r="DJ78" s="406">
        <f>[3]Fleisch!BF62</f>
        <v>80.633650982001001</v>
      </c>
      <c r="DK78" s="407">
        <f>[3]Fleisch!BG62</f>
        <v>10.929724750001</v>
      </c>
      <c r="DL78" s="407">
        <f>[3]Fleisch!BH62</f>
        <v>64.417605015000007</v>
      </c>
      <c r="DM78" s="406">
        <f>[3]Fleisch!BI62</f>
        <v>141.96788769800099</v>
      </c>
      <c r="DN78" s="406">
        <f>[3]Fleisch!BJ62</f>
        <v>1248.375372323</v>
      </c>
      <c r="DO78" s="407">
        <f>[3]Fleisch!BK62</f>
        <v>11.703809311999999</v>
      </c>
      <c r="DP78" s="407">
        <f>[3]Fleisch!BL62</f>
        <v>93.173057356000996</v>
      </c>
      <c r="DQ78" s="406">
        <f>[3]Fleisch!BM62</f>
        <v>4.0246530000009999</v>
      </c>
      <c r="DR78" s="406">
        <f>[3]Fleisch!BN62</f>
        <v>65.700520699999998</v>
      </c>
      <c r="DS78" s="407">
        <f>[3]Fleisch!BO62</f>
        <v>12.605533773001</v>
      </c>
      <c r="DT78" s="407">
        <f>[3]Fleisch!BP62</f>
        <v>213.80593659500101</v>
      </c>
      <c r="DU78" s="415"/>
      <c r="DV78" s="406">
        <f>[3]Fleisch!$AJ62</f>
        <v>82.224519025000006</v>
      </c>
      <c r="DW78" s="406">
        <f>[3]Fleisch!$AO62</f>
        <v>2905.719456243</v>
      </c>
      <c r="DX78" s="407">
        <f>[3]Fleisch!BQ62</f>
        <v>14.890733311</v>
      </c>
      <c r="DY78" s="407">
        <f>[3]Fleisch!BR62</f>
        <v>293.63383897300002</v>
      </c>
      <c r="DZ78" s="406">
        <f>[3]Fleisch!BS62</f>
        <v>14.019653532000001</v>
      </c>
      <c r="EA78" s="406">
        <f>[3]Fleisch!BT62</f>
        <v>166.112132578</v>
      </c>
      <c r="EB78" s="407">
        <f>[3]Fleisch!BU62</f>
        <v>1.6763789999999998</v>
      </c>
      <c r="EC78" s="407">
        <f>[3]Fleisch!BV62</f>
        <v>79.249587535000003</v>
      </c>
      <c r="ED78" s="406">
        <f>[3]Fleisch!BW62</f>
        <v>16.087926687001001</v>
      </c>
      <c r="EE78" s="406">
        <f>[3]Fleisch!BX62</f>
        <v>425.23393615100105</v>
      </c>
      <c r="EF78" s="407">
        <f>[3]Fleisch!BY62</f>
        <v>2.216008954001</v>
      </c>
      <c r="EG78" s="407">
        <f>[3]Fleisch!BZ62</f>
        <v>709.12972027800106</v>
      </c>
      <c r="EH78" s="415"/>
      <c r="EI78" s="406">
        <f>[3]Fleisch!$AK62</f>
        <v>147.97679591300002</v>
      </c>
      <c r="EJ78" s="406">
        <f>[3]Fleisch!$AP62</f>
        <v>5333.7098297170005</v>
      </c>
      <c r="EK78" s="407">
        <f>[3]Fleisch!DZ62</f>
        <v>25.506643000002001</v>
      </c>
      <c r="EL78" s="407">
        <f>[3]Fleisch!EA62</f>
        <v>1539.6940011120012</v>
      </c>
      <c r="EM78" s="406">
        <f>[3]Fleisch!EB62</f>
        <v>2.2350000001000001E-2</v>
      </c>
      <c r="EN78" s="406">
        <f>[3]Fleisch!EC62</f>
        <v>44.913519694000001</v>
      </c>
      <c r="EO78" s="407">
        <f>[3]Fleisch!ED62</f>
        <v>78.735179252999998</v>
      </c>
      <c r="EP78" s="407">
        <f>[3]Fleisch!EE62</f>
        <v>1128.548767648</v>
      </c>
      <c r="EQ78" s="406">
        <f>[3]Fleisch!EF62</f>
        <v>24.298525660999999</v>
      </c>
      <c r="ER78" s="406">
        <f>[3]Fleisch!EG62</f>
        <v>901.37699977000102</v>
      </c>
      <c r="ES78" s="409"/>
      <c r="ET78" s="407">
        <f>[3]Fleisch!GR62</f>
        <v>264.45742801799997</v>
      </c>
      <c r="EU78" s="407">
        <f>[3]Fleisch!GS62</f>
        <v>9248.1900878079996</v>
      </c>
      <c r="EV78" s="406">
        <f>[3]Fleisch!EV62</f>
        <v>12.422163156002</v>
      </c>
      <c r="EW78" s="406">
        <f>[3]Fleisch!EW62</f>
        <v>704.51911954200091</v>
      </c>
      <c r="EX78" s="407">
        <f>[3]Fleisch!EX62</f>
        <v>39.541790054001005</v>
      </c>
      <c r="EY78" s="407">
        <f>[3]Fleisch!EY62</f>
        <v>1332.7162560229999</v>
      </c>
      <c r="EZ78" s="406">
        <f>[3]Fleisch!EZ62</f>
        <v>11.792303660000002</v>
      </c>
      <c r="FA78" s="406">
        <f>[3]Fleisch!FA62</f>
        <v>370.15956862199999</v>
      </c>
      <c r="FB78" s="407">
        <f>[3]Fleisch!FB62</f>
        <v>15.131430081001998</v>
      </c>
      <c r="FC78" s="407">
        <f>[3]Fleisch!FC62</f>
        <v>716.7150511170031</v>
      </c>
      <c r="FD78" s="406">
        <f>[3]Fleisch!FD62</f>
        <v>3.8227673180000004</v>
      </c>
      <c r="FE78" s="406">
        <f>[3]Fleisch!FE62</f>
        <v>127.507354269001</v>
      </c>
      <c r="FF78" s="407">
        <f>[3]Fleisch!FF62</f>
        <v>32.807532396001001</v>
      </c>
      <c r="FG78" s="407">
        <f>[3]Fleisch!FG62</f>
        <v>907.17748882300111</v>
      </c>
      <c r="FH78" s="406">
        <f>[3]Fleisch!FH62</f>
        <v>24.385731618003</v>
      </c>
      <c r="FI78" s="406">
        <f>[3]Fleisch!FI62</f>
        <v>592.96259282200208</v>
      </c>
      <c r="FJ78" s="407">
        <f>[3]Fleisch!FJ62</f>
        <v>16.669462259002</v>
      </c>
      <c r="FK78" s="407">
        <f>[3]Fleisch!FK62</f>
        <v>266.60690751600106</v>
      </c>
      <c r="FL78" s="406">
        <f>[3]Fleisch!FL62</f>
        <v>12.296972787001</v>
      </c>
      <c r="FM78" s="406">
        <f>[3]Fleisch!FM62</f>
        <v>495.52762071600102</v>
      </c>
    </row>
    <row r="79" spans="1:169" x14ac:dyDescent="0.2">
      <c r="A79" s="218"/>
      <c r="B79" s="189">
        <f t="shared" si="11"/>
        <v>44317</v>
      </c>
      <c r="C79" s="516">
        <f>[3]Fleisch!$A73</f>
        <v>44013</v>
      </c>
      <c r="D79" s="396">
        <f>[3]Fleisch!D74</f>
        <v>9.6999999999999993</v>
      </c>
      <c r="E79" s="396">
        <f>[3]Fleisch!E74</f>
        <v>9.4774999999999991</v>
      </c>
      <c r="F79" s="380">
        <f>[3]Fleisch!$J74</f>
        <v>11.575000000000001</v>
      </c>
      <c r="G79" s="380"/>
      <c r="H79" s="396">
        <f>[3]Fleisch!$L74</f>
        <v>11.799999999999999</v>
      </c>
      <c r="I79" s="396"/>
      <c r="J79" s="380"/>
      <c r="K79" s="380">
        <f>[3]Fleisch!F74</f>
        <v>14.125</v>
      </c>
      <c r="L79" s="380">
        <f>[3]Fleisch!G74</f>
        <v>13.65</v>
      </c>
      <c r="M79" s="380"/>
      <c r="N79" s="396">
        <f>[3]Fleisch!B74</f>
        <v>7</v>
      </c>
      <c r="O79" s="396">
        <f>[3]Fleisch!C74</f>
        <v>4.8499999999999996</v>
      </c>
      <c r="P79" s="380"/>
      <c r="Q79" s="380">
        <f>[3]Fleisch!H74</f>
        <v>15.725000000000001</v>
      </c>
      <c r="R79" s="380">
        <f>[3]Fleisch!I74</f>
        <v>13.5425</v>
      </c>
      <c r="S79" s="380"/>
      <c r="T79" s="380"/>
      <c r="U79" s="189">
        <f>[3]Fleisch!$A63</f>
        <v>44317</v>
      </c>
      <c r="V79" s="343">
        <f>'Gemüse Daten'!CX78</f>
        <v>4</v>
      </c>
      <c r="W79" s="443">
        <f>[3]Fleisch!CA63</f>
        <v>43.612682045728654</v>
      </c>
      <c r="X79" s="443">
        <f>[3]Fleisch!CB63</f>
        <v>43.522493380570616</v>
      </c>
      <c r="Y79" s="444">
        <f>[3]Fleisch!CD63</f>
        <v>60.12586229561451</v>
      </c>
      <c r="Z79" s="444">
        <f>[3]Fleisch!CE63</f>
        <v>80.527431092350582</v>
      </c>
      <c r="AA79" s="443">
        <f>[3]Fleisch!CG63</f>
        <v>49.176923196931995</v>
      </c>
      <c r="AB79" s="443">
        <f>[3]Fleisch!CH63</f>
        <v>49.064787602826151</v>
      </c>
      <c r="AC79" s="445"/>
      <c r="AD79" s="444">
        <f>[3]Fleisch!CJ63</f>
        <v>71.263292263504184</v>
      </c>
      <c r="AE79" s="444">
        <f>[3]Fleisch!CK63</f>
        <v>42.757690093513844</v>
      </c>
      <c r="AF79" s="445"/>
      <c r="AG79" s="443">
        <f>[3]Fleisch!CM63</f>
        <v>41.114831887513176</v>
      </c>
      <c r="AH79" s="443">
        <f>[3]Fleisch!CN63</f>
        <v>39.432238908345205</v>
      </c>
      <c r="AI79" s="444">
        <f>[3]Fleisch!CP63</f>
        <v>62.428365078870478</v>
      </c>
      <c r="AJ79" s="444">
        <f>[3]Fleisch!CQ63</f>
        <v>51.695273962462707</v>
      </c>
      <c r="AK79" s="443">
        <f>[3]Fleisch!CS63</f>
        <v>50.922427752459669</v>
      </c>
      <c r="AL79" s="443">
        <f>[3]Fleisch!CT63</f>
        <v>61.301093024396998</v>
      </c>
      <c r="AM79" s="444">
        <f>[3]Fleisch!CV63</f>
        <v>34.541633658385322</v>
      </c>
      <c r="AN79" s="444">
        <f>[3]Fleisch!CW63</f>
        <v>33.201717944772966</v>
      </c>
      <c r="AO79" s="443">
        <f>[3]Fleisch!CY63</f>
        <v>22.875539821861114</v>
      </c>
      <c r="AP79" s="443">
        <f>[3]Fleisch!CZ63</f>
        <v>15.147623902648926</v>
      </c>
      <c r="AQ79" s="444">
        <f>[3]Fleisch!DB63</f>
        <v>25.082723686218081</v>
      </c>
      <c r="AR79" s="444">
        <f>[3]Fleisch!DC63</f>
        <v>24.256749063515066</v>
      </c>
      <c r="AS79" s="443">
        <f>[3]Fleisch!DE63</f>
        <v>31.571025485051521</v>
      </c>
      <c r="AT79" s="443">
        <f>[3]Fleisch!DF63</f>
        <v>20.367874008322826</v>
      </c>
      <c r="AU79" s="444">
        <f>[3]Fleisch!DH63</f>
        <v>71.553849429398994</v>
      </c>
      <c r="AV79" s="444">
        <f>[3]Fleisch!DI63</f>
        <v>46.040060434278288</v>
      </c>
      <c r="AW79" s="445"/>
      <c r="AX79" s="443">
        <f>[3]Fleisch!DK63</f>
        <v>15.251719674793533</v>
      </c>
      <c r="AY79" s="443">
        <f>[3]Fleisch!DL63</f>
        <v>16.291346483094014</v>
      </c>
      <c r="AZ79" s="444">
        <f>[3]Fleisch!DN63</f>
        <v>55.162334825296064</v>
      </c>
      <c r="BA79" s="444">
        <f>[3]Fleisch!DO63</f>
        <v>31.018233207198744</v>
      </c>
      <c r="BB79" s="443">
        <f>[3]Fleisch!DQ63</f>
        <v>24.607550717916226</v>
      </c>
      <c r="BC79" s="443">
        <f>[3]Fleisch!DR63</f>
        <v>18.138399240634051</v>
      </c>
      <c r="BD79" s="444">
        <f>[3]Fleisch!DT63</f>
        <v>25.658648759204493</v>
      </c>
      <c r="BE79" s="444">
        <f>[3]Fleisch!DU63</f>
        <v>15.285128766053012</v>
      </c>
      <c r="BF79" s="443">
        <f>[3]Fleisch!DW63</f>
        <v>27.011313527884319</v>
      </c>
      <c r="BG79" s="443">
        <f>[3]Fleisch!DX63</f>
        <v>19.084150827720915</v>
      </c>
      <c r="BH79" s="445"/>
      <c r="BI79" s="444">
        <f>[3]Fleisch!EJ63</f>
        <v>58.050422025006952</v>
      </c>
      <c r="BJ79" s="444">
        <f>[3]Fleisch!EK63</f>
        <v>21.72218744350516</v>
      </c>
      <c r="BK79" s="443">
        <f>[3]Fleisch!EM63</f>
        <v>40.688987675456943</v>
      </c>
      <c r="BL79" s="443">
        <f>[3]Fleisch!EN63</f>
        <v>23.048300068850022</v>
      </c>
      <c r="BM79" s="444">
        <f>[3]Fleisch!EP63</f>
        <v>17.661462464217983</v>
      </c>
      <c r="BN79" s="444">
        <f>[3]Fleisch!EQ63</f>
        <v>11.237224041246968</v>
      </c>
      <c r="BO79" s="443">
        <f>[3]Fleisch!ES63</f>
        <v>22.330483373203936</v>
      </c>
      <c r="BP79" s="443">
        <f>[3]Fleisch!ET63</f>
        <v>8.4753870796522186</v>
      </c>
      <c r="BQ79" s="444"/>
      <c r="BR79" s="444">
        <f>[3]Fleisch!FN63</f>
        <v>23.870340924645713</v>
      </c>
      <c r="BS79" s="444">
        <f>[3]Fleisch!FO63</f>
        <v>18.587893663498651</v>
      </c>
      <c r="BT79" s="443">
        <f>[3]Fleisch!FQ63</f>
        <v>20.060594847549883</v>
      </c>
      <c r="BU79" s="443">
        <f>[3]Fleisch!FR63</f>
        <v>11.559657125306092</v>
      </c>
      <c r="BV79" s="444">
        <f>[3]Fleisch!FT63</f>
        <v>71.354437724432643</v>
      </c>
      <c r="BW79" s="444">
        <f>[3]Fleisch!FU63</f>
        <v>47.358029007724646</v>
      </c>
      <c r="BX79" s="443">
        <f>[3]Fleisch!FW63</f>
        <v>51.302422175937274</v>
      </c>
      <c r="BY79" s="443">
        <f>[3]Fleisch!FX63</f>
        <v>31.757507619123594</v>
      </c>
      <c r="BZ79" s="444">
        <f>[3]Fleisch!FZ63</f>
        <v>13.280709586217142</v>
      </c>
      <c r="CA79" s="444">
        <f>[3]Fleisch!GA63</f>
        <v>19.995730974893938</v>
      </c>
      <c r="CB79" s="443">
        <f>[3]Fleisch!GC63</f>
        <v>44.225007346311394</v>
      </c>
      <c r="CC79" s="443">
        <f>[3]Fleisch!GD63</f>
        <v>26.632915223431471</v>
      </c>
      <c r="CD79" s="444">
        <f>[3]Fleisch!GF63</f>
        <v>35.855569921673847</v>
      </c>
      <c r="CE79" s="444">
        <f>[3]Fleisch!GG63</f>
        <v>24.244965915701833</v>
      </c>
      <c r="CF79" s="443">
        <f>[3]Fleisch!GI63</f>
        <v>84.828929983782103</v>
      </c>
      <c r="CG79" s="443">
        <f>[3]Fleisch!GJ63</f>
        <v>63.670451592013499</v>
      </c>
      <c r="CH79" s="444">
        <f>[3]Fleisch!GL63</f>
        <v>22.448459201676354</v>
      </c>
      <c r="CI79" s="444">
        <f>[3]Fleisch!GM63</f>
        <v>13.107642737807048</v>
      </c>
      <c r="CJ79" s="243"/>
      <c r="CK79" s="528">
        <f t="shared" si="15"/>
        <v>4</v>
      </c>
      <c r="CL79" s="397">
        <f>[3]Fleisch!GP63</f>
        <v>528.07083642299995</v>
      </c>
      <c r="CM79" s="397">
        <f>[3]Fleisch!GQ63</f>
        <v>11483.380661867001</v>
      </c>
      <c r="CN79" s="415"/>
      <c r="CO79" s="407">
        <f>[3]Fleisch!$AH63</f>
        <v>26.027334502999999</v>
      </c>
      <c r="CP79" s="407">
        <f>[3]Fleisch!$AM63</f>
        <v>308.46281366500006</v>
      </c>
      <c r="CQ79" s="406">
        <f>[3]Fleisch!AS63</f>
        <v>1.9005885419999999</v>
      </c>
      <c r="CR79" s="406">
        <f>[3]Fleisch!AT63</f>
        <v>39.668063240001004</v>
      </c>
      <c r="CS79" s="407">
        <f>[3]Fleisch!AU63</f>
        <v>2.6400764850000003</v>
      </c>
      <c r="CT79" s="407">
        <f>[3]Fleisch!AV63</f>
        <v>7.531816589001</v>
      </c>
      <c r="CU79" s="406">
        <f>[3]Fleisch!AW63</f>
        <v>1.461365697</v>
      </c>
      <c r="CV79" s="406">
        <f>[3]Fleisch!AX63</f>
        <v>10.257097515001</v>
      </c>
      <c r="CW79" s="415"/>
      <c r="CX79" s="407">
        <f>[3]Fleisch!AL63</f>
        <v>10.10673695</v>
      </c>
      <c r="CY79" s="407">
        <f>[3]Fleisch!AQ63</f>
        <v>254.59405658100002</v>
      </c>
      <c r="CZ79" s="406">
        <f>[3]Fleisch!AY63</f>
        <v>0.71601800000100002</v>
      </c>
      <c r="DA79" s="406">
        <f>[3]Fleisch!AZ63</f>
        <v>72.467909329999998</v>
      </c>
      <c r="DB79" s="415"/>
      <c r="DC79" s="407">
        <f>[3]Fleisch!$AI63</f>
        <v>264.40012916300105</v>
      </c>
      <c r="DD79" s="407">
        <f>[3]Fleisch!$AN63</f>
        <v>2363.1124132700002</v>
      </c>
      <c r="DE79" s="406">
        <f>[3]Fleisch!BA63</f>
        <v>13.036092634000999</v>
      </c>
      <c r="DF79" s="406">
        <f>[3]Fleisch!BB63</f>
        <v>126.796197186</v>
      </c>
      <c r="DG79" s="407">
        <f>[3]Fleisch!BC63</f>
        <v>17.095041561999999</v>
      </c>
      <c r="DH79" s="407">
        <f>[3]Fleisch!BD63</f>
        <v>131.59454759800099</v>
      </c>
      <c r="DI79" s="406">
        <f>[3]Fleisch!BE63</f>
        <v>13.5301492</v>
      </c>
      <c r="DJ79" s="406">
        <f>[3]Fleisch!BF63</f>
        <v>112.191511622001</v>
      </c>
      <c r="DK79" s="407">
        <f>[3]Fleisch!BG63</f>
        <v>11.585561039</v>
      </c>
      <c r="DL79" s="407">
        <f>[3]Fleisch!BH63</f>
        <v>71.063695365000015</v>
      </c>
      <c r="DM79" s="406">
        <f>[3]Fleisch!BI63</f>
        <v>147.52364828300003</v>
      </c>
      <c r="DN79" s="406">
        <f>[3]Fleisch!BJ63</f>
        <v>1196.8331091149998</v>
      </c>
      <c r="DO79" s="407">
        <f>[3]Fleisch!BK63</f>
        <v>17.292476367999999</v>
      </c>
      <c r="DP79" s="407">
        <f>[3]Fleisch!BL63</f>
        <v>102.448680092001</v>
      </c>
      <c r="DQ79" s="406">
        <f>[3]Fleisch!BM63</f>
        <v>2.758714000001</v>
      </c>
      <c r="DR79" s="406">
        <f>[3]Fleisch!BN63</f>
        <v>55.599729900001002</v>
      </c>
      <c r="DS79" s="407">
        <f>[3]Fleisch!BO63</f>
        <v>8.2713948950010003</v>
      </c>
      <c r="DT79" s="407">
        <f>[3]Fleisch!BP63</f>
        <v>186.26759445900001</v>
      </c>
      <c r="DU79" s="415"/>
      <c r="DV79" s="406">
        <f>[3]Fleisch!$AJ63</f>
        <v>78.940474894000999</v>
      </c>
      <c r="DW79" s="406">
        <f>[3]Fleisch!$AO63</f>
        <v>2573.2121293580003</v>
      </c>
      <c r="DX79" s="407">
        <f>[3]Fleisch!BQ63</f>
        <v>11.508761313000999</v>
      </c>
      <c r="DY79" s="407">
        <f>[3]Fleisch!BR63</f>
        <v>334.56360831900099</v>
      </c>
      <c r="DZ79" s="406">
        <f>[3]Fleisch!BS63</f>
        <v>6.8457377890000002</v>
      </c>
      <c r="EA79" s="406">
        <f>[3]Fleisch!BT63</f>
        <v>197.061355023</v>
      </c>
      <c r="EB79" s="407">
        <f>[3]Fleisch!BU63</f>
        <v>1.9392238939999999</v>
      </c>
      <c r="EC79" s="407">
        <f>[3]Fleisch!BV63</f>
        <v>81.907361999000003</v>
      </c>
      <c r="ED79" s="406">
        <f>[3]Fleisch!BW63</f>
        <v>16.682111755999998</v>
      </c>
      <c r="EE79" s="406">
        <f>[3]Fleisch!BX63</f>
        <v>344.41917554099996</v>
      </c>
      <c r="EF79" s="407">
        <f>[3]Fleisch!BY63</f>
        <v>3.5073178240000003</v>
      </c>
      <c r="EG79" s="407">
        <f>[3]Fleisch!BZ63</f>
        <v>470.73544847800002</v>
      </c>
      <c r="EH79" s="415"/>
      <c r="EI79" s="406">
        <f>[3]Fleisch!$AK63</f>
        <v>112.59996352600001</v>
      </c>
      <c r="EJ79" s="406">
        <f>[3]Fleisch!$AP63</f>
        <v>4847.5217187489998</v>
      </c>
      <c r="EK79" s="407">
        <f>[3]Fleisch!DZ63</f>
        <v>20.273680000001001</v>
      </c>
      <c r="EL79" s="407">
        <f>[3]Fleisch!EA63</f>
        <v>1391.8248237250009</v>
      </c>
      <c r="EM79" s="406">
        <f>[3]Fleisch!EB63</f>
        <v>2.0560600000000002E-2</v>
      </c>
      <c r="EN79" s="406">
        <f>[3]Fleisch!EC63</f>
        <v>37.549442913001002</v>
      </c>
      <c r="EO79" s="407">
        <f>[3]Fleisch!ED63</f>
        <v>59.491315926001</v>
      </c>
      <c r="EP79" s="407">
        <f>[3]Fleisch!EE63</f>
        <v>1054.8201387080001</v>
      </c>
      <c r="EQ79" s="406">
        <f>[3]Fleisch!EF63</f>
        <v>18.249729000001</v>
      </c>
      <c r="ER79" s="406">
        <f>[3]Fleisch!EG63</f>
        <v>992.00443125000015</v>
      </c>
      <c r="ES79" s="409"/>
      <c r="ET79" s="407">
        <f>[3]Fleisch!GR63</f>
        <v>212.447011381001</v>
      </c>
      <c r="EU79" s="407">
        <f>[3]Fleisch!GS63</f>
        <v>7502.850195129</v>
      </c>
      <c r="EV79" s="406">
        <f>[3]Fleisch!EV63</f>
        <v>11.086070968001001</v>
      </c>
      <c r="EW79" s="406">
        <f>[3]Fleisch!EW63</f>
        <v>603.26101945100106</v>
      </c>
      <c r="EX79" s="407">
        <f>[3]Fleisch!EX63</f>
        <v>25.466532129000999</v>
      </c>
      <c r="EY79" s="407">
        <f>[3]Fleisch!EY63</f>
        <v>810.24352880700098</v>
      </c>
      <c r="EZ79" s="406">
        <f>[3]Fleisch!EZ63</f>
        <v>11.037885931001</v>
      </c>
      <c r="FA79" s="406">
        <f>[3]Fleisch!FA63</f>
        <v>296.105121129</v>
      </c>
      <c r="FB79" s="407">
        <f>[3]Fleisch!FB63</f>
        <v>12.693484183003001</v>
      </c>
      <c r="FC79" s="407">
        <f>[3]Fleisch!FC63</f>
        <v>602.22742039700404</v>
      </c>
      <c r="FD79" s="406">
        <f>[3]Fleisch!FD63</f>
        <v>2.4308401690000001</v>
      </c>
      <c r="FE79" s="406">
        <f>[3]Fleisch!FE63</f>
        <v>122.58178366700101</v>
      </c>
      <c r="FF79" s="407">
        <f>[3]Fleisch!FF63</f>
        <v>23.033341884000002</v>
      </c>
      <c r="FG79" s="407">
        <f>[3]Fleisch!FG63</f>
        <v>833.54500746200006</v>
      </c>
      <c r="FH79" s="406">
        <f>[3]Fleisch!FH63</f>
        <v>21.459203976001998</v>
      </c>
      <c r="FI79" s="406">
        <f>[3]Fleisch!FI63</f>
        <v>572.51813191700205</v>
      </c>
      <c r="FJ79" s="407">
        <f>[3]Fleisch!FJ63</f>
        <v>14.753041462002001</v>
      </c>
      <c r="FK79" s="407">
        <f>[3]Fleisch!FK63</f>
        <v>233.91761105200302</v>
      </c>
      <c r="FL79" s="406">
        <f>[3]Fleisch!FL63</f>
        <v>10.487035845000001</v>
      </c>
      <c r="FM79" s="406">
        <f>[3]Fleisch!FM63</f>
        <v>412.04492264499999</v>
      </c>
    </row>
    <row r="80" spans="1:169" x14ac:dyDescent="0.2">
      <c r="A80" s="218"/>
      <c r="B80" s="189">
        <f t="shared" si="11"/>
        <v>44287</v>
      </c>
      <c r="C80" s="516">
        <f>[3]Fleisch!$A74</f>
        <v>43983</v>
      </c>
      <c r="D80" s="396">
        <f>[3]Fleisch!D75</f>
        <v>9.18</v>
      </c>
      <c r="E80" s="396">
        <f>[3]Fleisch!E75</f>
        <v>8.6049999999999933</v>
      </c>
      <c r="F80" s="380">
        <f>[3]Fleisch!$J75</f>
        <v>10.959999999999999</v>
      </c>
      <c r="G80" s="380"/>
      <c r="H80" s="396">
        <f>[3]Fleisch!$L75</f>
        <v>11.1</v>
      </c>
      <c r="I80" s="396"/>
      <c r="J80" s="380"/>
      <c r="K80" s="380">
        <f>[3]Fleisch!F75</f>
        <v>12.2</v>
      </c>
      <c r="L80" s="380">
        <f>[3]Fleisch!G75</f>
        <v>11.901470588235284</v>
      </c>
      <c r="M80" s="380"/>
      <c r="N80" s="396">
        <f>[3]Fleisch!B75</f>
        <v>6.839999999999999</v>
      </c>
      <c r="O80" s="396">
        <f>[3]Fleisch!C75</f>
        <v>4.8499999999999996</v>
      </c>
      <c r="P80" s="380"/>
      <c r="Q80" s="380">
        <f>[3]Fleisch!H75</f>
        <v>15.16</v>
      </c>
      <c r="R80" s="380">
        <f>[3]Fleisch!I75</f>
        <v>12.997941176470595</v>
      </c>
      <c r="S80" s="380"/>
      <c r="T80" s="380"/>
      <c r="U80" s="189">
        <f>[3]Fleisch!$A64</f>
        <v>44287</v>
      </c>
      <c r="V80" s="343">
        <f>'Gemüse Daten'!CX79</f>
        <v>4</v>
      </c>
      <c r="W80" s="443">
        <f>[3]Fleisch!CA64</f>
        <v>87.502770267275395</v>
      </c>
      <c r="X80" s="443">
        <f>[3]Fleisch!CB64</f>
        <v>42.836125010503935</v>
      </c>
      <c r="Y80" s="444" t="str">
        <f>[3]Fleisch!CD64</f>
        <v>(-)</v>
      </c>
      <c r="Z80" s="444">
        <f>[3]Fleisch!CE64</f>
        <v>78.13238477126032</v>
      </c>
      <c r="AA80" s="443">
        <f>[3]Fleisch!CG64</f>
        <v>79.722446031172737</v>
      </c>
      <c r="AB80" s="443">
        <f>[3]Fleisch!CH64</f>
        <v>47.789054919633799</v>
      </c>
      <c r="AC80" s="445"/>
      <c r="AD80" s="444">
        <f>[3]Fleisch!CJ64</f>
        <v>39.953184247738186</v>
      </c>
      <c r="AE80" s="444">
        <f>[3]Fleisch!CK64</f>
        <v>44.462344201581601</v>
      </c>
      <c r="AF80" s="445"/>
      <c r="AG80" s="443">
        <f>[3]Fleisch!CM64</f>
        <v>37.091616807699118</v>
      </c>
      <c r="AH80" s="443">
        <f>[3]Fleisch!CN64</f>
        <v>37.893228414611364</v>
      </c>
      <c r="AI80" s="444">
        <f>[3]Fleisch!CP64</f>
        <v>77.811673696886402</v>
      </c>
      <c r="AJ80" s="444">
        <f>[3]Fleisch!CQ64</f>
        <v>53.34592544057292</v>
      </c>
      <c r="AK80" s="443">
        <f>[3]Fleisch!CS64</f>
        <v>48.950238265048526</v>
      </c>
      <c r="AL80" s="443">
        <f>[3]Fleisch!CT64</f>
        <v>55.439894412167128</v>
      </c>
      <c r="AM80" s="444">
        <f>[3]Fleisch!CV64</f>
        <v>41.751730606878617</v>
      </c>
      <c r="AN80" s="444">
        <f>[3]Fleisch!CW64</f>
        <v>32.842260737887607</v>
      </c>
      <c r="AO80" s="443">
        <f>[3]Fleisch!CY64</f>
        <v>23.591559183271553</v>
      </c>
      <c r="AP80" s="443">
        <f>[3]Fleisch!CZ64</f>
        <v>16.565999462302738</v>
      </c>
      <c r="AQ80" s="444">
        <f>[3]Fleisch!DB64</f>
        <v>30.242031371634368</v>
      </c>
      <c r="AR80" s="444">
        <f>[3]Fleisch!DC64</f>
        <v>24.946676983962728</v>
      </c>
      <c r="AS80" s="443">
        <f>[3]Fleisch!DE64</f>
        <v>31.988020195815089</v>
      </c>
      <c r="AT80" s="443">
        <f>[3]Fleisch!DF64</f>
        <v>19.394063448318114</v>
      </c>
      <c r="AU80" s="444">
        <f>[3]Fleisch!DH64</f>
        <v>72.416678558718672</v>
      </c>
      <c r="AV80" s="444">
        <f>[3]Fleisch!DI64</f>
        <v>47.22938271636955</v>
      </c>
      <c r="AW80" s="445"/>
      <c r="AX80" s="443">
        <f>[3]Fleisch!DK64</f>
        <v>26.147974804106919</v>
      </c>
      <c r="AY80" s="443">
        <f>[3]Fleisch!DL64</f>
        <v>16.638767212424089</v>
      </c>
      <c r="AZ80" s="444">
        <f>[3]Fleisch!DN64</f>
        <v>53.289884767112888</v>
      </c>
      <c r="BA80" s="444">
        <f>[3]Fleisch!DO64</f>
        <v>31.483997102079808</v>
      </c>
      <c r="BB80" s="443">
        <f>[3]Fleisch!DQ64</f>
        <v>23.561616714457696</v>
      </c>
      <c r="BC80" s="443">
        <f>[3]Fleisch!DR64</f>
        <v>17.333022280047551</v>
      </c>
      <c r="BD80" s="444">
        <f>[3]Fleisch!DT64</f>
        <v>24.178712851387658</v>
      </c>
      <c r="BE80" s="444">
        <f>[3]Fleisch!DU64</f>
        <v>14.641052133502836</v>
      </c>
      <c r="BF80" s="443">
        <f>[3]Fleisch!DW64</f>
        <v>32.076378916665732</v>
      </c>
      <c r="BG80" s="443">
        <f>[3]Fleisch!DX64</f>
        <v>18.744628828547949</v>
      </c>
      <c r="BH80" s="445"/>
      <c r="BI80" s="444">
        <f>[3]Fleisch!EJ64</f>
        <v>57.718013487052026</v>
      </c>
      <c r="BJ80" s="444">
        <f>[3]Fleisch!EK64</f>
        <v>20.360789280656579</v>
      </c>
      <c r="BK80" s="443">
        <f>[3]Fleisch!EM64</f>
        <v>67.85894757928348</v>
      </c>
      <c r="BL80" s="443">
        <f>[3]Fleisch!EN64</f>
        <v>20.667316605089624</v>
      </c>
      <c r="BM80" s="444">
        <f>[3]Fleisch!EP64</f>
        <v>19.261833863188766</v>
      </c>
      <c r="BN80" s="444">
        <f>[3]Fleisch!EQ64</f>
        <v>10.989503654974927</v>
      </c>
      <c r="BO80" s="443">
        <f>[3]Fleisch!ES64</f>
        <v>22.283699313304531</v>
      </c>
      <c r="BP80" s="443">
        <f>[3]Fleisch!ET64</f>
        <v>9.1590487388679538</v>
      </c>
      <c r="BQ80" s="444"/>
      <c r="BR80" s="444">
        <f>[3]Fleisch!FN64</f>
        <v>29.951973255389955</v>
      </c>
      <c r="BS80" s="444">
        <f>[3]Fleisch!FO64</f>
        <v>18.549570465373684</v>
      </c>
      <c r="BT80" s="443">
        <f>[3]Fleisch!FQ64</f>
        <v>19.516831006596401</v>
      </c>
      <c r="BU80" s="443">
        <f>[3]Fleisch!FR64</f>
        <v>10.646882877363726</v>
      </c>
      <c r="BV80" s="444">
        <f>[3]Fleisch!FT64</f>
        <v>73.38318978677853</v>
      </c>
      <c r="BW80" s="444">
        <f>[3]Fleisch!FU64</f>
        <v>47.825433648153044</v>
      </c>
      <c r="BX80" s="443">
        <f>[3]Fleisch!FW64</f>
        <v>47.896377142847626</v>
      </c>
      <c r="BY80" s="443">
        <f>[3]Fleisch!FX64</f>
        <v>33.33945910099014</v>
      </c>
      <c r="BZ80" s="444">
        <f>[3]Fleisch!FZ64</f>
        <v>9.6567225526926865</v>
      </c>
      <c r="CA80" s="444">
        <f>[3]Fleisch!GA64</f>
        <v>21.193967348208254</v>
      </c>
      <c r="CB80" s="443">
        <f>[3]Fleisch!GC64</f>
        <v>45.54986914216304</v>
      </c>
      <c r="CC80" s="443">
        <f>[3]Fleisch!GD64</f>
        <v>27.166950458719739</v>
      </c>
      <c r="CD80" s="444">
        <f>[3]Fleisch!GF64</f>
        <v>35.876313710869631</v>
      </c>
      <c r="CE80" s="444">
        <f>[3]Fleisch!GG64</f>
        <v>23.202007440696523</v>
      </c>
      <c r="CF80" s="443">
        <f>[3]Fleisch!GI64</f>
        <v>86.417472701028544</v>
      </c>
      <c r="CG80" s="443">
        <f>[3]Fleisch!GJ64</f>
        <v>64.103090593222845</v>
      </c>
      <c r="CH80" s="444">
        <f>[3]Fleisch!GL64</f>
        <v>22.39300342304751</v>
      </c>
      <c r="CI80" s="444">
        <f>[3]Fleisch!GM64</f>
        <v>12.49047836280225</v>
      </c>
      <c r="CJ80" s="243"/>
      <c r="CK80" s="528">
        <f t="shared" si="15"/>
        <v>4</v>
      </c>
      <c r="CL80" s="397">
        <f>[3]Fleisch!GP64</f>
        <v>455.07141327100004</v>
      </c>
      <c r="CM80" s="397">
        <f>[3]Fleisch!GQ64</f>
        <v>11207.593253884001</v>
      </c>
      <c r="CN80" s="415"/>
      <c r="CO80" s="407">
        <f>[3]Fleisch!$AH64</f>
        <v>15.026544767001001</v>
      </c>
      <c r="CP80" s="407">
        <f>[3]Fleisch!$AM64</f>
        <v>309.143782128</v>
      </c>
      <c r="CQ80" s="406">
        <f>[3]Fleisch!AS64</f>
        <v>4.5122000000000002E-2</v>
      </c>
      <c r="CR80" s="406">
        <f>[3]Fleisch!AT64</f>
        <v>37.058004266999994</v>
      </c>
      <c r="CS80" s="407">
        <f>[3]Fleisch!AU64</f>
        <v>0</v>
      </c>
      <c r="CT80" s="407">
        <f>[3]Fleisch!AV64</f>
        <v>6.0543477650000002</v>
      </c>
      <c r="CU80" s="406">
        <f>[3]Fleisch!AW64</f>
        <v>0.43191600000000002</v>
      </c>
      <c r="CV80" s="406">
        <f>[3]Fleisch!AX64</f>
        <v>16.339555144000002</v>
      </c>
      <c r="CW80" s="415"/>
      <c r="CX80" s="407">
        <f>[3]Fleisch!AL64</f>
        <v>13.321757932000001</v>
      </c>
      <c r="CY80" s="407">
        <f>[3]Fleisch!AQ64</f>
        <v>215.315531445001</v>
      </c>
      <c r="CZ80" s="406">
        <f>[3]Fleisch!AY64</f>
        <v>4.0615624830000003</v>
      </c>
      <c r="DA80" s="406">
        <f>[3]Fleisch!AZ64</f>
        <v>51.121629838000004</v>
      </c>
      <c r="DB80" s="415"/>
      <c r="DC80" s="407">
        <f>[3]Fleisch!$AI64</f>
        <v>212.11899483600098</v>
      </c>
      <c r="DD80" s="407">
        <f>[3]Fleisch!$AN64</f>
        <v>2212.4718804069998</v>
      </c>
      <c r="DE80" s="406">
        <f>[3]Fleisch!BA64</f>
        <v>9.439397876000001</v>
      </c>
      <c r="DF80" s="406">
        <f>[3]Fleisch!BB64</f>
        <v>124.58926141799999</v>
      </c>
      <c r="DG80" s="407">
        <f>[3]Fleisch!BC64</f>
        <v>7.0232274420009997</v>
      </c>
      <c r="DH80" s="407">
        <f>[3]Fleisch!BD64</f>
        <v>104.17060258799999</v>
      </c>
      <c r="DI80" s="406">
        <f>[3]Fleisch!BE64</f>
        <v>6.9887306650000003</v>
      </c>
      <c r="DJ80" s="406">
        <f>[3]Fleisch!BF64</f>
        <v>131.314077602</v>
      </c>
      <c r="DK80" s="407">
        <f>[3]Fleisch!BG64</f>
        <v>8.6778568469999993</v>
      </c>
      <c r="DL80" s="407">
        <f>[3]Fleisch!BH64</f>
        <v>74.032061743</v>
      </c>
      <c r="DM80" s="406">
        <f>[3]Fleisch!BI64</f>
        <v>133.70266867900102</v>
      </c>
      <c r="DN80" s="406">
        <f>[3]Fleisch!BJ64</f>
        <v>1076.905219742001</v>
      </c>
      <c r="DO80" s="407">
        <f>[3]Fleisch!BK64</f>
        <v>10.586062169001</v>
      </c>
      <c r="DP80" s="407">
        <f>[3]Fleisch!BL64</f>
        <v>96.507137207000014</v>
      </c>
      <c r="DQ80" s="406">
        <f>[3]Fleisch!BM64</f>
        <v>2.6813460000010001</v>
      </c>
      <c r="DR80" s="406">
        <f>[3]Fleisch!BN64</f>
        <v>70.825587400000003</v>
      </c>
      <c r="DS80" s="407">
        <f>[3]Fleisch!BO64</f>
        <v>7.1292925370000004</v>
      </c>
      <c r="DT80" s="407">
        <f>[3]Fleisch!BP64</f>
        <v>142.38406978900099</v>
      </c>
      <c r="DU80" s="415"/>
      <c r="DV80" s="406">
        <f>[3]Fleisch!$AJ64</f>
        <v>68.065664996999999</v>
      </c>
      <c r="DW80" s="406">
        <f>[3]Fleisch!$AO64</f>
        <v>2500.0545697670004</v>
      </c>
      <c r="DX80" s="407">
        <f>[3]Fleisch!BQ64</f>
        <v>12.257725454999999</v>
      </c>
      <c r="DY80" s="407">
        <f>[3]Fleisch!BR64</f>
        <v>312.92072470100101</v>
      </c>
      <c r="DZ80" s="406">
        <f>[3]Fleisch!BS64</f>
        <v>3.9117026510000001</v>
      </c>
      <c r="EA80" s="406">
        <f>[3]Fleisch!BT64</f>
        <v>154.25222033599999</v>
      </c>
      <c r="EB80" s="407">
        <f>[3]Fleisch!BU64</f>
        <v>2.1546563160010002</v>
      </c>
      <c r="EC80" s="407">
        <f>[3]Fleisch!BV64</f>
        <v>96.674283928999998</v>
      </c>
      <c r="ED80" s="406">
        <f>[3]Fleisch!BW64</f>
        <v>12.035042865001</v>
      </c>
      <c r="EE80" s="406">
        <f>[3]Fleisch!BX64</f>
        <v>332.63197069300003</v>
      </c>
      <c r="EF80" s="407">
        <f>[3]Fleisch!BY64</f>
        <v>4.5386652119999997</v>
      </c>
      <c r="EG80" s="407">
        <f>[3]Fleisch!BZ64</f>
        <v>513.09566253300102</v>
      </c>
      <c r="EH80" s="415"/>
      <c r="EI80" s="406">
        <f>[3]Fleisch!$AK64</f>
        <v>118.27136258200001</v>
      </c>
      <c r="EJ80" s="406">
        <f>[3]Fleisch!$AP64</f>
        <v>4941.7554277480003</v>
      </c>
      <c r="EK80" s="407">
        <f>[3]Fleisch!DZ64</f>
        <v>21.266471000000003</v>
      </c>
      <c r="EL80" s="407">
        <f>[3]Fleisch!EA64</f>
        <v>1514.53209075</v>
      </c>
      <c r="EM80" s="406">
        <f>[3]Fleisch!EB64</f>
        <v>3.5620800001E-2</v>
      </c>
      <c r="EN80" s="406">
        <f>[3]Fleisch!EC64</f>
        <v>31.057717572001</v>
      </c>
      <c r="EO80" s="407">
        <f>[3]Fleisch!ED64</f>
        <v>64.639165781999992</v>
      </c>
      <c r="EP80" s="407">
        <f>[3]Fleisch!EE64</f>
        <v>1056.187982914</v>
      </c>
      <c r="EQ80" s="406">
        <f>[3]Fleisch!EF64</f>
        <v>18.327369000000999</v>
      </c>
      <c r="ER80" s="406">
        <f>[3]Fleisch!EG64</f>
        <v>823.29063579500098</v>
      </c>
      <c r="ES80" s="409"/>
      <c r="ET80" s="407">
        <f>[3]Fleisch!GR64</f>
        <v>224.85842895500102</v>
      </c>
      <c r="EU80" s="407">
        <f>[3]Fleisch!GS64</f>
        <v>7466.9326716820005</v>
      </c>
      <c r="EV80" s="406">
        <f>[3]Fleisch!EV64</f>
        <v>8.1063587220019997</v>
      </c>
      <c r="EW80" s="406">
        <f>[3]Fleisch!EW64</f>
        <v>622.85310848400013</v>
      </c>
      <c r="EX80" s="407">
        <f>[3]Fleisch!EX64</f>
        <v>22.447219650000001</v>
      </c>
      <c r="EY80" s="407">
        <f>[3]Fleisch!EY64</f>
        <v>885.16228006300094</v>
      </c>
      <c r="EZ80" s="406">
        <f>[3]Fleisch!EZ64</f>
        <v>8.6826681940009998</v>
      </c>
      <c r="FA80" s="406">
        <f>[3]Fleisch!FA64</f>
        <v>281.93860079200198</v>
      </c>
      <c r="FB80" s="407">
        <f>[3]Fleisch!FB64</f>
        <v>13.665805442003998</v>
      </c>
      <c r="FC80" s="407">
        <f>[3]Fleisch!FC64</f>
        <v>580.50484692300302</v>
      </c>
      <c r="FD80" s="406">
        <f>[3]Fleisch!FD64</f>
        <v>9.9416464110000007</v>
      </c>
      <c r="FE80" s="406">
        <f>[3]Fleisch!FE64</f>
        <v>117.333150869001</v>
      </c>
      <c r="FF80" s="407">
        <f>[3]Fleisch!FF64</f>
        <v>32.354223423001002</v>
      </c>
      <c r="FG80" s="407">
        <f>[3]Fleisch!FG64</f>
        <v>804.14224548100094</v>
      </c>
      <c r="FH80" s="406">
        <f>[3]Fleisch!FH64</f>
        <v>27.976610741000002</v>
      </c>
      <c r="FI80" s="406">
        <f>[3]Fleisch!FI64</f>
        <v>623.61737558100003</v>
      </c>
      <c r="FJ80" s="407">
        <f>[3]Fleisch!FJ64</f>
        <v>19.323593363002001</v>
      </c>
      <c r="FK80" s="407">
        <f>[3]Fleisch!FK64</f>
        <v>219.154164406002</v>
      </c>
      <c r="FL80" s="406">
        <f>[3]Fleisch!FL64</f>
        <v>12.836834099000001</v>
      </c>
      <c r="FM80" s="406">
        <f>[3]Fleisch!FM64</f>
        <v>419.38763161899999</v>
      </c>
    </row>
    <row r="81" spans="1:169" x14ac:dyDescent="0.2">
      <c r="A81" s="218"/>
      <c r="B81" s="189">
        <f t="shared" si="11"/>
        <v>44256</v>
      </c>
      <c r="C81" s="516">
        <f>[3]Fleisch!$A75</f>
        <v>43952</v>
      </c>
      <c r="D81" s="396">
        <f>[3]Fleisch!D76</f>
        <v>8.65</v>
      </c>
      <c r="E81" s="396">
        <f>[3]Fleisch!E76</f>
        <v>8.25</v>
      </c>
      <c r="F81" s="380">
        <f>[3]Fleisch!$J76</f>
        <v>10.55</v>
      </c>
      <c r="G81" s="380"/>
      <c r="H81" s="396">
        <f>[3]Fleisch!$L76</f>
        <v>10.899999999999999</v>
      </c>
      <c r="I81" s="396"/>
      <c r="J81" s="380"/>
      <c r="K81" s="380">
        <f>[3]Fleisch!F76</f>
        <v>12.450000000000001</v>
      </c>
      <c r="L81" s="380">
        <f>[3]Fleisch!G76</f>
        <v>12.162499999999998</v>
      </c>
      <c r="M81" s="380"/>
      <c r="N81" s="396">
        <f>[3]Fleisch!B76</f>
        <v>6.7</v>
      </c>
      <c r="O81" s="396">
        <f>[3]Fleisch!C76</f>
        <v>4.8499999999999996</v>
      </c>
      <c r="P81" s="380"/>
      <c r="Q81" s="380">
        <f>[3]Fleisch!H76</f>
        <v>14.5</v>
      </c>
      <c r="R81" s="380">
        <f>[3]Fleisch!I76</f>
        <v>12.627500000000001</v>
      </c>
      <c r="S81" s="380"/>
      <c r="T81" s="380"/>
      <c r="U81" s="189">
        <f>[3]Fleisch!$A65</f>
        <v>44256</v>
      </c>
      <c r="V81" s="343">
        <f>'Gemüse Daten'!CX80</f>
        <v>5</v>
      </c>
      <c r="W81" s="443">
        <f>[3]Fleisch!CA65</f>
        <v>88.849421921965131</v>
      </c>
      <c r="X81" s="443">
        <f>[3]Fleisch!CB65</f>
        <v>38.392345239962268</v>
      </c>
      <c r="Y81" s="444">
        <f>[3]Fleisch!CD65</f>
        <v>70.656919596948669</v>
      </c>
      <c r="Z81" s="444">
        <f>[3]Fleisch!CE65</f>
        <v>72.773270824410503</v>
      </c>
      <c r="AA81" s="443">
        <f>[3]Fleisch!CG65</f>
        <v>65.827953915876009</v>
      </c>
      <c r="AB81" s="443">
        <f>[3]Fleisch!CH65</f>
        <v>49.884233559439608</v>
      </c>
      <c r="AC81" s="445"/>
      <c r="AD81" s="444">
        <f>[3]Fleisch!CJ65</f>
        <v>33.603786196676808</v>
      </c>
      <c r="AE81" s="444">
        <f>[3]Fleisch!CK65</f>
        <v>42.796925987808066</v>
      </c>
      <c r="AF81" s="445"/>
      <c r="AG81" s="443">
        <f>[3]Fleisch!CM65</f>
        <v>46.028749486729453</v>
      </c>
      <c r="AH81" s="443">
        <f>[3]Fleisch!CN65</f>
        <v>38.457498454674173</v>
      </c>
      <c r="AI81" s="444">
        <f>[3]Fleisch!CP65</f>
        <v>61.743391055683446</v>
      </c>
      <c r="AJ81" s="444">
        <f>[3]Fleisch!CQ65</f>
        <v>50.695758863483178</v>
      </c>
      <c r="AK81" s="443">
        <f>[3]Fleisch!CS65</f>
        <v>61.194132086177333</v>
      </c>
      <c r="AL81" s="443">
        <f>[3]Fleisch!CT65</f>
        <v>61.502550916313041</v>
      </c>
      <c r="AM81" s="444">
        <f>[3]Fleisch!CV65</f>
        <v>41.354089860717437</v>
      </c>
      <c r="AN81" s="444">
        <f>[3]Fleisch!CW65</f>
        <v>30.806169975747071</v>
      </c>
      <c r="AO81" s="443">
        <f>[3]Fleisch!CY65</f>
        <v>23.258005159225434</v>
      </c>
      <c r="AP81" s="443">
        <f>[3]Fleisch!CZ65</f>
        <v>15.374390227931272</v>
      </c>
      <c r="AQ81" s="444">
        <f>[3]Fleisch!DB65</f>
        <v>27.100755543415751</v>
      </c>
      <c r="AR81" s="444">
        <f>[3]Fleisch!DC65</f>
        <v>24.472990770266883</v>
      </c>
      <c r="AS81" s="443">
        <f>[3]Fleisch!DE65</f>
        <v>31.404007726327137</v>
      </c>
      <c r="AT81" s="443">
        <f>[3]Fleisch!DF65</f>
        <v>18.72313953578778</v>
      </c>
      <c r="AU81" s="444">
        <f>[3]Fleisch!DH65</f>
        <v>59.317857390187626</v>
      </c>
      <c r="AV81" s="444">
        <f>[3]Fleisch!DI65</f>
        <v>48.503626806102147</v>
      </c>
      <c r="AW81" s="445"/>
      <c r="AX81" s="443">
        <f>[3]Fleisch!DK65</f>
        <v>19.32440769565779</v>
      </c>
      <c r="AY81" s="443">
        <f>[3]Fleisch!DL65</f>
        <v>15.79913979397471</v>
      </c>
      <c r="AZ81" s="444">
        <f>[3]Fleisch!DN65</f>
        <v>36.976889284945386</v>
      </c>
      <c r="BA81" s="444">
        <f>[3]Fleisch!DO65</f>
        <v>31.485592741263204</v>
      </c>
      <c r="BB81" s="443">
        <f>[3]Fleisch!DQ65</f>
        <v>17.303308468151517</v>
      </c>
      <c r="BC81" s="443">
        <f>[3]Fleisch!DR65</f>
        <v>17.073164320734584</v>
      </c>
      <c r="BD81" s="444">
        <f>[3]Fleisch!DT65</f>
        <v>19.33307315025537</v>
      </c>
      <c r="BE81" s="444">
        <f>[3]Fleisch!DU65</f>
        <v>15.167840185907847</v>
      </c>
      <c r="BF81" s="443">
        <f>[3]Fleisch!DW65</f>
        <v>22.127584574975032</v>
      </c>
      <c r="BG81" s="443">
        <f>[3]Fleisch!DX65</f>
        <v>21.86392007931244</v>
      </c>
      <c r="BH81" s="445"/>
      <c r="BI81" s="444">
        <f>[3]Fleisch!EJ65</f>
        <v>57.923391796572453</v>
      </c>
      <c r="BJ81" s="444">
        <f>[3]Fleisch!EK65</f>
        <v>22.023776505288883</v>
      </c>
      <c r="BK81" s="443">
        <f>[3]Fleisch!EM65</f>
        <v>69.745700452837454</v>
      </c>
      <c r="BL81" s="443">
        <f>[3]Fleisch!EN65</f>
        <v>19.338688847020975</v>
      </c>
      <c r="BM81" s="444">
        <f>[3]Fleisch!EP65</f>
        <v>18.10255622757963</v>
      </c>
      <c r="BN81" s="444">
        <f>[3]Fleisch!EQ65</f>
        <v>11.00114500370079</v>
      </c>
      <c r="BO81" s="443">
        <f>[3]Fleisch!ES65</f>
        <v>21.386102936659938</v>
      </c>
      <c r="BP81" s="443">
        <f>[3]Fleisch!ET65</f>
        <v>8.815289105288123</v>
      </c>
      <c r="BQ81" s="444"/>
      <c r="BR81" s="444">
        <f>[3]Fleisch!FN65</f>
        <v>21.001450167514733</v>
      </c>
      <c r="BS81" s="444">
        <f>[3]Fleisch!FO65</f>
        <v>18.760134288754397</v>
      </c>
      <c r="BT81" s="443">
        <f>[3]Fleisch!FQ65</f>
        <v>19.28038625230397</v>
      </c>
      <c r="BU81" s="443">
        <f>[3]Fleisch!FR65</f>
        <v>11.24367139988218</v>
      </c>
      <c r="BV81" s="444">
        <f>[3]Fleisch!FT65</f>
        <v>74.97981046235725</v>
      </c>
      <c r="BW81" s="444">
        <f>[3]Fleisch!FU65</f>
        <v>47.957959993550688</v>
      </c>
      <c r="BX81" s="443">
        <f>[3]Fleisch!FW65</f>
        <v>47.583771195603269</v>
      </c>
      <c r="BY81" s="443">
        <f>[3]Fleisch!FX65</f>
        <v>32.287168491541799</v>
      </c>
      <c r="BZ81" s="444">
        <f>[3]Fleisch!FZ65</f>
        <v>11.243394293059158</v>
      </c>
      <c r="CA81" s="444">
        <f>[3]Fleisch!GA65</f>
        <v>19.933682774971881</v>
      </c>
      <c r="CB81" s="443">
        <f>[3]Fleisch!GC65</f>
        <v>45.027148881814881</v>
      </c>
      <c r="CC81" s="443">
        <f>[3]Fleisch!GD65</f>
        <v>26.555359760416227</v>
      </c>
      <c r="CD81" s="444">
        <f>[3]Fleisch!GF65</f>
        <v>34.878910660024097</v>
      </c>
      <c r="CE81" s="444">
        <f>[3]Fleisch!GG65</f>
        <v>23.694948548473278</v>
      </c>
      <c r="CF81" s="443">
        <f>[3]Fleisch!GI65</f>
        <v>85.720111363305705</v>
      </c>
      <c r="CG81" s="443">
        <f>[3]Fleisch!GJ65</f>
        <v>61.127376485685737</v>
      </c>
      <c r="CH81" s="444">
        <f>[3]Fleisch!GL65</f>
        <v>22.663028960803718</v>
      </c>
      <c r="CI81" s="444">
        <f>[3]Fleisch!GM65</f>
        <v>11.164778385902174</v>
      </c>
      <c r="CJ81" s="243"/>
      <c r="CK81" s="528">
        <f t="shared" si="15"/>
        <v>5</v>
      </c>
      <c r="CL81" s="397">
        <f>[3]Fleisch!GP65</f>
        <v>733.4758064350001</v>
      </c>
      <c r="CM81" s="397">
        <f>[3]Fleisch!GQ65</f>
        <v>14850.188678319</v>
      </c>
      <c r="CN81" s="415"/>
      <c r="CO81" s="407">
        <f>[3]Fleisch!$AH65</f>
        <v>23.949869278999998</v>
      </c>
      <c r="CP81" s="407">
        <f>[3]Fleisch!$AM65</f>
        <v>442.12818576000001</v>
      </c>
      <c r="CQ81" s="406">
        <f>[3]Fleisch!AS65</f>
        <v>2.8716000001000001E-2</v>
      </c>
      <c r="CR81" s="406">
        <f>[3]Fleisch!AT65</f>
        <v>79.184122430000002</v>
      </c>
      <c r="CS81" s="407">
        <f>[3]Fleisch!AU65</f>
        <v>4.6440964970000005</v>
      </c>
      <c r="CT81" s="407">
        <f>[3]Fleisch!AV65</f>
        <v>15.541843342001</v>
      </c>
      <c r="CU81" s="406">
        <f>[3]Fleisch!AW65</f>
        <v>1.7888345240000001</v>
      </c>
      <c r="CV81" s="406">
        <f>[3]Fleisch!AX65</f>
        <v>9.7306641510009992</v>
      </c>
      <c r="CW81" s="415"/>
      <c r="CX81" s="407">
        <f>[3]Fleisch!AL65</f>
        <v>36.019088161000994</v>
      </c>
      <c r="CY81" s="407">
        <f>[3]Fleisch!AQ65</f>
        <v>490.62012929000099</v>
      </c>
      <c r="CZ81" s="406">
        <f>[3]Fleisch!AY65</f>
        <v>8.3074340430010007</v>
      </c>
      <c r="DA81" s="406">
        <f>[3]Fleisch!AZ65</f>
        <v>96.478710714999991</v>
      </c>
      <c r="DB81" s="415"/>
      <c r="DC81" s="407">
        <f>[3]Fleisch!$AI65</f>
        <v>339.37169553800101</v>
      </c>
      <c r="DD81" s="407">
        <f>[3]Fleisch!$AN65</f>
        <v>3195.656659412</v>
      </c>
      <c r="DE81" s="406">
        <f>[3]Fleisch!BA65</f>
        <v>8.1722496200000005</v>
      </c>
      <c r="DF81" s="406">
        <f>[3]Fleisch!BB65</f>
        <v>174.10489619400099</v>
      </c>
      <c r="DG81" s="407">
        <f>[3]Fleisch!BC65</f>
        <v>13.123040473</v>
      </c>
      <c r="DH81" s="407">
        <f>[3]Fleisch!BD65</f>
        <v>186.651578288</v>
      </c>
      <c r="DI81" s="406">
        <f>[3]Fleisch!BE65</f>
        <v>11.861855195001</v>
      </c>
      <c r="DJ81" s="406">
        <f>[3]Fleisch!BF65</f>
        <v>152.60301406600001</v>
      </c>
      <c r="DK81" s="407">
        <f>[3]Fleisch!BG65</f>
        <v>14.150811912001</v>
      </c>
      <c r="DL81" s="407">
        <f>[3]Fleisch!BH65</f>
        <v>129.92383653200102</v>
      </c>
      <c r="DM81" s="406">
        <f>[3]Fleisch!BI65</f>
        <v>197.48433937500101</v>
      </c>
      <c r="DN81" s="406">
        <f>[3]Fleisch!BJ65</f>
        <v>1571.407641302</v>
      </c>
      <c r="DO81" s="407">
        <f>[3]Fleisch!BK65</f>
        <v>21.505727085</v>
      </c>
      <c r="DP81" s="407">
        <f>[3]Fleisch!BL65</f>
        <v>155.514692459</v>
      </c>
      <c r="DQ81" s="406">
        <f>[3]Fleisch!BM65</f>
        <v>4.6873460000009999</v>
      </c>
      <c r="DR81" s="406">
        <f>[3]Fleisch!BN65</f>
        <v>114.63061940000101</v>
      </c>
      <c r="DS81" s="407">
        <f>[3]Fleisch!BO65</f>
        <v>10.579713911999999</v>
      </c>
      <c r="DT81" s="407">
        <f>[3]Fleisch!BP65</f>
        <v>173.470481818</v>
      </c>
      <c r="DU81" s="415"/>
      <c r="DV81" s="406">
        <f>[3]Fleisch!$AJ65</f>
        <v>93.534962687000004</v>
      </c>
      <c r="DW81" s="406">
        <f>[3]Fleisch!$AO65</f>
        <v>3014.159688488</v>
      </c>
      <c r="DX81" s="407">
        <f>[3]Fleisch!BQ65</f>
        <v>4.4993841500010001</v>
      </c>
      <c r="DY81" s="407">
        <f>[3]Fleisch!BR65</f>
        <v>511.83060691999998</v>
      </c>
      <c r="DZ81" s="406">
        <f>[3]Fleisch!BS65</f>
        <v>14.238992226000001</v>
      </c>
      <c r="EA81" s="406">
        <f>[3]Fleisch!BT65</f>
        <v>297.24158594400097</v>
      </c>
      <c r="EB81" s="407">
        <f>[3]Fleisch!BU65</f>
        <v>7.612515137001</v>
      </c>
      <c r="EC81" s="407">
        <f>[3]Fleisch!BV65</f>
        <v>132.458526242</v>
      </c>
      <c r="ED81" s="406">
        <f>[3]Fleisch!BW65</f>
        <v>18.202746706999999</v>
      </c>
      <c r="EE81" s="406">
        <f>[3]Fleisch!BX65</f>
        <v>411.611485380001</v>
      </c>
      <c r="EF81" s="407">
        <f>[3]Fleisch!BY65</f>
        <v>2.412446364</v>
      </c>
      <c r="EG81" s="407">
        <f>[3]Fleisch!BZ65</f>
        <v>328.11742140499996</v>
      </c>
      <c r="EH81" s="415"/>
      <c r="EI81" s="406">
        <f>[3]Fleisch!$AK65</f>
        <v>177.61586524799998</v>
      </c>
      <c r="EJ81" s="406">
        <f>[3]Fleisch!$AP65</f>
        <v>6100.1074928280004</v>
      </c>
      <c r="EK81" s="407">
        <f>[3]Fleisch!DZ65</f>
        <v>24.263224000000001</v>
      </c>
      <c r="EL81" s="407">
        <f>[3]Fleisch!EA65</f>
        <v>1909.057569416</v>
      </c>
      <c r="EM81" s="406">
        <f>[3]Fleisch!EB65</f>
        <v>3.3212800000000001E-2</v>
      </c>
      <c r="EN81" s="406">
        <f>[3]Fleisch!EC65</f>
        <v>33.077057088000998</v>
      </c>
      <c r="EO81" s="407">
        <f>[3]Fleisch!ED65</f>
        <v>111.52028499800001</v>
      </c>
      <c r="EP81" s="407">
        <f>[3]Fleisch!EE65</f>
        <v>1392.045981949</v>
      </c>
      <c r="EQ81" s="406">
        <f>[3]Fleisch!EF65</f>
        <v>26.289470450000998</v>
      </c>
      <c r="ER81" s="406">
        <f>[3]Fleisch!EG65</f>
        <v>1039.0120950330008</v>
      </c>
      <c r="ES81" s="409"/>
      <c r="ET81" s="407">
        <f>[3]Fleisch!GR65</f>
        <v>294.68332227000002</v>
      </c>
      <c r="EU81" s="407">
        <f>[3]Fleisch!GS65</f>
        <v>10007.667974399001</v>
      </c>
      <c r="EV81" s="406">
        <f>[3]Fleisch!EV65</f>
        <v>14.118619946999999</v>
      </c>
      <c r="EW81" s="406">
        <f>[3]Fleisch!EW65</f>
        <v>830.17445519799992</v>
      </c>
      <c r="EX81" s="407">
        <f>[3]Fleisch!EX65</f>
        <v>15.324652513001</v>
      </c>
      <c r="EY81" s="407">
        <f>[3]Fleisch!EY65</f>
        <v>922.58763996800008</v>
      </c>
      <c r="EZ81" s="406">
        <f>[3]Fleisch!EZ65</f>
        <v>10.980300292001001</v>
      </c>
      <c r="FA81" s="406">
        <f>[3]Fleisch!FA65</f>
        <v>364.34953145200103</v>
      </c>
      <c r="FB81" s="407">
        <f>[3]Fleisch!FB65</f>
        <v>24.611044747000001</v>
      </c>
      <c r="FC81" s="407">
        <f>[3]Fleisch!FC65</f>
        <v>803.06324083400102</v>
      </c>
      <c r="FD81" s="406">
        <f>[3]Fleisch!FD65</f>
        <v>4.9359914150000002</v>
      </c>
      <c r="FE81" s="406">
        <f>[3]Fleisch!FE65</f>
        <v>217.01951384300099</v>
      </c>
      <c r="FF81" s="407">
        <f>[3]Fleisch!FF65</f>
        <v>37.050494854999997</v>
      </c>
      <c r="FG81" s="407">
        <f>[3]Fleisch!FG65</f>
        <v>1101.032954735</v>
      </c>
      <c r="FH81" s="406">
        <f>[3]Fleisch!FH65</f>
        <v>40.278246021002005</v>
      </c>
      <c r="FI81" s="406">
        <f>[3]Fleisch!FI65</f>
        <v>875.03165355900001</v>
      </c>
      <c r="FJ81" s="407">
        <f>[3]Fleisch!FJ65</f>
        <v>23.923236964001998</v>
      </c>
      <c r="FK81" s="407">
        <f>[3]Fleisch!FK65</f>
        <v>336.83834568800103</v>
      </c>
      <c r="FL81" s="406">
        <f>[3]Fleisch!FL65</f>
        <v>29.515429981001002</v>
      </c>
      <c r="FM81" s="406">
        <f>[3]Fleisch!FM65</f>
        <v>675.27682552400108</v>
      </c>
    </row>
    <row r="82" spans="1:169" x14ac:dyDescent="0.2">
      <c r="A82" s="218"/>
      <c r="B82" s="189">
        <f t="shared" si="11"/>
        <v>44228</v>
      </c>
      <c r="C82" s="516">
        <f>[3]Fleisch!$A76</f>
        <v>43922</v>
      </c>
      <c r="D82" s="396">
        <f>[3]Fleisch!D77</f>
        <v>9.1499999999999986</v>
      </c>
      <c r="E82" s="396">
        <f>[3]Fleisch!E77</f>
        <v>8.7475000000000005</v>
      </c>
      <c r="F82" s="380">
        <f>[3]Fleisch!$J77</f>
        <v>11.05</v>
      </c>
      <c r="G82" s="380"/>
      <c r="H82" s="396">
        <f>[3]Fleisch!$L77</f>
        <v>11.275000000000002</v>
      </c>
      <c r="I82" s="396"/>
      <c r="J82" s="380"/>
      <c r="K82" s="380">
        <f>[3]Fleisch!F77</f>
        <v>13.35</v>
      </c>
      <c r="L82" s="380">
        <f>[3]Fleisch!G77</f>
        <v>12.872499999999999</v>
      </c>
      <c r="M82" s="380"/>
      <c r="N82" s="396">
        <f>[3]Fleisch!B77</f>
        <v>6.7</v>
      </c>
      <c r="O82" s="396">
        <f>[3]Fleisch!C77</f>
        <v>4.8499999999999996</v>
      </c>
      <c r="P82" s="380"/>
      <c r="Q82" s="380">
        <f>[3]Fleisch!H77</f>
        <v>14.5</v>
      </c>
      <c r="R82" s="380">
        <f>[3]Fleisch!I77</f>
        <v>12.639999999999999</v>
      </c>
      <c r="S82" s="380"/>
      <c r="T82" s="380"/>
      <c r="U82" s="189">
        <f>[3]Fleisch!$A66</f>
        <v>44228</v>
      </c>
      <c r="V82" s="343">
        <f>'Gemüse Daten'!CX81</f>
        <v>4</v>
      </c>
      <c r="W82" s="443">
        <f>[3]Fleisch!CA66</f>
        <v>71.575757571004999</v>
      </c>
      <c r="X82" s="443">
        <f>[3]Fleisch!CB66</f>
        <v>47.123152028653656</v>
      </c>
      <c r="Y82" s="444">
        <f>[3]Fleisch!CD66</f>
        <v>70.136290064179192</v>
      </c>
      <c r="Z82" s="444">
        <f>[3]Fleisch!CE66</f>
        <v>77.758524678186177</v>
      </c>
      <c r="AA82" s="443">
        <f>[3]Fleisch!CG66</f>
        <v>78.699283879794876</v>
      </c>
      <c r="AB82" s="443">
        <f>[3]Fleisch!CH66</f>
        <v>56.639561928046412</v>
      </c>
      <c r="AC82" s="445"/>
      <c r="AD82" s="444">
        <f>[3]Fleisch!CJ66</f>
        <v>69.570878784575783</v>
      </c>
      <c r="AE82" s="444">
        <f>[3]Fleisch!CK66</f>
        <v>41.766349142171912</v>
      </c>
      <c r="AF82" s="445"/>
      <c r="AG82" s="443">
        <f>[3]Fleisch!CM66</f>
        <v>37.547445446996299</v>
      </c>
      <c r="AH82" s="443">
        <f>[3]Fleisch!CN66</f>
        <v>37.540571201155593</v>
      </c>
      <c r="AI82" s="444">
        <f>[3]Fleisch!CP66</f>
        <v>66.246570818255705</v>
      </c>
      <c r="AJ82" s="444">
        <f>[3]Fleisch!CQ66</f>
        <v>42.530728477826983</v>
      </c>
      <c r="AK82" s="443">
        <f>[3]Fleisch!CS66</f>
        <v>75.897600576194037</v>
      </c>
      <c r="AL82" s="443">
        <f>[3]Fleisch!CT66</f>
        <v>63.182838596707974</v>
      </c>
      <c r="AM82" s="444">
        <f>[3]Fleisch!CV66</f>
        <v>42.716021044752353</v>
      </c>
      <c r="AN82" s="444">
        <f>[3]Fleisch!CW66</f>
        <v>31.997692133256077</v>
      </c>
      <c r="AO82" s="443">
        <f>[3]Fleisch!CY66</f>
        <v>24.093195649410969</v>
      </c>
      <c r="AP82" s="443">
        <f>[3]Fleisch!CZ66</f>
        <v>16.390172716191934</v>
      </c>
      <c r="AQ82" s="444">
        <f>[3]Fleisch!DB66</f>
        <v>29.052119029217909</v>
      </c>
      <c r="AR82" s="444">
        <f>[3]Fleisch!DC66</f>
        <v>23.567214656420823</v>
      </c>
      <c r="AS82" s="443">
        <f>[3]Fleisch!DE66</f>
        <v>30.192419718845613</v>
      </c>
      <c r="AT82" s="443">
        <f>[3]Fleisch!DF66</f>
        <v>19.329649672517782</v>
      </c>
      <c r="AU82" s="444">
        <f>[3]Fleisch!DH66</f>
        <v>70.164964379877873</v>
      </c>
      <c r="AV82" s="444">
        <f>[3]Fleisch!DI66</f>
        <v>50.235471659319529</v>
      </c>
      <c r="AW82" s="445"/>
      <c r="AX82" s="443">
        <f>[3]Fleisch!DK66</f>
        <v>23.823023031811498</v>
      </c>
      <c r="AY82" s="443">
        <f>[3]Fleisch!DL66</f>
        <v>18.824183827224559</v>
      </c>
      <c r="AZ82" s="444">
        <f>[3]Fleisch!DN66</f>
        <v>55.63259558123616</v>
      </c>
      <c r="BA82" s="444">
        <f>[3]Fleisch!DO66</f>
        <v>32.893571148753097</v>
      </c>
      <c r="BB82" s="443">
        <f>[3]Fleisch!DQ66</f>
        <v>20.434865474487868</v>
      </c>
      <c r="BC82" s="443">
        <f>[3]Fleisch!DR66</f>
        <v>17.230419369260151</v>
      </c>
      <c r="BD82" s="444">
        <f>[3]Fleisch!DT66</f>
        <v>22.978887866768765</v>
      </c>
      <c r="BE82" s="444">
        <f>[3]Fleisch!DU66</f>
        <v>14.672239308704341</v>
      </c>
      <c r="BF82" s="443">
        <f>[3]Fleisch!DW66</f>
        <v>33.087340425218777</v>
      </c>
      <c r="BG82" s="443">
        <f>[3]Fleisch!DX66</f>
        <v>21.586003893732801</v>
      </c>
      <c r="BH82" s="445"/>
      <c r="BI82" s="444">
        <f>[3]Fleisch!EJ66</f>
        <v>58.095808567220274</v>
      </c>
      <c r="BJ82" s="444">
        <f>[3]Fleisch!EK66</f>
        <v>22.180983360576466</v>
      </c>
      <c r="BK82" s="443">
        <f>[3]Fleisch!EM66</f>
        <v>107.01080140067621</v>
      </c>
      <c r="BL82" s="443">
        <f>[3]Fleisch!EN66</f>
        <v>21.080800434267317</v>
      </c>
      <c r="BM82" s="444">
        <f>[3]Fleisch!EP66</f>
        <v>18.229330034940396</v>
      </c>
      <c r="BN82" s="444">
        <f>[3]Fleisch!EQ66</f>
        <v>10.720687132182515</v>
      </c>
      <c r="BO82" s="443">
        <f>[3]Fleisch!ES66</f>
        <v>18.735719198130081</v>
      </c>
      <c r="BP82" s="443">
        <f>[3]Fleisch!ET66</f>
        <v>9.5961010036728087</v>
      </c>
      <c r="BQ82" s="444"/>
      <c r="BR82" s="444">
        <f>[3]Fleisch!FN66</f>
        <v>25.512852821021529</v>
      </c>
      <c r="BS82" s="444">
        <f>[3]Fleisch!FO66</f>
        <v>18.76608635141347</v>
      </c>
      <c r="BT82" s="443">
        <f>[3]Fleisch!FQ66</f>
        <v>20.291916718676422</v>
      </c>
      <c r="BU82" s="443">
        <f>[3]Fleisch!FR66</f>
        <v>11.012774553881878</v>
      </c>
      <c r="BV82" s="444">
        <f>[3]Fleisch!FT66</f>
        <v>71.860178910704192</v>
      </c>
      <c r="BW82" s="444">
        <f>[3]Fleisch!FU66</f>
        <v>47.123017012445899</v>
      </c>
      <c r="BX82" s="443">
        <f>[3]Fleisch!FW66</f>
        <v>51.638921229507588</v>
      </c>
      <c r="BY82" s="443">
        <f>[3]Fleisch!FX66</f>
        <v>33.055534798478931</v>
      </c>
      <c r="BZ82" s="444">
        <f>[3]Fleisch!FZ66</f>
        <v>19.446891042578205</v>
      </c>
      <c r="CA82" s="444">
        <f>[3]Fleisch!GA66</f>
        <v>20.397933830741675</v>
      </c>
      <c r="CB82" s="443">
        <f>[3]Fleisch!GC66</f>
        <v>43.635451161593842</v>
      </c>
      <c r="CC82" s="443">
        <f>[3]Fleisch!GD66</f>
        <v>26.398137096874745</v>
      </c>
      <c r="CD82" s="444">
        <f>[3]Fleisch!GF66</f>
        <v>34.847287030372108</v>
      </c>
      <c r="CE82" s="444">
        <f>[3]Fleisch!GG66</f>
        <v>23.363855389320914</v>
      </c>
      <c r="CF82" s="443">
        <f>[3]Fleisch!GI66</f>
        <v>82.22260258806152</v>
      </c>
      <c r="CG82" s="443">
        <f>[3]Fleisch!GJ66</f>
        <v>63.320141718199345</v>
      </c>
      <c r="CH82" s="444">
        <f>[3]Fleisch!GL66</f>
        <v>20.623458928860607</v>
      </c>
      <c r="CI82" s="444">
        <f>[3]Fleisch!GM66</f>
        <v>11.781503345661585</v>
      </c>
      <c r="CJ82" s="243"/>
      <c r="CK82" s="528">
        <f t="shared" si="15"/>
        <v>4</v>
      </c>
      <c r="CL82" s="397">
        <f>[3]Fleisch!GP66</f>
        <v>554.35327916200094</v>
      </c>
      <c r="CM82" s="397">
        <f>[3]Fleisch!GQ66</f>
        <v>11376.756531383</v>
      </c>
      <c r="CN82" s="415"/>
      <c r="CO82" s="407">
        <f>[3]Fleisch!$AH66</f>
        <v>16.472661154000001</v>
      </c>
      <c r="CP82" s="407">
        <f>[3]Fleisch!$AM66</f>
        <v>334.20981310600104</v>
      </c>
      <c r="CQ82" s="406">
        <f>[3]Fleisch!AS66</f>
        <v>1.4850000001000001E-2</v>
      </c>
      <c r="CR82" s="406">
        <f>[3]Fleisch!AT66</f>
        <v>33.501528039</v>
      </c>
      <c r="CS82" s="407">
        <f>[3]Fleisch!AU66</f>
        <v>0.83010682899999999</v>
      </c>
      <c r="CT82" s="407">
        <f>[3]Fleisch!AV66</f>
        <v>8.4664807100010009</v>
      </c>
      <c r="CU82" s="406">
        <f>[3]Fleisch!AW66</f>
        <v>0.459839</v>
      </c>
      <c r="CV82" s="406">
        <f>[3]Fleisch!AX66</f>
        <v>6.639737459</v>
      </c>
      <c r="CW82" s="415"/>
      <c r="CX82" s="407">
        <f>[3]Fleisch!AL66</f>
        <v>10.506424286001</v>
      </c>
      <c r="CY82" s="407">
        <f>[3]Fleisch!AQ66</f>
        <v>202.104273541</v>
      </c>
      <c r="CZ82" s="406">
        <f>[3]Fleisch!AY66</f>
        <v>0.59633500000000006</v>
      </c>
      <c r="DA82" s="406">
        <f>[3]Fleisch!AZ66</f>
        <v>63.779135183001003</v>
      </c>
      <c r="DB82" s="415"/>
      <c r="DC82" s="407">
        <f>[3]Fleisch!$AI66</f>
        <v>282.45618224700002</v>
      </c>
      <c r="DD82" s="407">
        <f>[3]Fleisch!$AN66</f>
        <v>2511.9142981969999</v>
      </c>
      <c r="DE82" s="406">
        <f>[3]Fleisch!BA66</f>
        <v>16.891066651000003</v>
      </c>
      <c r="DF82" s="406">
        <f>[3]Fleisch!BB66</f>
        <v>146.19176330900001</v>
      </c>
      <c r="DG82" s="407">
        <f>[3]Fleisch!BC66</f>
        <v>13.576852158001</v>
      </c>
      <c r="DH82" s="407">
        <f>[3]Fleisch!BD66</f>
        <v>146.163992608001</v>
      </c>
      <c r="DI82" s="406">
        <f>[3]Fleisch!BE66</f>
        <v>3.9246018880000002</v>
      </c>
      <c r="DJ82" s="406">
        <f>[3]Fleisch!BF66</f>
        <v>99.930644836000994</v>
      </c>
      <c r="DK82" s="407">
        <f>[3]Fleisch!BG66</f>
        <v>9.9547014270009999</v>
      </c>
      <c r="DL82" s="407">
        <f>[3]Fleisch!BH66</f>
        <v>100.201184756</v>
      </c>
      <c r="DM82" s="406">
        <f>[3]Fleisch!BI66</f>
        <v>171.31431414300201</v>
      </c>
      <c r="DN82" s="406">
        <f>[3]Fleisch!BJ66</f>
        <v>1173.1939341930008</v>
      </c>
      <c r="DO82" s="407">
        <f>[3]Fleisch!BK66</f>
        <v>15.869385796001</v>
      </c>
      <c r="DP82" s="407">
        <f>[3]Fleisch!BL66</f>
        <v>144.74408339700099</v>
      </c>
      <c r="DQ82" s="406">
        <f>[3]Fleisch!BM66</f>
        <v>4.9404500000010003</v>
      </c>
      <c r="DR82" s="406">
        <f>[3]Fleisch!BN66</f>
        <v>128.62011200000001</v>
      </c>
      <c r="DS82" s="407">
        <f>[3]Fleisch!BO66</f>
        <v>4.6234013279999999</v>
      </c>
      <c r="DT82" s="407">
        <f>[3]Fleisch!BP66</f>
        <v>109.623014598</v>
      </c>
      <c r="DU82" s="415"/>
      <c r="DV82" s="406">
        <f>[3]Fleisch!$AJ66</f>
        <v>65.891379552000004</v>
      </c>
      <c r="DW82" s="406">
        <f>[3]Fleisch!$AO66</f>
        <v>2190.3033419499998</v>
      </c>
      <c r="DX82" s="407">
        <f>[3]Fleisch!BQ66</f>
        <v>8.0332238740000008</v>
      </c>
      <c r="DY82" s="407">
        <f>[3]Fleisch!BR66</f>
        <v>360.652745473001</v>
      </c>
      <c r="DZ82" s="406">
        <f>[3]Fleisch!BS66</f>
        <v>4.5313953180000004</v>
      </c>
      <c r="EA82" s="406">
        <f>[3]Fleisch!BT66</f>
        <v>172.23380080000098</v>
      </c>
      <c r="EB82" s="407">
        <f>[3]Fleisch!BU66</f>
        <v>4.8046597570009997</v>
      </c>
      <c r="EC82" s="407">
        <f>[3]Fleisch!BV66</f>
        <v>142.192103538</v>
      </c>
      <c r="ED82" s="406">
        <f>[3]Fleisch!BW66</f>
        <v>7.0031919740000008</v>
      </c>
      <c r="EE82" s="406">
        <f>[3]Fleisch!BX66</f>
        <v>300.12153852300099</v>
      </c>
      <c r="EF82" s="407">
        <f>[3]Fleisch!BY66</f>
        <v>7.8996218220000003</v>
      </c>
      <c r="EG82" s="407">
        <f>[3]Fleisch!BZ66</f>
        <v>129.93896913200101</v>
      </c>
      <c r="EH82" s="415"/>
      <c r="EI82" s="406">
        <f>[3]Fleisch!$AK66</f>
        <v>139.06885362000099</v>
      </c>
      <c r="EJ82" s="406">
        <f>[3]Fleisch!$AP66</f>
        <v>4813.1723361969998</v>
      </c>
      <c r="EK82" s="407">
        <f>[3]Fleisch!DZ66</f>
        <v>21.089471000001001</v>
      </c>
      <c r="EL82" s="407">
        <f>[3]Fleisch!EA66</f>
        <v>1526.6405434890032</v>
      </c>
      <c r="EM82" s="406">
        <f>[3]Fleisch!EB66</f>
        <v>1.4831400001E-2</v>
      </c>
      <c r="EN82" s="406">
        <f>[3]Fleisch!EC66</f>
        <v>20.328496448000003</v>
      </c>
      <c r="EO82" s="407">
        <f>[3]Fleisch!ED66</f>
        <v>71.779644220001003</v>
      </c>
      <c r="EP82" s="407">
        <f>[3]Fleisch!EE66</f>
        <v>1234.420473998</v>
      </c>
      <c r="EQ82" s="406">
        <f>[3]Fleisch!EF66</f>
        <v>33.037273000002003</v>
      </c>
      <c r="ER82" s="406">
        <f>[3]Fleisch!EG66</f>
        <v>683.25724111100203</v>
      </c>
      <c r="ES82" s="409"/>
      <c r="ET82" s="407">
        <f>[3]Fleisch!GR66</f>
        <v>214.89818829100201</v>
      </c>
      <c r="EU82" s="407">
        <f>[3]Fleisch!GS66</f>
        <v>7466.874056482</v>
      </c>
      <c r="EV82" s="406">
        <f>[3]Fleisch!EV66</f>
        <v>12.541858104999999</v>
      </c>
      <c r="EW82" s="406">
        <f>[3]Fleisch!EW66</f>
        <v>635.61128694900106</v>
      </c>
      <c r="EX82" s="407">
        <f>[3]Fleisch!EX66</f>
        <v>10.153010867000999</v>
      </c>
      <c r="EY82" s="407">
        <f>[3]Fleisch!EY66</f>
        <v>665.81548652400102</v>
      </c>
      <c r="EZ82" s="406">
        <f>[3]Fleisch!EZ66</f>
        <v>5.9852073910010004</v>
      </c>
      <c r="FA82" s="406">
        <f>[3]Fleisch!FA66</f>
        <v>229.43124547400103</v>
      </c>
      <c r="FB82" s="407">
        <f>[3]Fleisch!FB66</f>
        <v>13.190140314003999</v>
      </c>
      <c r="FC82" s="407">
        <f>[3]Fleisch!FC66</f>
        <v>609.12298289400303</v>
      </c>
      <c r="FD82" s="406">
        <f>[3]Fleisch!FD66</f>
        <v>1.313840798</v>
      </c>
      <c r="FE82" s="406">
        <f>[3]Fleisch!FE66</f>
        <v>199.27324179300001</v>
      </c>
      <c r="FF82" s="407">
        <f>[3]Fleisch!FF66</f>
        <v>26.427221261000003</v>
      </c>
      <c r="FG82" s="407">
        <f>[3]Fleisch!FG66</f>
        <v>883.77631542500114</v>
      </c>
      <c r="FH82" s="406">
        <f>[3]Fleisch!FH66</f>
        <v>29.282408344002004</v>
      </c>
      <c r="FI82" s="406">
        <f>[3]Fleisch!FI66</f>
        <v>747.79437198600203</v>
      </c>
      <c r="FJ82" s="407">
        <f>[3]Fleisch!FJ66</f>
        <v>19.078302691001998</v>
      </c>
      <c r="FK82" s="407">
        <f>[3]Fleisch!FK66</f>
        <v>260.19128906200302</v>
      </c>
      <c r="FL82" s="406">
        <f>[3]Fleisch!FL66</f>
        <v>33.254130170000998</v>
      </c>
      <c r="FM82" s="406">
        <f>[3]Fleisch!FM66</f>
        <v>497.54582407300001</v>
      </c>
    </row>
    <row r="83" spans="1:169" x14ac:dyDescent="0.2">
      <c r="A83" s="218"/>
      <c r="B83" s="189">
        <f t="shared" si="11"/>
        <v>44197</v>
      </c>
      <c r="C83" s="516">
        <f>[3]Fleisch!$A77</f>
        <v>43891</v>
      </c>
      <c r="D83" s="396">
        <f>[3]Fleisch!D78</f>
        <v>9.1999999999999993</v>
      </c>
      <c r="E83" s="396">
        <f>[3]Fleisch!E78</f>
        <v>8.8574999999999999</v>
      </c>
      <c r="F83" s="380">
        <f>[3]Fleisch!$J78</f>
        <v>11</v>
      </c>
      <c r="G83" s="380"/>
      <c r="H83" s="396">
        <f>[3]Fleisch!$L78</f>
        <v>11.3</v>
      </c>
      <c r="I83" s="396"/>
      <c r="J83" s="380"/>
      <c r="K83" s="380">
        <f>[3]Fleisch!F78</f>
        <v>14.100000000000001</v>
      </c>
      <c r="L83" s="380">
        <f>[3]Fleisch!G78</f>
        <v>13.600000000000001</v>
      </c>
      <c r="M83" s="380"/>
      <c r="N83" s="396">
        <f>[3]Fleisch!B78</f>
        <v>6.6249999999999991</v>
      </c>
      <c r="O83" s="396">
        <f>[3]Fleisch!C78</f>
        <v>4.8249999999999993</v>
      </c>
      <c r="P83" s="380"/>
      <c r="Q83" s="380">
        <f>[3]Fleisch!H78</f>
        <v>14.5</v>
      </c>
      <c r="R83" s="380">
        <f>[3]Fleisch!I78</f>
        <v>12.614999999999998</v>
      </c>
      <c r="S83" s="380"/>
      <c r="T83" s="380"/>
      <c r="U83" s="189">
        <f>[3]Fleisch!$A67</f>
        <v>44197</v>
      </c>
      <c r="V83" s="343">
        <f>'Gemüse Daten'!CX82</f>
        <v>4</v>
      </c>
      <c r="W83" s="443">
        <f>[3]Fleisch!CA67</f>
        <v>35.385366172450865</v>
      </c>
      <c r="X83" s="443">
        <f>[3]Fleisch!CB67</f>
        <v>39.758490829481637</v>
      </c>
      <c r="Y83" s="444">
        <f>[3]Fleisch!CD67</f>
        <v>62.005000009599279</v>
      </c>
      <c r="Z83" s="444">
        <f>[3]Fleisch!CE67</f>
        <v>68.859194449719666</v>
      </c>
      <c r="AA83" s="443">
        <f>[3]Fleisch!CG67</f>
        <v>84.664719465389268</v>
      </c>
      <c r="AB83" s="443">
        <f>[3]Fleisch!CH67</f>
        <v>64.735947847235863</v>
      </c>
      <c r="AC83" s="445"/>
      <c r="AD83" s="444">
        <f>[3]Fleisch!CJ67</f>
        <v>42.67332561632228</v>
      </c>
      <c r="AE83" s="444">
        <f>[3]Fleisch!CK67</f>
        <v>42.105535931678546</v>
      </c>
      <c r="AF83" s="445"/>
      <c r="AG83" s="443">
        <f>[3]Fleisch!CM67</f>
        <v>37.278115463217453</v>
      </c>
      <c r="AH83" s="443">
        <f>[3]Fleisch!CN67</f>
        <v>38.320522441664821</v>
      </c>
      <c r="AI83" s="444">
        <f>[3]Fleisch!CP67</f>
        <v>61.65914780514894</v>
      </c>
      <c r="AJ83" s="444">
        <f>[3]Fleisch!CQ67</f>
        <v>51.178744338335235</v>
      </c>
      <c r="AK83" s="443">
        <f>[3]Fleisch!CS67</f>
        <v>69.004695770168851</v>
      </c>
      <c r="AL83" s="443">
        <f>[3]Fleisch!CT67</f>
        <v>61.152861938857072</v>
      </c>
      <c r="AM83" s="444">
        <f>[3]Fleisch!CV67</f>
        <v>35.403530426035594</v>
      </c>
      <c r="AN83" s="444">
        <f>[3]Fleisch!CW67</f>
        <v>32.935258715569503</v>
      </c>
      <c r="AO83" s="443">
        <f>[3]Fleisch!CY67</f>
        <v>23.758839082541133</v>
      </c>
      <c r="AP83" s="443">
        <f>[3]Fleisch!CZ67</f>
        <v>15.643198837458323</v>
      </c>
      <c r="AQ83" s="444">
        <f>[3]Fleisch!DB67</f>
        <v>30.339149231307168</v>
      </c>
      <c r="AR83" s="444">
        <f>[3]Fleisch!DC67</f>
        <v>23.772477593578987</v>
      </c>
      <c r="AS83" s="443">
        <f>[3]Fleisch!DE67</f>
        <v>31.808708729748641</v>
      </c>
      <c r="AT83" s="443">
        <f>[3]Fleisch!DF67</f>
        <v>20.279588374720717</v>
      </c>
      <c r="AU83" s="444">
        <f>[3]Fleisch!DH67</f>
        <v>48.286586290607403</v>
      </c>
      <c r="AV83" s="444">
        <f>[3]Fleisch!DI67</f>
        <v>47.142509165360451</v>
      </c>
      <c r="AW83" s="445"/>
      <c r="AX83" s="443">
        <f>[3]Fleisch!DK67</f>
        <v>12.532622217706452</v>
      </c>
      <c r="AY83" s="443">
        <f>[3]Fleisch!DL67</f>
        <v>16.372881065116388</v>
      </c>
      <c r="AZ83" s="444">
        <f>[3]Fleisch!DN67</f>
        <v>44.195666518323364</v>
      </c>
      <c r="BA83" s="444">
        <f>[3]Fleisch!DO67</f>
        <v>31.206324644439658</v>
      </c>
      <c r="BB83" s="443">
        <f>[3]Fleisch!DQ67</f>
        <v>21.919992641043535</v>
      </c>
      <c r="BC83" s="443">
        <f>[3]Fleisch!DR67</f>
        <v>17.299085652091456</v>
      </c>
      <c r="BD83" s="444">
        <f>[3]Fleisch!DT67</f>
        <v>18.5169724696641</v>
      </c>
      <c r="BE83" s="444">
        <f>[3]Fleisch!DU67</f>
        <v>14.196274107176027</v>
      </c>
      <c r="BF83" s="443">
        <f>[3]Fleisch!DW67</f>
        <v>24.808026456945807</v>
      </c>
      <c r="BG83" s="443">
        <f>[3]Fleisch!DX67</f>
        <v>21.078164820392754</v>
      </c>
      <c r="BH83" s="445"/>
      <c r="BI83" s="444">
        <f>[3]Fleisch!EJ67</f>
        <v>57.97422773892513</v>
      </c>
      <c r="BJ83" s="444">
        <f>[3]Fleisch!EK67</f>
        <v>20.521321616748775</v>
      </c>
      <c r="BK83" s="443">
        <f>[3]Fleisch!EM67</f>
        <v>102.48227266527033</v>
      </c>
      <c r="BL83" s="443">
        <f>[3]Fleisch!EN67</f>
        <v>21.517791992489165</v>
      </c>
      <c r="BM83" s="444">
        <f>[3]Fleisch!EP67</f>
        <v>18.380510770741694</v>
      </c>
      <c r="BN83" s="444">
        <f>[3]Fleisch!EQ67</f>
        <v>10.530706515165898</v>
      </c>
      <c r="BO83" s="443">
        <f>[3]Fleisch!ES67</f>
        <v>23.840427289380347</v>
      </c>
      <c r="BP83" s="443">
        <f>[3]Fleisch!ET67</f>
        <v>7.9065131313144255</v>
      </c>
      <c r="BQ83" s="444"/>
      <c r="BR83" s="444">
        <f>[3]Fleisch!FN67</f>
        <v>22.431142616322628</v>
      </c>
      <c r="BS83" s="444">
        <f>[3]Fleisch!FO67</f>
        <v>18.616760810821273</v>
      </c>
      <c r="BT83" s="443">
        <f>[3]Fleisch!FQ67</f>
        <v>20.716243573005922</v>
      </c>
      <c r="BU83" s="443">
        <f>[3]Fleisch!FR67</f>
        <v>11.095843240107953</v>
      </c>
      <c r="BV83" s="444">
        <f>[3]Fleisch!FT67</f>
        <v>67.622969762475932</v>
      </c>
      <c r="BW83" s="444">
        <f>[3]Fleisch!FU67</f>
        <v>47.179962758671124</v>
      </c>
      <c r="BX83" s="443">
        <f>[3]Fleisch!FW67</f>
        <v>47.522777378852346</v>
      </c>
      <c r="BY83" s="443">
        <f>[3]Fleisch!FX67</f>
        <v>32.68900014656829</v>
      </c>
      <c r="BZ83" s="444">
        <f>[3]Fleisch!FZ67</f>
        <v>16.795743587173749</v>
      </c>
      <c r="CA83" s="444">
        <f>[3]Fleisch!GA67</f>
        <v>20.335940297025093</v>
      </c>
      <c r="CB83" s="443">
        <f>[3]Fleisch!GC67</f>
        <v>46.079209473529978</v>
      </c>
      <c r="CC83" s="443">
        <f>[3]Fleisch!GD67</f>
        <v>27.173666224484773</v>
      </c>
      <c r="CD83" s="444">
        <f>[3]Fleisch!GF67</f>
        <v>30.690568397906389</v>
      </c>
      <c r="CE83" s="444">
        <f>[3]Fleisch!GG67</f>
        <v>23.522851545697311</v>
      </c>
      <c r="CF83" s="443">
        <f>[3]Fleisch!GI67</f>
        <v>85.563540709442719</v>
      </c>
      <c r="CG83" s="443">
        <f>[3]Fleisch!GJ67</f>
        <v>62.605671134454987</v>
      </c>
      <c r="CH83" s="444">
        <f>[3]Fleisch!GL67</f>
        <v>22.053679917490825</v>
      </c>
      <c r="CI83" s="444">
        <f>[3]Fleisch!GM67</f>
        <v>10.769689565962441</v>
      </c>
      <c r="CJ83" s="243"/>
      <c r="CK83" s="528">
        <f t="shared" si="15"/>
        <v>4</v>
      </c>
      <c r="CL83" s="397">
        <f>[3]Fleisch!GP67</f>
        <v>524.83188133000101</v>
      </c>
      <c r="CM83" s="397">
        <f>[3]Fleisch!GQ67</f>
        <v>12222.264743868001</v>
      </c>
      <c r="CN83" s="415"/>
      <c r="CO83" s="407">
        <f>[3]Fleisch!$AH67</f>
        <v>20.231645171</v>
      </c>
      <c r="CP83" s="407">
        <f>[3]Fleisch!$AM67</f>
        <v>369.28602342600004</v>
      </c>
      <c r="CQ83" s="406">
        <f>[3]Fleisch!AS67</f>
        <v>1.567868319</v>
      </c>
      <c r="CR83" s="406">
        <f>[3]Fleisch!AT67</f>
        <v>48.021837134000002</v>
      </c>
      <c r="CS83" s="407">
        <f>[3]Fleisch!AU67</f>
        <v>2.9194893950000003</v>
      </c>
      <c r="CT83" s="407">
        <f>[3]Fleisch!AV67</f>
        <v>10.720932797</v>
      </c>
      <c r="CU83" s="406">
        <f>[3]Fleisch!AW67</f>
        <v>0.32696500000000001</v>
      </c>
      <c r="CV83" s="406">
        <f>[3]Fleisch!AX67</f>
        <v>2.0846450000000001</v>
      </c>
      <c r="CW83" s="415"/>
      <c r="CX83" s="407">
        <f>[3]Fleisch!AL67</f>
        <v>12.667243934001</v>
      </c>
      <c r="CY83" s="407">
        <f>[3]Fleisch!AQ67</f>
        <v>214.076298398001</v>
      </c>
      <c r="CZ83" s="406">
        <f>[3]Fleisch!AY67</f>
        <v>1.2292358540000001</v>
      </c>
      <c r="DA83" s="406">
        <f>[3]Fleisch!AZ67</f>
        <v>44.975424564000001</v>
      </c>
      <c r="DB83" s="415"/>
      <c r="DC83" s="407">
        <f>[3]Fleisch!$AI67</f>
        <v>251.82560390200101</v>
      </c>
      <c r="DD83" s="407">
        <f>[3]Fleisch!$AN67</f>
        <v>2762.2410185240001</v>
      </c>
      <c r="DE83" s="406">
        <f>[3]Fleisch!BA67</f>
        <v>11.215011729</v>
      </c>
      <c r="DF83" s="406">
        <f>[3]Fleisch!BB67</f>
        <v>145.487519391001</v>
      </c>
      <c r="DG83" s="407">
        <f>[3]Fleisch!BC67</f>
        <v>9.1671517250000001</v>
      </c>
      <c r="DH83" s="407">
        <f>[3]Fleisch!BD67</f>
        <v>93.861651547999998</v>
      </c>
      <c r="DI83" s="406">
        <f>[3]Fleisch!BE67</f>
        <v>2.6743184780010001</v>
      </c>
      <c r="DJ83" s="406">
        <f>[3]Fleisch!BF67</f>
        <v>77.98778972800001</v>
      </c>
      <c r="DK83" s="407">
        <f>[3]Fleisch!BG67</f>
        <v>14.733775709001</v>
      </c>
      <c r="DL83" s="407">
        <f>[3]Fleisch!BH67</f>
        <v>101.82487232100101</v>
      </c>
      <c r="DM83" s="406">
        <f>[3]Fleisch!BI67</f>
        <v>139.64522632400201</v>
      </c>
      <c r="DN83" s="406">
        <f>[3]Fleisch!BJ67</f>
        <v>1442.6824022270011</v>
      </c>
      <c r="DO83" s="407">
        <f>[3]Fleisch!BK67</f>
        <v>15.082885004</v>
      </c>
      <c r="DP83" s="407">
        <f>[3]Fleisch!BL67</f>
        <v>174.153662368</v>
      </c>
      <c r="DQ83" s="406">
        <f>[3]Fleisch!BM67</f>
        <v>5.4364530000010003</v>
      </c>
      <c r="DR83" s="406">
        <f>[3]Fleisch!BN67</f>
        <v>142.85792189999998</v>
      </c>
      <c r="DS83" s="407">
        <f>[3]Fleisch!BO67</f>
        <v>7.8573400849999997</v>
      </c>
      <c r="DT83" s="407">
        <f>[3]Fleisch!BP67</f>
        <v>92.980348067001003</v>
      </c>
      <c r="DU83" s="415"/>
      <c r="DV83" s="406">
        <f>[3]Fleisch!$AJ67</f>
        <v>72.343459053000004</v>
      </c>
      <c r="DW83" s="406">
        <f>[3]Fleisch!$AO67</f>
        <v>2252.9298602399999</v>
      </c>
      <c r="DX83" s="407">
        <f>[3]Fleisch!BQ67</f>
        <v>8.2833398520009993</v>
      </c>
      <c r="DY83" s="407">
        <f>[3]Fleisch!BR67</f>
        <v>335.93001890000005</v>
      </c>
      <c r="DZ83" s="406">
        <f>[3]Fleisch!BS67</f>
        <v>9.719213911999999</v>
      </c>
      <c r="EA83" s="406">
        <f>[3]Fleisch!BT67</f>
        <v>202.76067330000103</v>
      </c>
      <c r="EB83" s="407">
        <f>[3]Fleisch!BU67</f>
        <v>7.9092246670000002</v>
      </c>
      <c r="EC83" s="407">
        <f>[3]Fleisch!BV67</f>
        <v>120.82646404900001</v>
      </c>
      <c r="ED83" s="406">
        <f>[3]Fleisch!BW67</f>
        <v>11.31941979</v>
      </c>
      <c r="EE83" s="406">
        <f>[3]Fleisch!BX67</f>
        <v>332.73779885000005</v>
      </c>
      <c r="EF83" s="407">
        <f>[3]Fleisch!BY67</f>
        <v>2.8848445529999998</v>
      </c>
      <c r="EG83" s="407">
        <f>[3]Fleisch!BZ67</f>
        <v>150.63340512800102</v>
      </c>
      <c r="EH83" s="415"/>
      <c r="EI83" s="406">
        <f>[3]Fleisch!$AK67</f>
        <v>128.14454110700001</v>
      </c>
      <c r="EJ83" s="406">
        <f>[3]Fleisch!$AP67</f>
        <v>5353.7235975350004</v>
      </c>
      <c r="EK83" s="407">
        <f>[3]Fleisch!DZ67</f>
        <v>21.383766000002002</v>
      </c>
      <c r="EL83" s="407">
        <f>[3]Fleisch!EA67</f>
        <v>1639.6033281580001</v>
      </c>
      <c r="EM83" s="406">
        <f>[3]Fleisch!EB67</f>
        <v>1.1183300000999999E-2</v>
      </c>
      <c r="EN83" s="406">
        <f>[3]Fleisch!EC67</f>
        <v>19.205068358001</v>
      </c>
      <c r="EO83" s="407">
        <f>[3]Fleisch!ED67</f>
        <v>71.604765807000007</v>
      </c>
      <c r="EP83" s="407">
        <f>[3]Fleisch!EE67</f>
        <v>1182.330109599</v>
      </c>
      <c r="EQ83" s="406">
        <f>[3]Fleisch!EF67</f>
        <v>21.349653000000004</v>
      </c>
      <c r="ER83" s="406">
        <f>[3]Fleisch!EG67</f>
        <v>983.05174566400194</v>
      </c>
      <c r="ES83" s="409"/>
      <c r="ET83" s="407">
        <f>[3]Fleisch!GR67</f>
        <v>249.62729817800201</v>
      </c>
      <c r="EU83" s="407">
        <f>[3]Fleisch!GS67</f>
        <v>7604.7399445430001</v>
      </c>
      <c r="EV83" s="406">
        <f>[3]Fleisch!EV67</f>
        <v>11.140148784002003</v>
      </c>
      <c r="EW83" s="406">
        <f>[3]Fleisch!EW67</f>
        <v>663.4864898940009</v>
      </c>
      <c r="EX83" s="407">
        <f>[3]Fleisch!EX67</f>
        <v>7.7510729970000005</v>
      </c>
      <c r="EY83" s="407">
        <f>[3]Fleisch!EY67</f>
        <v>574.40884932500103</v>
      </c>
      <c r="EZ83" s="406">
        <f>[3]Fleisch!EZ67</f>
        <v>7.1824653900000008</v>
      </c>
      <c r="FA83" s="406">
        <f>[3]Fleisch!FA67</f>
        <v>224.72912628500001</v>
      </c>
      <c r="FB83" s="407">
        <f>[3]Fleisch!FB67</f>
        <v>14.184559512003</v>
      </c>
      <c r="FC83" s="407">
        <f>[3]Fleisch!FC67</f>
        <v>593.93466040200099</v>
      </c>
      <c r="FD83" s="406">
        <f>[3]Fleisch!FD67</f>
        <v>3.3523793820000001</v>
      </c>
      <c r="FE83" s="406">
        <f>[3]Fleisch!FE67</f>
        <v>237.40438679800101</v>
      </c>
      <c r="FF83" s="407">
        <f>[3]Fleisch!FF67</f>
        <v>25.589799725001001</v>
      </c>
      <c r="FG83" s="407">
        <f>[3]Fleisch!FG67</f>
        <v>849.98284607100106</v>
      </c>
      <c r="FH83" s="406">
        <f>[3]Fleisch!FH67</f>
        <v>53.406146923001003</v>
      </c>
      <c r="FI83" s="406">
        <f>[3]Fleisch!FI67</f>
        <v>762.87797148800291</v>
      </c>
      <c r="FJ83" s="407">
        <f>[3]Fleisch!FJ67</f>
        <v>18.830165738001</v>
      </c>
      <c r="FK83" s="407">
        <f>[3]Fleisch!FK67</f>
        <v>248.536147983001</v>
      </c>
      <c r="FL83" s="406">
        <f>[3]Fleisch!FL67</f>
        <v>30.248113091000999</v>
      </c>
      <c r="FM83" s="406">
        <f>[3]Fleisch!FM67</f>
        <v>693.37490431699996</v>
      </c>
    </row>
    <row r="84" spans="1:169" x14ac:dyDescent="0.2">
      <c r="A84" s="218"/>
      <c r="B84" s="189">
        <f t="shared" si="11"/>
        <v>44166</v>
      </c>
      <c r="C84" s="516">
        <f>[3]Fleisch!$A78</f>
        <v>43862</v>
      </c>
      <c r="D84" s="396">
        <f>[3]Fleisch!D79</f>
        <v>9.0400000000000009</v>
      </c>
      <c r="E84" s="396">
        <f>[3]Fleisch!E79</f>
        <v>8.9599999999999991</v>
      </c>
      <c r="F84" s="380">
        <f>[3]Fleisch!$J79</f>
        <v>11.08</v>
      </c>
      <c r="G84" s="380"/>
      <c r="H84" s="396">
        <f>[3]Fleisch!$L79</f>
        <v>11.440000000000001</v>
      </c>
      <c r="I84" s="396"/>
      <c r="J84" s="380"/>
      <c r="K84" s="380">
        <f>[3]Fleisch!F79</f>
        <v>15.24</v>
      </c>
      <c r="L84" s="380">
        <f>[3]Fleisch!G79</f>
        <v>14.347999999999999</v>
      </c>
      <c r="M84" s="380"/>
      <c r="N84" s="396">
        <f>[3]Fleisch!B79</f>
        <v>6.5400000000000009</v>
      </c>
      <c r="O84" s="396">
        <f>[3]Fleisch!C79</f>
        <v>4.6166666666666663</v>
      </c>
      <c r="P84" s="380"/>
      <c r="Q84" s="380">
        <f>[3]Fleisch!H79</f>
        <v>14.319999999999999</v>
      </c>
      <c r="R84" s="380">
        <f>[3]Fleisch!I79</f>
        <v>12.427999999999999</v>
      </c>
      <c r="S84" s="380"/>
      <c r="T84" s="380"/>
      <c r="U84" s="189">
        <f>[3]Fleisch!$A68</f>
        <v>44166</v>
      </c>
      <c r="V84" s="343">
        <f>'Gemüse Daten'!CX83</f>
        <v>5</v>
      </c>
      <c r="W84" s="443" t="str">
        <f>[3]Fleisch!CA68</f>
        <v>(-)</v>
      </c>
      <c r="X84" s="443" t="str">
        <f>[3]Fleisch!CB68</f>
        <v>(-)</v>
      </c>
      <c r="Y84" s="444" t="str">
        <f>[3]Fleisch!CD68</f>
        <v>(-)</v>
      </c>
      <c r="Z84" s="444" t="str">
        <f>[3]Fleisch!CE68</f>
        <v>(-)</v>
      </c>
      <c r="AA84" s="443" t="str">
        <f>[3]Fleisch!CG68</f>
        <v>(-)</v>
      </c>
      <c r="AB84" s="443" t="str">
        <f>[3]Fleisch!CH68</f>
        <v>(-)</v>
      </c>
      <c r="AC84" s="445"/>
      <c r="AD84" s="444" t="str">
        <f>[3]Fleisch!CJ68</f>
        <v>(-)</v>
      </c>
      <c r="AE84" s="444" t="str">
        <f>[3]Fleisch!CK68</f>
        <v>(-)</v>
      </c>
      <c r="AF84" s="445"/>
      <c r="AG84" s="443" t="str">
        <f>[3]Fleisch!CM68</f>
        <v>(-)</v>
      </c>
      <c r="AH84" s="443" t="str">
        <f>[3]Fleisch!CN68</f>
        <v>(-)</v>
      </c>
      <c r="AI84" s="444" t="str">
        <f>[3]Fleisch!CP68</f>
        <v>(-)</v>
      </c>
      <c r="AJ84" s="444" t="str">
        <f>[3]Fleisch!CQ68</f>
        <v>(-)</v>
      </c>
      <c r="AK84" s="443" t="str">
        <f>[3]Fleisch!CS68</f>
        <v>(-)</v>
      </c>
      <c r="AL84" s="443" t="str">
        <f>[3]Fleisch!CT68</f>
        <v>(-)</v>
      </c>
      <c r="AM84" s="444" t="str">
        <f>[3]Fleisch!CV68</f>
        <v>(-)</v>
      </c>
      <c r="AN84" s="444" t="str">
        <f>[3]Fleisch!CW68</f>
        <v>(-)</v>
      </c>
      <c r="AO84" s="443" t="str">
        <f>[3]Fleisch!CY68</f>
        <v>(-)</v>
      </c>
      <c r="AP84" s="443" t="str">
        <f>[3]Fleisch!CZ68</f>
        <v>(-)</v>
      </c>
      <c r="AQ84" s="444" t="str">
        <f>[3]Fleisch!DB68</f>
        <v>(-)</v>
      </c>
      <c r="AR84" s="444" t="str">
        <f>[3]Fleisch!DC68</f>
        <v>(-)</v>
      </c>
      <c r="AS84" s="443" t="str">
        <f>[3]Fleisch!DE68</f>
        <v>(-)</v>
      </c>
      <c r="AT84" s="443" t="str">
        <f>[3]Fleisch!DF68</f>
        <v>(-)</v>
      </c>
      <c r="AU84" s="444" t="str">
        <f>[3]Fleisch!DH68</f>
        <v>(-)</v>
      </c>
      <c r="AV84" s="444" t="str">
        <f>[3]Fleisch!DI68</f>
        <v>(-)</v>
      </c>
      <c r="AW84" s="445"/>
      <c r="AX84" s="443" t="str">
        <f>[3]Fleisch!DK68</f>
        <v>(-)</v>
      </c>
      <c r="AY84" s="443" t="str">
        <f>[3]Fleisch!DL68</f>
        <v>(-)</v>
      </c>
      <c r="AZ84" s="444" t="str">
        <f>[3]Fleisch!DN68</f>
        <v>(-)</v>
      </c>
      <c r="BA84" s="444" t="str">
        <f>[3]Fleisch!DO68</f>
        <v>(-)</v>
      </c>
      <c r="BB84" s="443" t="str">
        <f>[3]Fleisch!DQ68</f>
        <v>(-)</v>
      </c>
      <c r="BC84" s="443" t="str">
        <f>[3]Fleisch!DR68</f>
        <v>(-)</v>
      </c>
      <c r="BD84" s="444" t="str">
        <f>[3]Fleisch!DT68</f>
        <v>(-)</v>
      </c>
      <c r="BE84" s="444" t="str">
        <f>[3]Fleisch!DU68</f>
        <v>(-)</v>
      </c>
      <c r="BF84" s="443" t="str">
        <f>[3]Fleisch!DW68</f>
        <v>(-)</v>
      </c>
      <c r="BG84" s="443" t="str">
        <f>[3]Fleisch!DX68</f>
        <v>(-)</v>
      </c>
      <c r="BH84" s="445"/>
      <c r="BI84" s="444" t="str">
        <f>[3]Fleisch!EJ68</f>
        <v>(-)</v>
      </c>
      <c r="BJ84" s="444" t="str">
        <f>[3]Fleisch!EK68</f>
        <v>(-)</v>
      </c>
      <c r="BK84" s="443" t="str">
        <f>[3]Fleisch!EM68</f>
        <v>(-)</v>
      </c>
      <c r="BL84" s="443" t="str">
        <f>[3]Fleisch!EN68</f>
        <v>(-)</v>
      </c>
      <c r="BM84" s="444" t="str">
        <f>[3]Fleisch!EP68</f>
        <v>(-)</v>
      </c>
      <c r="BN84" s="444" t="str">
        <f>[3]Fleisch!EQ68</f>
        <v>(-)</v>
      </c>
      <c r="BO84" s="443" t="str">
        <f>[3]Fleisch!ES68</f>
        <v>(-)</v>
      </c>
      <c r="BP84" s="443" t="str">
        <f>[3]Fleisch!ET68</f>
        <v>(-)</v>
      </c>
      <c r="BQ84" s="444"/>
      <c r="BR84" s="444" t="str">
        <f>[3]Fleisch!FN68</f>
        <v>(-)</v>
      </c>
      <c r="BS84" s="444" t="str">
        <f>[3]Fleisch!FO68</f>
        <v>(-)</v>
      </c>
      <c r="BT84" s="443" t="str">
        <f>[3]Fleisch!FQ68</f>
        <v>(-)</v>
      </c>
      <c r="BU84" s="443" t="str">
        <f>[3]Fleisch!FR68</f>
        <v>(-)</v>
      </c>
      <c r="BV84" s="444" t="str">
        <f>[3]Fleisch!FT68</f>
        <v>(-)</v>
      </c>
      <c r="BW84" s="444" t="str">
        <f>[3]Fleisch!FU68</f>
        <v>(-)</v>
      </c>
      <c r="BX84" s="443" t="str">
        <f>[3]Fleisch!FW68</f>
        <v>(-)</v>
      </c>
      <c r="BY84" s="443" t="str">
        <f>[3]Fleisch!FX68</f>
        <v>(-)</v>
      </c>
      <c r="BZ84" s="444" t="str">
        <f>[3]Fleisch!FZ68</f>
        <v>(-)</v>
      </c>
      <c r="CA84" s="444" t="str">
        <f>[3]Fleisch!GA68</f>
        <v>(-)</v>
      </c>
      <c r="CB84" s="443" t="str">
        <f>[3]Fleisch!GC68</f>
        <v>(-)</v>
      </c>
      <c r="CC84" s="443" t="str">
        <f>[3]Fleisch!GD68</f>
        <v>(-)</v>
      </c>
      <c r="CD84" s="444" t="str">
        <f>[3]Fleisch!GF68</f>
        <v>(-)</v>
      </c>
      <c r="CE84" s="444" t="str">
        <f>[3]Fleisch!GG68</f>
        <v>(-)</v>
      </c>
      <c r="CF84" s="443" t="str">
        <f>[3]Fleisch!GI68</f>
        <v>(-)</v>
      </c>
      <c r="CG84" s="443" t="str">
        <f>[3]Fleisch!GJ68</f>
        <v>(-)</v>
      </c>
      <c r="CH84" s="444" t="str">
        <f>[3]Fleisch!GL68</f>
        <v>(-)</v>
      </c>
      <c r="CI84" s="444" t="str">
        <f>[3]Fleisch!GM68</f>
        <v>(-)</v>
      </c>
      <c r="CJ84" s="243"/>
      <c r="CK84" s="528">
        <f t="shared" si="15"/>
        <v>5</v>
      </c>
      <c r="CL84" s="397" t="str">
        <f>[3]Fleisch!GP68</f>
        <v>(-)</v>
      </c>
      <c r="CM84" s="397" t="str">
        <f>[3]Fleisch!GQ68</f>
        <v>(-)</v>
      </c>
      <c r="CN84" s="415"/>
      <c r="CO84" s="407" t="str">
        <f>[3]Fleisch!$AH68</f>
        <v>(-)</v>
      </c>
      <c r="CP84" s="407" t="str">
        <f>[3]Fleisch!$AM68</f>
        <v>(-)</v>
      </c>
      <c r="CQ84" s="406" t="str">
        <f>[3]Fleisch!AS68</f>
        <v>(-)</v>
      </c>
      <c r="CR84" s="406" t="str">
        <f>[3]Fleisch!AT68</f>
        <v>(-)</v>
      </c>
      <c r="CS84" s="407" t="str">
        <f>[3]Fleisch!AU68</f>
        <v>(-)</v>
      </c>
      <c r="CT84" s="407" t="str">
        <f>[3]Fleisch!AV68</f>
        <v>(-)</v>
      </c>
      <c r="CU84" s="406" t="str">
        <f>[3]Fleisch!AW68</f>
        <v>(-)</v>
      </c>
      <c r="CV84" s="406" t="str">
        <f>[3]Fleisch!AX68</f>
        <v>(-)</v>
      </c>
      <c r="CW84" s="415"/>
      <c r="CX84" s="407" t="str">
        <f>[3]Fleisch!AL68</f>
        <v>(-)</v>
      </c>
      <c r="CY84" s="407" t="str">
        <f>[3]Fleisch!AQ68</f>
        <v>(-)</v>
      </c>
      <c r="CZ84" s="406" t="str">
        <f>[3]Fleisch!AY68</f>
        <v>(-)</v>
      </c>
      <c r="DA84" s="406" t="str">
        <f>[3]Fleisch!AZ68</f>
        <v>(-)</v>
      </c>
      <c r="DB84" s="415"/>
      <c r="DC84" s="407" t="str">
        <f>[3]Fleisch!$AI68</f>
        <v>(-)</v>
      </c>
      <c r="DD84" s="407" t="str">
        <f>[3]Fleisch!$AN68</f>
        <v>(-)</v>
      </c>
      <c r="DE84" s="406" t="str">
        <f>[3]Fleisch!BA68</f>
        <v>(-)</v>
      </c>
      <c r="DF84" s="406" t="str">
        <f>[3]Fleisch!BB68</f>
        <v>(-)</v>
      </c>
      <c r="DG84" s="407" t="str">
        <f>[3]Fleisch!BC68</f>
        <v>(-)</v>
      </c>
      <c r="DH84" s="407" t="str">
        <f>[3]Fleisch!BD68</f>
        <v>(-)</v>
      </c>
      <c r="DI84" s="406" t="str">
        <f>[3]Fleisch!BE68</f>
        <v>(-)</v>
      </c>
      <c r="DJ84" s="406" t="str">
        <f>[3]Fleisch!BF68</f>
        <v>(-)</v>
      </c>
      <c r="DK84" s="407" t="str">
        <f>[3]Fleisch!BG68</f>
        <v>(-)</v>
      </c>
      <c r="DL84" s="407" t="str">
        <f>[3]Fleisch!BH68</f>
        <v>(-)</v>
      </c>
      <c r="DM84" s="406" t="str">
        <f>[3]Fleisch!BI68</f>
        <v>(-)</v>
      </c>
      <c r="DN84" s="406" t="str">
        <f>[3]Fleisch!BJ68</f>
        <v>(-)</v>
      </c>
      <c r="DO84" s="407" t="str">
        <f>[3]Fleisch!BK68</f>
        <v>(-)</v>
      </c>
      <c r="DP84" s="407" t="str">
        <f>[3]Fleisch!BL68</f>
        <v>(-)</v>
      </c>
      <c r="DQ84" s="406" t="str">
        <f>[3]Fleisch!BM68</f>
        <v>(-)</v>
      </c>
      <c r="DR84" s="406" t="str">
        <f>[3]Fleisch!BN68</f>
        <v>(-)</v>
      </c>
      <c r="DS84" s="407" t="str">
        <f>[3]Fleisch!BO68</f>
        <v>(-)</v>
      </c>
      <c r="DT84" s="407" t="str">
        <f>[3]Fleisch!BP68</f>
        <v>(-)</v>
      </c>
      <c r="DU84" s="415"/>
      <c r="DV84" s="406" t="str">
        <f>[3]Fleisch!$AJ68</f>
        <v>(-)</v>
      </c>
      <c r="DW84" s="406" t="str">
        <f>[3]Fleisch!$AO68</f>
        <v>(-)</v>
      </c>
      <c r="DX84" s="407" t="str">
        <f>[3]Fleisch!BQ68</f>
        <v>(-)</v>
      </c>
      <c r="DY84" s="407" t="str">
        <f>[3]Fleisch!BR68</f>
        <v>(-)</v>
      </c>
      <c r="DZ84" s="406" t="str">
        <f>[3]Fleisch!BS68</f>
        <v>(-)</v>
      </c>
      <c r="EA84" s="406" t="str">
        <f>[3]Fleisch!BT68</f>
        <v>(-)</v>
      </c>
      <c r="EB84" s="407" t="str">
        <f>[3]Fleisch!BU68</f>
        <v>(-)</v>
      </c>
      <c r="EC84" s="407" t="str">
        <f>[3]Fleisch!BV68</f>
        <v>(-)</v>
      </c>
      <c r="ED84" s="406" t="str">
        <f>[3]Fleisch!BW68</f>
        <v>(-)</v>
      </c>
      <c r="EE84" s="406" t="str">
        <f>[3]Fleisch!BX68</f>
        <v>(-)</v>
      </c>
      <c r="EF84" s="407" t="str">
        <f>[3]Fleisch!BY68</f>
        <v>(-)</v>
      </c>
      <c r="EG84" s="407" t="str">
        <f>[3]Fleisch!BZ68</f>
        <v>(-)</v>
      </c>
      <c r="EH84" s="415"/>
      <c r="EI84" s="406" t="str">
        <f>[3]Fleisch!$AK68</f>
        <v>(-)</v>
      </c>
      <c r="EJ84" s="406" t="str">
        <f>[3]Fleisch!$AP68</f>
        <v>(-)</v>
      </c>
      <c r="EK84" s="407" t="str">
        <f>[3]Fleisch!DZ68</f>
        <v>(-)</v>
      </c>
      <c r="EL84" s="407" t="str">
        <f>[3]Fleisch!EA68</f>
        <v>(-)</v>
      </c>
      <c r="EM84" s="406" t="str">
        <f>[3]Fleisch!EB68</f>
        <v>(-)</v>
      </c>
      <c r="EN84" s="406" t="str">
        <f>[3]Fleisch!EC68</f>
        <v>(-)</v>
      </c>
      <c r="EO84" s="407" t="str">
        <f>[3]Fleisch!ED68</f>
        <v>(-)</v>
      </c>
      <c r="EP84" s="407" t="str">
        <f>[3]Fleisch!EE68</f>
        <v>(-)</v>
      </c>
      <c r="EQ84" s="406" t="str">
        <f>[3]Fleisch!EF68</f>
        <v>(-)</v>
      </c>
      <c r="ER84" s="406" t="str">
        <f>[3]Fleisch!EG68</f>
        <v>(-)</v>
      </c>
      <c r="ES84" s="409"/>
      <c r="ET84" s="407" t="str">
        <f>[3]Fleisch!GR68</f>
        <v>(-)</v>
      </c>
      <c r="EU84" s="407" t="str">
        <f>[3]Fleisch!GS68</f>
        <v>(-)</v>
      </c>
      <c r="EV84" s="406" t="str">
        <f>[3]Fleisch!EV68</f>
        <v>(-)</v>
      </c>
      <c r="EW84" s="406" t="str">
        <f>[3]Fleisch!EW68</f>
        <v>(-)</v>
      </c>
      <c r="EX84" s="407" t="str">
        <f>[3]Fleisch!EX68</f>
        <v>(-)</v>
      </c>
      <c r="EY84" s="407" t="str">
        <f>[3]Fleisch!EY68</f>
        <v>(-)</v>
      </c>
      <c r="EZ84" s="406" t="str">
        <f>[3]Fleisch!EZ68</f>
        <v>(-)</v>
      </c>
      <c r="FA84" s="406" t="str">
        <f>[3]Fleisch!FA68</f>
        <v>(-)</v>
      </c>
      <c r="FB84" s="407" t="str">
        <f>[3]Fleisch!FB68</f>
        <v>(-)</v>
      </c>
      <c r="FC84" s="407" t="str">
        <f>[3]Fleisch!FC68</f>
        <v>(-)</v>
      </c>
      <c r="FD84" s="406" t="str">
        <f>[3]Fleisch!FD68</f>
        <v>(-)</v>
      </c>
      <c r="FE84" s="406" t="str">
        <f>[3]Fleisch!FE68</f>
        <v>(-)</v>
      </c>
      <c r="FF84" s="407" t="str">
        <f>[3]Fleisch!FF68</f>
        <v>(-)</v>
      </c>
      <c r="FG84" s="407" t="str">
        <f>[3]Fleisch!FG68</f>
        <v>(-)</v>
      </c>
      <c r="FH84" s="406" t="str">
        <f>[3]Fleisch!FH68</f>
        <v>(-)</v>
      </c>
      <c r="FI84" s="406" t="str">
        <f>[3]Fleisch!FI68</f>
        <v>(-)</v>
      </c>
      <c r="FJ84" s="407" t="str">
        <f>[3]Fleisch!FJ68</f>
        <v>(-)</v>
      </c>
      <c r="FK84" s="407" t="str">
        <f>[3]Fleisch!FK68</f>
        <v>(-)</v>
      </c>
      <c r="FL84" s="406" t="str">
        <f>[3]Fleisch!FL68</f>
        <v>(-)</v>
      </c>
      <c r="FM84" s="406" t="str">
        <f>[3]Fleisch!FM68</f>
        <v>(-)</v>
      </c>
    </row>
    <row r="85" spans="1:169" x14ac:dyDescent="0.2">
      <c r="A85" s="218"/>
      <c r="B85" s="189">
        <f t="shared" si="11"/>
        <v>44136</v>
      </c>
      <c r="C85" s="516">
        <f>[3]Fleisch!$A79</f>
        <v>43831</v>
      </c>
      <c r="D85" s="396">
        <f>[3]Fleisch!D80</f>
        <v>9.2249999999999996</v>
      </c>
      <c r="E85" s="396">
        <f>[3]Fleisch!E80</f>
        <v>9.2100000000000009</v>
      </c>
      <c r="F85" s="380">
        <f>[3]Fleisch!$J80</f>
        <v>11.325000000000001</v>
      </c>
      <c r="G85" s="380"/>
      <c r="H85" s="396">
        <f>[3]Fleisch!$L80</f>
        <v>12.149999999999999</v>
      </c>
      <c r="I85" s="396"/>
      <c r="J85" s="380"/>
      <c r="K85" s="380">
        <f>[3]Fleisch!F80</f>
        <v>15.875</v>
      </c>
      <c r="L85" s="380">
        <f>[3]Fleisch!G80</f>
        <v>15.079999999999998</v>
      </c>
      <c r="M85" s="380"/>
      <c r="N85" s="396">
        <f>[3]Fleisch!B80</f>
        <v>6.5</v>
      </c>
      <c r="O85" s="396">
        <f>[3]Fleisch!C80</f>
        <v>4.6500000953674299</v>
      </c>
      <c r="P85" s="380"/>
      <c r="Q85" s="380">
        <f>[3]Fleisch!H80</f>
        <v>13.95</v>
      </c>
      <c r="R85" s="380">
        <f>[3]Fleisch!I80</f>
        <v>12.073333333333332</v>
      </c>
      <c r="S85" s="380"/>
      <c r="T85" s="380"/>
      <c r="U85" s="189">
        <f>[3]Fleisch!$A69</f>
        <v>44136</v>
      </c>
      <c r="V85" s="343">
        <f>'Gemüse Daten'!CX84</f>
        <v>0</v>
      </c>
      <c r="W85" s="443" t="str">
        <f>[3]Fleisch!CA69</f>
        <v>(-)</v>
      </c>
      <c r="X85" s="443" t="str">
        <f>[3]Fleisch!CB69</f>
        <v>(-)</v>
      </c>
      <c r="Y85" s="444" t="str">
        <f>[3]Fleisch!CD69</f>
        <v>(-)</v>
      </c>
      <c r="Z85" s="444" t="str">
        <f>[3]Fleisch!CE69</f>
        <v>(-)</v>
      </c>
      <c r="AA85" s="443" t="str">
        <f>[3]Fleisch!CG69</f>
        <v>(-)</v>
      </c>
      <c r="AB85" s="443" t="str">
        <f>[3]Fleisch!CH69</f>
        <v>(-)</v>
      </c>
      <c r="AC85" s="445"/>
      <c r="AD85" s="444" t="str">
        <f>[3]Fleisch!CJ69</f>
        <v>(-)</v>
      </c>
      <c r="AE85" s="444" t="str">
        <f>[3]Fleisch!CK69</f>
        <v>(-)</v>
      </c>
      <c r="AF85" s="445"/>
      <c r="AG85" s="443" t="str">
        <f>[3]Fleisch!CM69</f>
        <v>(-)</v>
      </c>
      <c r="AH85" s="443" t="str">
        <f>[3]Fleisch!CN69</f>
        <v>(-)</v>
      </c>
      <c r="AI85" s="444" t="str">
        <f>[3]Fleisch!CP69</f>
        <v>(-)</v>
      </c>
      <c r="AJ85" s="444" t="str">
        <f>[3]Fleisch!CQ69</f>
        <v>(-)</v>
      </c>
      <c r="AK85" s="443" t="str">
        <f>[3]Fleisch!CS69</f>
        <v>(-)</v>
      </c>
      <c r="AL85" s="443" t="str">
        <f>[3]Fleisch!CT69</f>
        <v>(-)</v>
      </c>
      <c r="AM85" s="444" t="str">
        <f>[3]Fleisch!CV69</f>
        <v>(-)</v>
      </c>
      <c r="AN85" s="444" t="str">
        <f>[3]Fleisch!CW69</f>
        <v>(-)</v>
      </c>
      <c r="AO85" s="443" t="str">
        <f>[3]Fleisch!CY69</f>
        <v>(-)</v>
      </c>
      <c r="AP85" s="443" t="str">
        <f>[3]Fleisch!CZ69</f>
        <v>(-)</v>
      </c>
      <c r="AQ85" s="444" t="str">
        <f>[3]Fleisch!DB69</f>
        <v>(-)</v>
      </c>
      <c r="AR85" s="444" t="str">
        <f>[3]Fleisch!DC69</f>
        <v>(-)</v>
      </c>
      <c r="AS85" s="443" t="str">
        <f>[3]Fleisch!DE69</f>
        <v>(-)</v>
      </c>
      <c r="AT85" s="443" t="str">
        <f>[3]Fleisch!DF69</f>
        <v>(-)</v>
      </c>
      <c r="AU85" s="444" t="str">
        <f>[3]Fleisch!DH69</f>
        <v>(-)</v>
      </c>
      <c r="AV85" s="444" t="str">
        <f>[3]Fleisch!DI69</f>
        <v>(-)</v>
      </c>
      <c r="AW85" s="445"/>
      <c r="AX85" s="443" t="str">
        <f>[3]Fleisch!DK69</f>
        <v>(-)</v>
      </c>
      <c r="AY85" s="443" t="str">
        <f>[3]Fleisch!DL69</f>
        <v>(-)</v>
      </c>
      <c r="AZ85" s="444" t="str">
        <f>[3]Fleisch!DN69</f>
        <v>(-)</v>
      </c>
      <c r="BA85" s="444" t="str">
        <f>[3]Fleisch!DO69</f>
        <v>(-)</v>
      </c>
      <c r="BB85" s="443" t="str">
        <f>[3]Fleisch!DQ69</f>
        <v>(-)</v>
      </c>
      <c r="BC85" s="443" t="str">
        <f>[3]Fleisch!DR69</f>
        <v>(-)</v>
      </c>
      <c r="BD85" s="444" t="str">
        <f>[3]Fleisch!DT69</f>
        <v>(-)</v>
      </c>
      <c r="BE85" s="444" t="str">
        <f>[3]Fleisch!DU69</f>
        <v>(-)</v>
      </c>
      <c r="BF85" s="443" t="str">
        <f>[3]Fleisch!DW69</f>
        <v>(-)</v>
      </c>
      <c r="BG85" s="443" t="str">
        <f>[3]Fleisch!DX69</f>
        <v>(-)</v>
      </c>
      <c r="BH85" s="445"/>
      <c r="BI85" s="444" t="str">
        <f>[3]Fleisch!EJ69</f>
        <v>(-)</v>
      </c>
      <c r="BJ85" s="444" t="str">
        <f>[3]Fleisch!EK69</f>
        <v>(-)</v>
      </c>
      <c r="BK85" s="443" t="str">
        <f>[3]Fleisch!EM69</f>
        <v>(-)</v>
      </c>
      <c r="BL85" s="443" t="str">
        <f>[3]Fleisch!EN69</f>
        <v>(-)</v>
      </c>
      <c r="BM85" s="444" t="str">
        <f>[3]Fleisch!EP69</f>
        <v>(-)</v>
      </c>
      <c r="BN85" s="444" t="str">
        <f>[3]Fleisch!EQ69</f>
        <v>(-)</v>
      </c>
      <c r="BO85" s="443" t="str">
        <f>[3]Fleisch!ES69</f>
        <v>(-)</v>
      </c>
      <c r="BP85" s="443" t="str">
        <f>[3]Fleisch!ET69</f>
        <v>(-)</v>
      </c>
      <c r="BQ85" s="444"/>
      <c r="BR85" s="444" t="str">
        <f>[3]Fleisch!FN69</f>
        <v>(-)</v>
      </c>
      <c r="BS85" s="444" t="str">
        <f>[3]Fleisch!FO69</f>
        <v>(-)</v>
      </c>
      <c r="BT85" s="443" t="str">
        <f>[3]Fleisch!FQ69</f>
        <v>(-)</v>
      </c>
      <c r="BU85" s="443" t="str">
        <f>[3]Fleisch!FR69</f>
        <v>(-)</v>
      </c>
      <c r="BV85" s="444" t="str">
        <f>[3]Fleisch!FT69</f>
        <v>(-)</v>
      </c>
      <c r="BW85" s="444" t="str">
        <f>[3]Fleisch!FU69</f>
        <v>(-)</v>
      </c>
      <c r="BX85" s="443" t="str">
        <f>[3]Fleisch!FW69</f>
        <v>(-)</v>
      </c>
      <c r="BY85" s="443" t="str">
        <f>[3]Fleisch!FX69</f>
        <v>(-)</v>
      </c>
      <c r="BZ85" s="444" t="str">
        <f>[3]Fleisch!FZ69</f>
        <v>(-)</v>
      </c>
      <c r="CA85" s="444" t="str">
        <f>[3]Fleisch!GA69</f>
        <v>(-)</v>
      </c>
      <c r="CB85" s="443" t="str">
        <f>[3]Fleisch!GC69</f>
        <v>(-)</v>
      </c>
      <c r="CC85" s="443" t="str">
        <f>[3]Fleisch!GD69</f>
        <v>(-)</v>
      </c>
      <c r="CD85" s="444" t="str">
        <f>[3]Fleisch!GF69</f>
        <v>(-)</v>
      </c>
      <c r="CE85" s="444" t="str">
        <f>[3]Fleisch!GG69</f>
        <v>(-)</v>
      </c>
      <c r="CF85" s="443" t="str">
        <f>[3]Fleisch!GI69</f>
        <v>(-)</v>
      </c>
      <c r="CG85" s="443" t="str">
        <f>[3]Fleisch!GJ69</f>
        <v>(-)</v>
      </c>
      <c r="CH85" s="444" t="str">
        <f>[3]Fleisch!GL69</f>
        <v>(-)</v>
      </c>
      <c r="CI85" s="444" t="str">
        <f>[3]Fleisch!GM69</f>
        <v>(-)</v>
      </c>
      <c r="CJ85" s="243"/>
      <c r="CK85" s="528">
        <f t="shared" si="15"/>
        <v>0</v>
      </c>
      <c r="CL85" s="397" t="str">
        <f>[3]Fleisch!GP69</f>
        <v>(-)</v>
      </c>
      <c r="CM85" s="397" t="str">
        <f>[3]Fleisch!GQ69</f>
        <v>(-)</v>
      </c>
      <c r="CN85" s="415"/>
      <c r="CO85" s="407" t="str">
        <f>[3]Fleisch!$AH69</f>
        <v>(-)</v>
      </c>
      <c r="CP85" s="407" t="str">
        <f>[3]Fleisch!$AM69</f>
        <v>(-)</v>
      </c>
      <c r="CQ85" s="406" t="str">
        <f>[3]Fleisch!AS69</f>
        <v>(-)</v>
      </c>
      <c r="CR85" s="406" t="str">
        <f>[3]Fleisch!AT69</f>
        <v>(-)</v>
      </c>
      <c r="CS85" s="407" t="str">
        <f>[3]Fleisch!AU69</f>
        <v>(-)</v>
      </c>
      <c r="CT85" s="407" t="str">
        <f>[3]Fleisch!AV69</f>
        <v>(-)</v>
      </c>
      <c r="CU85" s="406" t="str">
        <f>[3]Fleisch!AW69</f>
        <v>(-)</v>
      </c>
      <c r="CV85" s="406" t="str">
        <f>[3]Fleisch!AX69</f>
        <v>(-)</v>
      </c>
      <c r="CW85" s="415"/>
      <c r="CX85" s="407" t="str">
        <f>[3]Fleisch!AL69</f>
        <v>(-)</v>
      </c>
      <c r="CY85" s="407" t="str">
        <f>[3]Fleisch!AQ69</f>
        <v>(-)</v>
      </c>
      <c r="CZ85" s="406" t="str">
        <f>[3]Fleisch!AY69</f>
        <v>(-)</v>
      </c>
      <c r="DA85" s="406" t="str">
        <f>[3]Fleisch!AZ69</f>
        <v>(-)</v>
      </c>
      <c r="DB85" s="415"/>
      <c r="DC85" s="407" t="str">
        <f>[3]Fleisch!$AI69</f>
        <v>(-)</v>
      </c>
      <c r="DD85" s="407" t="str">
        <f>[3]Fleisch!$AN69</f>
        <v>(-)</v>
      </c>
      <c r="DE85" s="406" t="str">
        <f>[3]Fleisch!BA69</f>
        <v>(-)</v>
      </c>
      <c r="DF85" s="406" t="str">
        <f>[3]Fleisch!BB69</f>
        <v>(-)</v>
      </c>
      <c r="DG85" s="407" t="str">
        <f>[3]Fleisch!BC69</f>
        <v>(-)</v>
      </c>
      <c r="DH85" s="407" t="str">
        <f>[3]Fleisch!BD69</f>
        <v>(-)</v>
      </c>
      <c r="DI85" s="406" t="str">
        <f>[3]Fleisch!BE69</f>
        <v>(-)</v>
      </c>
      <c r="DJ85" s="406" t="str">
        <f>[3]Fleisch!BF69</f>
        <v>(-)</v>
      </c>
      <c r="DK85" s="407" t="str">
        <f>[3]Fleisch!BG69</f>
        <v>(-)</v>
      </c>
      <c r="DL85" s="407" t="str">
        <f>[3]Fleisch!BH69</f>
        <v>(-)</v>
      </c>
      <c r="DM85" s="406" t="str">
        <f>[3]Fleisch!BI69</f>
        <v>(-)</v>
      </c>
      <c r="DN85" s="406" t="str">
        <f>[3]Fleisch!BJ69</f>
        <v>(-)</v>
      </c>
      <c r="DO85" s="407" t="str">
        <f>[3]Fleisch!BK69</f>
        <v>(-)</v>
      </c>
      <c r="DP85" s="407" t="str">
        <f>[3]Fleisch!BL69</f>
        <v>(-)</v>
      </c>
      <c r="DQ85" s="406" t="str">
        <f>[3]Fleisch!BM69</f>
        <v>(-)</v>
      </c>
      <c r="DR85" s="406" t="str">
        <f>[3]Fleisch!BN69</f>
        <v>(-)</v>
      </c>
      <c r="DS85" s="407" t="str">
        <f>[3]Fleisch!BO69</f>
        <v>(-)</v>
      </c>
      <c r="DT85" s="407" t="str">
        <f>[3]Fleisch!BP69</f>
        <v>(-)</v>
      </c>
      <c r="DU85" s="415"/>
      <c r="DV85" s="406" t="str">
        <f>[3]Fleisch!$AJ69</f>
        <v>(-)</v>
      </c>
      <c r="DW85" s="406" t="str">
        <f>[3]Fleisch!$AO69</f>
        <v>(-)</v>
      </c>
      <c r="DX85" s="407" t="str">
        <f>[3]Fleisch!BQ69</f>
        <v>(-)</v>
      </c>
      <c r="DY85" s="407" t="str">
        <f>[3]Fleisch!BR69</f>
        <v>(-)</v>
      </c>
      <c r="DZ85" s="406" t="str">
        <f>[3]Fleisch!BS69</f>
        <v>(-)</v>
      </c>
      <c r="EA85" s="406" t="str">
        <f>[3]Fleisch!BT69</f>
        <v>(-)</v>
      </c>
      <c r="EB85" s="407" t="str">
        <f>[3]Fleisch!BU69</f>
        <v>(-)</v>
      </c>
      <c r="EC85" s="407" t="str">
        <f>[3]Fleisch!BV69</f>
        <v>(-)</v>
      </c>
      <c r="ED85" s="406" t="str">
        <f>[3]Fleisch!BW69</f>
        <v>(-)</v>
      </c>
      <c r="EE85" s="406" t="str">
        <f>[3]Fleisch!BX69</f>
        <v>(-)</v>
      </c>
      <c r="EF85" s="407" t="str">
        <f>[3]Fleisch!BY69</f>
        <v>(-)</v>
      </c>
      <c r="EG85" s="407" t="str">
        <f>[3]Fleisch!BZ69</f>
        <v>(-)</v>
      </c>
      <c r="EH85" s="415"/>
      <c r="EI85" s="406" t="str">
        <f>[3]Fleisch!$AK69</f>
        <v>(-)</v>
      </c>
      <c r="EJ85" s="406" t="str">
        <f>[3]Fleisch!$AP69</f>
        <v>(-)</v>
      </c>
      <c r="EK85" s="407" t="str">
        <f>[3]Fleisch!DZ69</f>
        <v>(-)</v>
      </c>
      <c r="EL85" s="407" t="str">
        <f>[3]Fleisch!EA69</f>
        <v>(-)</v>
      </c>
      <c r="EM85" s="406" t="str">
        <f>[3]Fleisch!EB69</f>
        <v>(-)</v>
      </c>
      <c r="EN85" s="406" t="str">
        <f>[3]Fleisch!EC69</f>
        <v>(-)</v>
      </c>
      <c r="EO85" s="407" t="str">
        <f>[3]Fleisch!ED69</f>
        <v>(-)</v>
      </c>
      <c r="EP85" s="407" t="str">
        <f>[3]Fleisch!EE69</f>
        <v>(-)</v>
      </c>
      <c r="EQ85" s="406" t="str">
        <f>[3]Fleisch!EF69</f>
        <v>(-)</v>
      </c>
      <c r="ER85" s="406" t="str">
        <f>[3]Fleisch!EG69</f>
        <v>(-)</v>
      </c>
      <c r="ES85" s="409"/>
      <c r="ET85" s="407" t="str">
        <f>[3]Fleisch!GR69</f>
        <v>(-)</v>
      </c>
      <c r="EU85" s="407" t="str">
        <f>[3]Fleisch!GS69</f>
        <v>(-)</v>
      </c>
      <c r="EV85" s="406" t="str">
        <f>[3]Fleisch!EV69</f>
        <v>(-)</v>
      </c>
      <c r="EW85" s="406" t="str">
        <f>[3]Fleisch!EW69</f>
        <v>(-)</v>
      </c>
      <c r="EX85" s="407" t="str">
        <f>[3]Fleisch!EX69</f>
        <v>(-)</v>
      </c>
      <c r="EY85" s="407" t="str">
        <f>[3]Fleisch!EY69</f>
        <v>(-)</v>
      </c>
      <c r="EZ85" s="406" t="str">
        <f>[3]Fleisch!EZ69</f>
        <v>(-)</v>
      </c>
      <c r="FA85" s="406" t="str">
        <f>[3]Fleisch!FA69</f>
        <v>(-)</v>
      </c>
      <c r="FB85" s="407" t="str">
        <f>[3]Fleisch!FB69</f>
        <v>(-)</v>
      </c>
      <c r="FC85" s="407" t="str">
        <f>[3]Fleisch!FC69</f>
        <v>(-)</v>
      </c>
      <c r="FD85" s="406" t="str">
        <f>[3]Fleisch!FD69</f>
        <v>(-)</v>
      </c>
      <c r="FE85" s="406" t="str">
        <f>[3]Fleisch!FE69</f>
        <v>(-)</v>
      </c>
      <c r="FF85" s="407" t="str">
        <f>[3]Fleisch!FF69</f>
        <v>(-)</v>
      </c>
      <c r="FG85" s="407" t="str">
        <f>[3]Fleisch!FG69</f>
        <v>(-)</v>
      </c>
      <c r="FH85" s="406" t="str">
        <f>[3]Fleisch!FH69</f>
        <v>(-)</v>
      </c>
      <c r="FI85" s="406" t="str">
        <f>[3]Fleisch!FI69</f>
        <v>(-)</v>
      </c>
      <c r="FJ85" s="407" t="str">
        <f>[3]Fleisch!FJ69</f>
        <v>(-)</v>
      </c>
      <c r="FK85" s="407" t="str">
        <f>[3]Fleisch!FK69</f>
        <v>(-)</v>
      </c>
      <c r="FL85" s="406" t="str">
        <f>[3]Fleisch!FL69</f>
        <v>(-)</v>
      </c>
      <c r="FM85" s="406" t="str">
        <f>[3]Fleisch!FM69</f>
        <v>(-)</v>
      </c>
    </row>
    <row r="86" spans="1:169" x14ac:dyDescent="0.2">
      <c r="A86" s="218"/>
      <c r="B86" s="189">
        <f t="shared" si="11"/>
        <v>44105</v>
      </c>
      <c r="C86" s="516">
        <f>[3]Fleisch!$A80</f>
        <v>43800</v>
      </c>
      <c r="D86" s="396">
        <f>[3]Fleisch!D81</f>
        <v>9.620000000000001</v>
      </c>
      <c r="E86" s="396">
        <f>[3]Fleisch!E81</f>
        <v>9.4819999999999993</v>
      </c>
      <c r="F86" s="380">
        <f>[3]Fleisch!$J81</f>
        <v>11.7</v>
      </c>
      <c r="G86" s="380"/>
      <c r="H86" s="396">
        <f>[3]Fleisch!$L81</f>
        <v>12.620000000000001</v>
      </c>
      <c r="I86" s="396"/>
      <c r="J86" s="380"/>
      <c r="K86" s="380">
        <f>[3]Fleisch!F81</f>
        <v>16.5</v>
      </c>
      <c r="L86" s="380">
        <f>[3]Fleisch!G81</f>
        <v>15.719999999999999</v>
      </c>
      <c r="M86" s="380"/>
      <c r="N86" s="396">
        <f>[3]Fleisch!B81</f>
        <v>6.44</v>
      </c>
      <c r="O86" s="396">
        <f>[3]Fleisch!C81</f>
        <v>4.6100001335144025</v>
      </c>
      <c r="P86" s="380"/>
      <c r="Q86" s="380">
        <f>[3]Fleisch!H81</f>
        <v>13.559999999999999</v>
      </c>
      <c r="R86" s="380">
        <f>[3]Fleisch!I81</f>
        <v>11.86</v>
      </c>
      <c r="S86" s="380"/>
      <c r="T86" s="380"/>
      <c r="U86" s="514">
        <f>[3]Fleisch!$A70</f>
        <v>44105</v>
      </c>
      <c r="V86" s="380"/>
      <c r="W86" s="407"/>
      <c r="X86" s="407"/>
      <c r="Y86" s="407"/>
      <c r="Z86" s="407"/>
      <c r="AA86" s="407"/>
      <c r="AB86" s="407"/>
      <c r="AC86" s="415"/>
      <c r="AD86" s="407"/>
      <c r="AE86" s="407"/>
      <c r="AF86" s="415"/>
      <c r="AG86" s="407"/>
      <c r="AH86" s="407"/>
      <c r="AI86" s="407"/>
      <c r="AJ86" s="407"/>
      <c r="AK86" s="407"/>
      <c r="AL86" s="407"/>
      <c r="AM86" s="407"/>
      <c r="AN86" s="407"/>
      <c r="AO86" s="407"/>
      <c r="AP86" s="407"/>
      <c r="AQ86" s="407"/>
      <c r="AR86" s="407"/>
      <c r="AS86" s="407"/>
      <c r="AT86" s="407"/>
      <c r="AU86" s="407"/>
      <c r="AV86" s="407"/>
      <c r="AW86" s="415"/>
      <c r="AX86" s="407"/>
      <c r="AY86" s="407"/>
      <c r="AZ86" s="407"/>
      <c r="BA86" s="407"/>
      <c r="BB86" s="407"/>
      <c r="BC86" s="407"/>
      <c r="BD86" s="407"/>
      <c r="BE86" s="407"/>
      <c r="BF86" s="407"/>
      <c r="BG86" s="407"/>
      <c r="BH86" s="415"/>
      <c r="BI86" s="407"/>
      <c r="BJ86" s="407"/>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c r="CG86" s="407"/>
      <c r="CH86" s="407"/>
      <c r="CI86" s="407"/>
      <c r="CJ86" s="243"/>
      <c r="CL86" s="393"/>
      <c r="CM86" s="393"/>
      <c r="CN86" s="415"/>
      <c r="CO86" s="407"/>
      <c r="CP86" s="407"/>
      <c r="CQ86" s="407"/>
      <c r="CR86" s="407"/>
      <c r="CS86" s="407"/>
      <c r="CT86" s="407"/>
      <c r="CU86" s="407"/>
      <c r="CV86" s="407"/>
      <c r="CW86" s="415"/>
      <c r="CX86" s="407"/>
      <c r="CY86" s="407"/>
      <c r="CZ86" s="407"/>
      <c r="DA86" s="407"/>
      <c r="DB86" s="415"/>
      <c r="DC86" s="407"/>
      <c r="DD86" s="407"/>
      <c r="DE86" s="407"/>
      <c r="DF86" s="407"/>
      <c r="DG86" s="407"/>
      <c r="DH86" s="407"/>
      <c r="DI86" s="407"/>
      <c r="DJ86" s="407"/>
      <c r="DK86" s="407"/>
      <c r="DL86" s="407"/>
      <c r="DM86" s="407"/>
      <c r="DN86" s="407"/>
      <c r="DO86" s="407"/>
      <c r="DP86" s="407"/>
      <c r="DQ86" s="407"/>
      <c r="DR86" s="407"/>
      <c r="DS86" s="407"/>
      <c r="DT86" s="407"/>
      <c r="DU86" s="415"/>
      <c r="DV86" s="407"/>
      <c r="DW86" s="407"/>
      <c r="DX86" s="407"/>
      <c r="DY86" s="407"/>
      <c r="DZ86" s="407"/>
      <c r="EA86" s="407"/>
      <c r="EB86" s="407"/>
      <c r="EC86" s="407"/>
      <c r="ED86" s="407"/>
      <c r="EE86" s="407"/>
      <c r="EF86" s="407"/>
      <c r="EG86" s="407"/>
      <c r="EH86" s="415"/>
      <c r="EI86" s="407"/>
      <c r="EJ86" s="407"/>
      <c r="EK86" s="407"/>
      <c r="EL86" s="407"/>
      <c r="EM86" s="407"/>
      <c r="EN86" s="407"/>
      <c r="EO86" s="407"/>
      <c r="EP86" s="407"/>
      <c r="EQ86" s="407"/>
      <c r="ER86" s="407"/>
      <c r="ES86" s="409"/>
      <c r="ET86" s="393"/>
      <c r="EU86" s="393"/>
      <c r="EV86" s="407"/>
      <c r="EW86" s="407"/>
      <c r="EX86" s="407"/>
      <c r="EY86" s="407"/>
      <c r="EZ86" s="407"/>
      <c r="FA86" s="407"/>
      <c r="FB86" s="407"/>
      <c r="FC86" s="407"/>
      <c r="FD86" s="407"/>
      <c r="FE86" s="407"/>
      <c r="FF86" s="407"/>
      <c r="FG86" s="407"/>
      <c r="FH86" s="407"/>
      <c r="FI86" s="407"/>
      <c r="FJ86" s="407"/>
      <c r="FK86" s="407"/>
      <c r="FL86" s="407"/>
      <c r="FM86" s="407"/>
    </row>
    <row r="87" spans="1:169" x14ac:dyDescent="0.2">
      <c r="A87" s="218"/>
      <c r="B87" s="189">
        <f t="shared" si="11"/>
        <v>44075</v>
      </c>
      <c r="C87" s="516">
        <f>[3]Fleisch!$A81</f>
        <v>43770</v>
      </c>
      <c r="D87" s="396">
        <f>[3]Fleisch!D82</f>
        <v>9.8000000000000007</v>
      </c>
      <c r="E87" s="396">
        <f>[3]Fleisch!E82</f>
        <v>9.5</v>
      </c>
      <c r="F87" s="380">
        <f>[3]Fleisch!$J82</f>
        <v>11.7</v>
      </c>
      <c r="G87" s="380"/>
      <c r="H87" s="396">
        <f>[3]Fleisch!$L82</f>
        <v>12.775000000000002</v>
      </c>
      <c r="I87" s="396"/>
      <c r="J87" s="380"/>
      <c r="K87" s="380">
        <f>[3]Fleisch!F82</f>
        <v>16.2</v>
      </c>
      <c r="L87" s="380">
        <f>[3]Fleisch!G82</f>
        <v>15.4725</v>
      </c>
      <c r="M87" s="380"/>
      <c r="N87" s="396">
        <f>[3]Fleisch!B82</f>
        <v>6.4</v>
      </c>
      <c r="O87" s="396">
        <f>[3]Fleisch!C82</f>
        <v>4.4499998092651403</v>
      </c>
      <c r="P87" s="380"/>
      <c r="Q87" s="380">
        <f>[3]Fleisch!H82</f>
        <v>13.5</v>
      </c>
      <c r="R87" s="380">
        <f>[3]Fleisch!I82</f>
        <v>11.907500000000001</v>
      </c>
      <c r="S87" s="380"/>
      <c r="T87" s="380"/>
      <c r="U87" s="514">
        <f>[3]Fleisch!$A71</f>
        <v>44075</v>
      </c>
      <c r="V87" s="380"/>
      <c r="W87" s="407"/>
      <c r="X87" s="407"/>
      <c r="Y87" s="407"/>
      <c r="Z87" s="407"/>
      <c r="AA87" s="407"/>
      <c r="AB87" s="407"/>
      <c r="AC87" s="415"/>
      <c r="AD87" s="407"/>
      <c r="AE87" s="407"/>
      <c r="AF87" s="415"/>
      <c r="AG87" s="407"/>
      <c r="AH87" s="407"/>
      <c r="AI87" s="407"/>
      <c r="AJ87" s="407"/>
      <c r="AK87" s="407"/>
      <c r="AL87" s="407"/>
      <c r="AM87" s="407"/>
      <c r="AN87" s="407"/>
      <c r="AO87" s="407"/>
      <c r="AP87" s="407"/>
      <c r="AQ87" s="407"/>
      <c r="AR87" s="407"/>
      <c r="AS87" s="407"/>
      <c r="AT87" s="407"/>
      <c r="AU87" s="407"/>
      <c r="AV87" s="407"/>
      <c r="AW87" s="415"/>
      <c r="AX87" s="407"/>
      <c r="AY87" s="407"/>
      <c r="AZ87" s="407"/>
      <c r="BA87" s="407"/>
      <c r="BB87" s="407"/>
      <c r="BC87" s="407"/>
      <c r="BD87" s="407"/>
      <c r="BE87" s="407"/>
      <c r="BF87" s="407"/>
      <c r="BG87" s="407"/>
      <c r="BH87" s="415"/>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243"/>
      <c r="CL87" s="393"/>
      <c r="CM87" s="393"/>
      <c r="CN87" s="415"/>
      <c r="CO87" s="407"/>
      <c r="CP87" s="407"/>
      <c r="CQ87" s="407"/>
      <c r="CR87" s="407"/>
      <c r="CS87" s="407"/>
      <c r="CT87" s="407"/>
      <c r="CU87" s="407"/>
      <c r="CV87" s="407"/>
      <c r="CW87" s="415"/>
      <c r="CX87" s="407"/>
      <c r="CY87" s="407"/>
      <c r="CZ87" s="407"/>
      <c r="DA87" s="407"/>
      <c r="DB87" s="415"/>
      <c r="DC87" s="407"/>
      <c r="DD87" s="407"/>
      <c r="DE87" s="407"/>
      <c r="DF87" s="407"/>
      <c r="DG87" s="407"/>
      <c r="DH87" s="407"/>
      <c r="DI87" s="407"/>
      <c r="DJ87" s="407"/>
      <c r="DK87" s="407"/>
      <c r="DL87" s="407"/>
      <c r="DM87" s="407"/>
      <c r="DN87" s="407"/>
      <c r="DO87" s="407"/>
      <c r="DP87" s="407"/>
      <c r="DQ87" s="407"/>
      <c r="DR87" s="407"/>
      <c r="DS87" s="407"/>
      <c r="DT87" s="407"/>
      <c r="DU87" s="415"/>
      <c r="DV87" s="407"/>
      <c r="DW87" s="407"/>
      <c r="DX87" s="407"/>
      <c r="DY87" s="407"/>
      <c r="DZ87" s="407"/>
      <c r="EA87" s="407"/>
      <c r="EB87" s="407"/>
      <c r="EC87" s="407"/>
      <c r="ED87" s="407"/>
      <c r="EE87" s="407"/>
      <c r="EF87" s="407"/>
      <c r="EG87" s="407"/>
      <c r="EH87" s="415"/>
      <c r="EI87" s="407"/>
      <c r="EJ87" s="407"/>
      <c r="EK87" s="407"/>
      <c r="EL87" s="407"/>
      <c r="EM87" s="407"/>
      <c r="EN87" s="407"/>
      <c r="EO87" s="407"/>
      <c r="EP87" s="407"/>
      <c r="EQ87" s="407"/>
      <c r="ER87" s="407"/>
      <c r="ES87" s="409"/>
      <c r="ET87" s="393"/>
      <c r="EU87" s="393"/>
      <c r="EV87" s="407"/>
      <c r="EW87" s="407"/>
      <c r="EX87" s="407"/>
      <c r="EY87" s="407"/>
      <c r="EZ87" s="407"/>
      <c r="FA87" s="407"/>
      <c r="FB87" s="407"/>
      <c r="FC87" s="407"/>
      <c r="FD87" s="407"/>
      <c r="FE87" s="407"/>
      <c r="FF87" s="407"/>
      <c r="FG87" s="407"/>
      <c r="FH87" s="407"/>
      <c r="FI87" s="407"/>
      <c r="FJ87" s="407"/>
      <c r="FK87" s="407"/>
      <c r="FL87" s="407"/>
      <c r="FM87" s="407"/>
    </row>
    <row r="88" spans="1:169" x14ac:dyDescent="0.2">
      <c r="B88" s="189">
        <f t="shared" si="11"/>
        <v>44044</v>
      </c>
      <c r="C88" s="516">
        <f>[3]Fleisch!$A82</f>
        <v>43739</v>
      </c>
      <c r="D88" s="396">
        <f>[3]Fleisch!D83</f>
        <v>9.65</v>
      </c>
      <c r="E88" s="396">
        <f>[3]Fleisch!E83</f>
        <v>9.3475000000000001</v>
      </c>
      <c r="F88" s="380">
        <f>[3]Fleisch!$J83</f>
        <v>11.475000000000001</v>
      </c>
      <c r="G88" s="380"/>
      <c r="H88" s="396">
        <f>[3]Fleisch!$L83</f>
        <v>12.450000000000001</v>
      </c>
      <c r="I88" s="396"/>
      <c r="J88" s="380"/>
      <c r="K88" s="380">
        <f>[3]Fleisch!F83</f>
        <v>15.3</v>
      </c>
      <c r="L88" s="380">
        <f>[3]Fleisch!G83</f>
        <v>14.854999999999999</v>
      </c>
      <c r="M88" s="380"/>
      <c r="N88" s="396">
        <f>[3]Fleisch!B83</f>
        <v>6.2</v>
      </c>
      <c r="O88" s="396">
        <f>[3]Fleisch!C83</f>
        <v>4.4499998092651403</v>
      </c>
      <c r="P88" s="380"/>
      <c r="Q88" s="380">
        <f>[3]Fleisch!H83</f>
        <v>13.625</v>
      </c>
      <c r="R88" s="380">
        <f>[3]Fleisch!I83</f>
        <v>12.0375</v>
      </c>
      <c r="S88" s="380"/>
      <c r="T88" s="380"/>
      <c r="U88" s="514">
        <f>[3]Fleisch!$A72</f>
        <v>44044</v>
      </c>
      <c r="V88" s="380"/>
      <c r="W88" s="407"/>
      <c r="X88" s="407"/>
      <c r="Y88" s="407"/>
      <c r="Z88" s="407"/>
      <c r="AA88" s="407"/>
      <c r="AB88" s="407"/>
      <c r="AC88" s="415"/>
      <c r="AD88" s="407"/>
      <c r="AE88" s="407"/>
      <c r="AF88" s="415"/>
      <c r="AG88" s="407"/>
      <c r="AH88" s="407"/>
      <c r="AI88" s="407"/>
      <c r="AJ88" s="407"/>
      <c r="AK88" s="407"/>
      <c r="AL88" s="407"/>
      <c r="AM88" s="407"/>
      <c r="AN88" s="407"/>
      <c r="AO88" s="407"/>
      <c r="AP88" s="407"/>
      <c r="AQ88" s="407"/>
      <c r="AR88" s="407"/>
      <c r="AS88" s="407"/>
      <c r="AT88" s="407"/>
      <c r="AU88" s="407"/>
      <c r="AV88" s="407"/>
      <c r="AW88" s="415"/>
      <c r="AX88" s="407"/>
      <c r="AY88" s="407"/>
      <c r="AZ88" s="407"/>
      <c r="BA88" s="407"/>
      <c r="BB88" s="407"/>
      <c r="BC88" s="407"/>
      <c r="BD88" s="407"/>
      <c r="BE88" s="407"/>
      <c r="BF88" s="407"/>
      <c r="BG88" s="407"/>
      <c r="BH88" s="415"/>
      <c r="BI88" s="407"/>
      <c r="BJ88" s="407"/>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c r="CG88" s="407"/>
      <c r="CH88" s="407"/>
      <c r="CI88" s="407"/>
      <c r="CL88" s="393"/>
      <c r="CM88" s="393"/>
      <c r="CN88" s="415"/>
      <c r="CO88" s="407"/>
      <c r="CP88" s="407"/>
      <c r="CQ88" s="407"/>
      <c r="CR88" s="407"/>
      <c r="CS88" s="407"/>
      <c r="CT88" s="407"/>
      <c r="CU88" s="407"/>
      <c r="CV88" s="407"/>
      <c r="CW88" s="415"/>
      <c r="CX88" s="407"/>
      <c r="CY88" s="407"/>
      <c r="CZ88" s="407"/>
      <c r="DA88" s="407"/>
      <c r="DB88" s="415"/>
      <c r="DC88" s="407"/>
      <c r="DD88" s="407"/>
      <c r="DE88" s="407"/>
      <c r="DF88" s="407"/>
      <c r="DG88" s="407"/>
      <c r="DH88" s="407"/>
      <c r="DI88" s="407"/>
      <c r="DJ88" s="407"/>
      <c r="DK88" s="407"/>
      <c r="DL88" s="407"/>
      <c r="DM88" s="407"/>
      <c r="DN88" s="407"/>
      <c r="DO88" s="407"/>
      <c r="DP88" s="407"/>
      <c r="DQ88" s="407"/>
      <c r="DR88" s="407"/>
      <c r="DS88" s="407"/>
      <c r="DT88" s="407"/>
      <c r="DU88" s="415"/>
      <c r="DV88" s="407"/>
      <c r="DW88" s="407"/>
      <c r="DX88" s="407"/>
      <c r="DY88" s="407"/>
      <c r="DZ88" s="407"/>
      <c r="EA88" s="407"/>
      <c r="EB88" s="407"/>
      <c r="EC88" s="407"/>
      <c r="ED88" s="407"/>
      <c r="EE88" s="407"/>
      <c r="EF88" s="407"/>
      <c r="EG88" s="407"/>
      <c r="EH88" s="415"/>
      <c r="EI88" s="407"/>
      <c r="EJ88" s="407"/>
      <c r="EK88" s="407"/>
      <c r="EL88" s="407"/>
      <c r="EM88" s="407"/>
      <c r="EN88" s="407"/>
      <c r="EO88" s="407"/>
      <c r="EP88" s="407"/>
      <c r="EQ88" s="407"/>
      <c r="ER88" s="407"/>
      <c r="ES88" s="409"/>
      <c r="ET88" s="393"/>
      <c r="EU88" s="393"/>
      <c r="EV88" s="407"/>
      <c r="EW88" s="407"/>
      <c r="EX88" s="407"/>
      <c r="EY88" s="407"/>
      <c r="EZ88" s="407"/>
      <c r="FA88" s="407"/>
      <c r="FB88" s="407"/>
      <c r="FC88" s="407"/>
      <c r="FD88" s="407"/>
      <c r="FE88" s="407"/>
      <c r="FF88" s="407"/>
      <c r="FG88" s="407"/>
      <c r="FH88" s="407"/>
      <c r="FI88" s="407"/>
      <c r="FJ88" s="407"/>
      <c r="FK88" s="407"/>
      <c r="FL88" s="407"/>
      <c r="FM88" s="407"/>
    </row>
    <row r="89" spans="1:169" x14ac:dyDescent="0.2">
      <c r="B89" s="189">
        <f t="shared" si="11"/>
        <v>44013</v>
      </c>
      <c r="C89" s="516">
        <f>[3]Fleisch!$A83</f>
        <v>43709</v>
      </c>
      <c r="D89" s="396">
        <f>[3]Fleisch!D84</f>
        <v>9.4</v>
      </c>
      <c r="E89" s="396">
        <f>[3]Fleisch!E84</f>
        <v>9.0139999999999993</v>
      </c>
      <c r="F89" s="380">
        <f>[3]Fleisch!$J84</f>
        <v>11.12</v>
      </c>
      <c r="G89" s="380"/>
      <c r="H89" s="396">
        <f>[3]Fleisch!$L84</f>
        <v>12.02</v>
      </c>
      <c r="I89" s="396"/>
      <c r="J89" s="380"/>
      <c r="K89" s="380">
        <f>[3]Fleisch!F84</f>
        <v>13.9</v>
      </c>
      <c r="L89" s="380">
        <f>[3]Fleisch!G84</f>
        <v>13.288</v>
      </c>
      <c r="M89" s="380"/>
      <c r="N89" s="396">
        <f>[3]Fleisch!B84</f>
        <v>6.2</v>
      </c>
      <c r="O89" s="396">
        <f>[3]Fleisch!C84</f>
        <v>4.625</v>
      </c>
      <c r="P89" s="380"/>
      <c r="Q89" s="380">
        <f>[3]Fleisch!H84</f>
        <v>14.3</v>
      </c>
      <c r="R89" s="380">
        <f>[3]Fleisch!I84</f>
        <v>12.557999999999998</v>
      </c>
      <c r="S89" s="380"/>
      <c r="T89" s="380"/>
      <c r="U89" s="514">
        <f>[3]Fleisch!$A73</f>
        <v>44013</v>
      </c>
      <c r="V89" s="380"/>
      <c r="W89" s="407"/>
      <c r="X89" s="407"/>
      <c r="Y89" s="407"/>
      <c r="Z89" s="407"/>
      <c r="AA89" s="407"/>
      <c r="AB89" s="407"/>
      <c r="AC89" s="415"/>
      <c r="AD89" s="407"/>
      <c r="AE89" s="407"/>
      <c r="AF89" s="415"/>
      <c r="AG89" s="407"/>
      <c r="AH89" s="407"/>
      <c r="AI89" s="407"/>
      <c r="AJ89" s="407"/>
      <c r="AK89" s="407"/>
      <c r="AL89" s="407"/>
      <c r="AM89" s="407"/>
      <c r="AN89" s="407"/>
      <c r="AO89" s="407"/>
      <c r="AP89" s="407"/>
      <c r="AQ89" s="407"/>
      <c r="AR89" s="407"/>
      <c r="AS89" s="407"/>
      <c r="AT89" s="407"/>
      <c r="AU89" s="407"/>
      <c r="AV89" s="407"/>
      <c r="AW89" s="415"/>
      <c r="AX89" s="407"/>
      <c r="AY89" s="407"/>
      <c r="AZ89" s="407"/>
      <c r="BA89" s="407"/>
      <c r="BB89" s="407"/>
      <c r="BC89" s="407"/>
      <c r="BD89" s="407"/>
      <c r="BE89" s="407"/>
      <c r="BF89" s="407"/>
      <c r="BG89" s="407"/>
      <c r="BH89" s="415"/>
      <c r="BI89" s="407"/>
      <c r="BJ89" s="407"/>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c r="CG89" s="407"/>
      <c r="CH89" s="407"/>
      <c r="CI89" s="407"/>
      <c r="CL89" s="393"/>
      <c r="CM89" s="393"/>
      <c r="CN89" s="415"/>
      <c r="CO89" s="407"/>
      <c r="CP89" s="407"/>
      <c r="CQ89" s="407"/>
      <c r="CR89" s="407"/>
      <c r="CS89" s="407"/>
      <c r="CT89" s="407"/>
      <c r="CU89" s="407"/>
      <c r="CV89" s="407"/>
      <c r="CW89" s="415"/>
      <c r="CX89" s="407"/>
      <c r="CY89" s="407"/>
      <c r="CZ89" s="407"/>
      <c r="DA89" s="407"/>
      <c r="DB89" s="415"/>
      <c r="DC89" s="407"/>
      <c r="DD89" s="407"/>
      <c r="DE89" s="407"/>
      <c r="DF89" s="407"/>
      <c r="DG89" s="407"/>
      <c r="DH89" s="407"/>
      <c r="DI89" s="407"/>
      <c r="DJ89" s="407"/>
      <c r="DK89" s="407"/>
      <c r="DL89" s="407"/>
      <c r="DM89" s="407"/>
      <c r="DN89" s="407"/>
      <c r="DO89" s="407"/>
      <c r="DP89" s="407"/>
      <c r="DQ89" s="407"/>
      <c r="DR89" s="407"/>
      <c r="DS89" s="407"/>
      <c r="DT89" s="407"/>
      <c r="DU89" s="415"/>
      <c r="DV89" s="407"/>
      <c r="DW89" s="407"/>
      <c r="DX89" s="407"/>
      <c r="DY89" s="407"/>
      <c r="DZ89" s="407"/>
      <c r="EA89" s="407"/>
      <c r="EB89" s="407"/>
      <c r="EC89" s="407"/>
      <c r="ED89" s="407"/>
      <c r="EE89" s="407"/>
      <c r="EF89" s="407"/>
      <c r="EG89" s="407"/>
      <c r="EH89" s="415"/>
      <c r="EI89" s="407"/>
      <c r="EJ89" s="407"/>
      <c r="EK89" s="407"/>
      <c r="EL89" s="407"/>
      <c r="EM89" s="407"/>
      <c r="EN89" s="407"/>
      <c r="EO89" s="407"/>
      <c r="EP89" s="407"/>
      <c r="EQ89" s="407"/>
      <c r="ER89" s="407"/>
      <c r="ES89" s="409"/>
      <c r="ET89" s="393"/>
      <c r="EU89" s="393"/>
      <c r="EV89" s="407"/>
      <c r="EW89" s="407"/>
      <c r="EX89" s="407"/>
      <c r="EY89" s="407"/>
      <c r="EZ89" s="407"/>
      <c r="FA89" s="407"/>
      <c r="FB89" s="407"/>
      <c r="FC89" s="407"/>
      <c r="FD89" s="407"/>
      <c r="FE89" s="407"/>
      <c r="FF89" s="407"/>
      <c r="FG89" s="407"/>
      <c r="FH89" s="407"/>
      <c r="FI89" s="407"/>
      <c r="FJ89" s="407"/>
      <c r="FK89" s="407"/>
      <c r="FL89" s="407"/>
      <c r="FM89" s="407"/>
    </row>
    <row r="90" spans="1:169" x14ac:dyDescent="0.2">
      <c r="B90" s="189">
        <f t="shared" ref="B90:B101" si="16">U90</f>
        <v>43983</v>
      </c>
      <c r="C90" s="516">
        <f>[3]Fleisch!$A84</f>
        <v>43678</v>
      </c>
      <c r="D90" s="396">
        <f>[3]Fleisch!D85</f>
        <v>9.35</v>
      </c>
      <c r="E90" s="396">
        <f>[3]Fleisch!E85</f>
        <v>8.9675000000000011</v>
      </c>
      <c r="F90" s="380">
        <f>[3]Fleisch!$J85</f>
        <v>10.975</v>
      </c>
      <c r="G90" s="380"/>
      <c r="H90" s="396">
        <f>[3]Fleisch!$L85</f>
        <v>11.475000000000001</v>
      </c>
      <c r="I90" s="396"/>
      <c r="J90" s="380"/>
      <c r="K90" s="380">
        <f>[3]Fleisch!F85</f>
        <v>13.8</v>
      </c>
      <c r="L90" s="380">
        <f>[3]Fleisch!G85</f>
        <v>12.924999999999999</v>
      </c>
      <c r="M90" s="380"/>
      <c r="N90" s="396">
        <f>[3]Fleisch!B85</f>
        <v>6.2</v>
      </c>
      <c r="O90" s="396">
        <f>[3]Fleisch!C85</f>
        <v>4.75</v>
      </c>
      <c r="P90" s="380"/>
      <c r="Q90" s="380">
        <f>[3]Fleisch!H85</f>
        <v>14.375</v>
      </c>
      <c r="R90" s="380">
        <f>[3]Fleisch!I85</f>
        <v>12.649999999999999</v>
      </c>
      <c r="S90" s="380"/>
      <c r="T90" s="380"/>
      <c r="U90" s="514">
        <f>[3]Fleisch!$A74</f>
        <v>43983</v>
      </c>
      <c r="V90" s="380"/>
      <c r="W90" s="407"/>
      <c r="X90" s="407"/>
      <c r="Y90" s="407"/>
      <c r="Z90" s="407"/>
      <c r="AA90" s="407"/>
      <c r="AB90" s="407"/>
      <c r="AC90" s="415"/>
      <c r="AD90" s="407"/>
      <c r="AE90" s="407"/>
      <c r="AF90" s="415"/>
      <c r="AG90" s="407"/>
      <c r="AH90" s="407"/>
      <c r="AI90" s="407"/>
      <c r="AJ90" s="407"/>
      <c r="AK90" s="407"/>
      <c r="AL90" s="407"/>
      <c r="AM90" s="407"/>
      <c r="AN90" s="407"/>
      <c r="AO90" s="407"/>
      <c r="AP90" s="407"/>
      <c r="AQ90" s="407"/>
      <c r="AR90" s="407"/>
      <c r="AS90" s="407"/>
      <c r="AT90" s="407"/>
      <c r="AU90" s="407"/>
      <c r="AV90" s="407"/>
      <c r="AW90" s="415"/>
      <c r="AX90" s="407"/>
      <c r="AY90" s="407"/>
      <c r="AZ90" s="407"/>
      <c r="BA90" s="407"/>
      <c r="BB90" s="407"/>
      <c r="BC90" s="407"/>
      <c r="BD90" s="407"/>
      <c r="BE90" s="407"/>
      <c r="BF90" s="407"/>
      <c r="BG90" s="407"/>
      <c r="BH90" s="415"/>
      <c r="BI90" s="407"/>
      <c r="BJ90" s="407"/>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c r="CG90" s="407"/>
      <c r="CH90" s="407"/>
      <c r="CI90" s="407"/>
      <c r="CL90" s="393"/>
      <c r="CM90" s="393"/>
      <c r="CN90" s="415"/>
      <c r="CO90" s="407"/>
      <c r="CP90" s="407"/>
      <c r="CQ90" s="407"/>
      <c r="CR90" s="407"/>
      <c r="CS90" s="407"/>
      <c r="CT90" s="407"/>
      <c r="CU90" s="407"/>
      <c r="CV90" s="407"/>
      <c r="CW90" s="415"/>
      <c r="CX90" s="407"/>
      <c r="CY90" s="407"/>
      <c r="CZ90" s="407"/>
      <c r="DA90" s="407"/>
      <c r="DB90" s="415"/>
      <c r="DC90" s="407"/>
      <c r="DD90" s="407"/>
      <c r="DE90" s="407"/>
      <c r="DF90" s="407"/>
      <c r="DG90" s="407"/>
      <c r="DH90" s="407"/>
      <c r="DI90" s="407"/>
      <c r="DJ90" s="407"/>
      <c r="DK90" s="407"/>
      <c r="DL90" s="407"/>
      <c r="DM90" s="407"/>
      <c r="DN90" s="407"/>
      <c r="DO90" s="407"/>
      <c r="DP90" s="407"/>
      <c r="DQ90" s="407"/>
      <c r="DR90" s="407"/>
      <c r="DS90" s="407"/>
      <c r="DT90" s="407"/>
      <c r="DU90" s="415"/>
      <c r="DV90" s="407"/>
      <c r="DW90" s="407"/>
      <c r="DX90" s="407"/>
      <c r="DY90" s="407"/>
      <c r="DZ90" s="407"/>
      <c r="EA90" s="407"/>
      <c r="EB90" s="407"/>
      <c r="EC90" s="407"/>
      <c r="ED90" s="407"/>
      <c r="EE90" s="407"/>
      <c r="EF90" s="407"/>
      <c r="EG90" s="407"/>
      <c r="EH90" s="415"/>
      <c r="EI90" s="407"/>
      <c r="EJ90" s="407"/>
      <c r="EK90" s="407"/>
      <c r="EL90" s="407"/>
      <c r="EM90" s="407"/>
      <c r="EN90" s="407"/>
      <c r="EO90" s="407"/>
      <c r="EP90" s="407"/>
      <c r="EQ90" s="407"/>
      <c r="ER90" s="407"/>
      <c r="ES90" s="409"/>
      <c r="ET90" s="393"/>
      <c r="EU90" s="393"/>
      <c r="EV90" s="407"/>
      <c r="EW90" s="407"/>
      <c r="EX90" s="407"/>
      <c r="EY90" s="407"/>
      <c r="EZ90" s="407"/>
      <c r="FA90" s="407"/>
      <c r="FB90" s="407"/>
      <c r="FC90" s="407"/>
      <c r="FD90" s="407"/>
      <c r="FE90" s="407"/>
      <c r="FF90" s="407"/>
      <c r="FG90" s="407"/>
      <c r="FH90" s="407"/>
      <c r="FI90" s="407"/>
      <c r="FJ90" s="407"/>
      <c r="FK90" s="407"/>
      <c r="FL90" s="407"/>
      <c r="FM90" s="407"/>
    </row>
    <row r="91" spans="1:169" x14ac:dyDescent="0.2">
      <c r="B91" s="189">
        <f t="shared" si="16"/>
        <v>43952</v>
      </c>
      <c r="C91" s="516">
        <f>[3]Fleisch!$A85</f>
        <v>43647</v>
      </c>
      <c r="D91" s="396">
        <f>[3]Fleisch!D86</f>
        <v>9.3000000000000007</v>
      </c>
      <c r="E91" s="396">
        <f>[3]Fleisch!E86</f>
        <v>8.77</v>
      </c>
      <c r="F91" s="380">
        <f>[3]Fleisch!$J86</f>
        <v>10.8</v>
      </c>
      <c r="G91" s="380"/>
      <c r="H91" s="396">
        <f>[3]Fleisch!$L86</f>
        <v>11</v>
      </c>
      <c r="I91" s="396"/>
      <c r="J91" s="380"/>
      <c r="K91" s="380">
        <f>[3]Fleisch!F86</f>
        <v>12.975</v>
      </c>
      <c r="L91" s="380">
        <f>[3]Fleisch!G86</f>
        <v>12.5</v>
      </c>
      <c r="M91" s="380"/>
      <c r="N91" s="396">
        <f>[3]Fleisch!B86</f>
        <v>6.2</v>
      </c>
      <c r="O91" s="396">
        <f>[3]Fleisch!C86</f>
        <v>4.75</v>
      </c>
      <c r="P91" s="380"/>
      <c r="Q91" s="380">
        <f>[3]Fleisch!H86</f>
        <v>14</v>
      </c>
      <c r="R91" s="380">
        <f>[3]Fleisch!I86</f>
        <v>12.5</v>
      </c>
      <c r="S91" s="380"/>
      <c r="T91" s="380"/>
      <c r="U91" s="514">
        <f>[3]Fleisch!$A75</f>
        <v>43952</v>
      </c>
      <c r="V91" s="380"/>
      <c r="W91" s="407"/>
      <c r="X91" s="407"/>
      <c r="Y91" s="407"/>
      <c r="Z91" s="407"/>
      <c r="AA91" s="407"/>
      <c r="AB91" s="407"/>
      <c r="AC91" s="415"/>
      <c r="AD91" s="407"/>
      <c r="AE91" s="407"/>
      <c r="AF91" s="415"/>
      <c r="AG91" s="407"/>
      <c r="AH91" s="407"/>
      <c r="AI91" s="407"/>
      <c r="AJ91" s="407"/>
      <c r="AK91" s="407"/>
      <c r="AL91" s="407"/>
      <c r="AM91" s="407"/>
      <c r="AN91" s="407"/>
      <c r="AO91" s="407"/>
      <c r="AP91" s="407"/>
      <c r="AQ91" s="407"/>
      <c r="AR91" s="407"/>
      <c r="AS91" s="407"/>
      <c r="AT91" s="407"/>
      <c r="AU91" s="407"/>
      <c r="AV91" s="407"/>
      <c r="AW91" s="415"/>
      <c r="AX91" s="407"/>
      <c r="AY91" s="407"/>
      <c r="AZ91" s="407"/>
      <c r="BA91" s="407"/>
      <c r="BB91" s="407"/>
      <c r="BC91" s="407"/>
      <c r="BD91" s="407"/>
      <c r="BE91" s="407"/>
      <c r="BF91" s="407"/>
      <c r="BG91" s="407"/>
      <c r="BH91" s="415"/>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L91" s="393"/>
      <c r="CM91" s="393"/>
      <c r="CN91" s="415"/>
      <c r="CO91" s="407"/>
      <c r="CP91" s="407"/>
      <c r="CQ91" s="407"/>
      <c r="CR91" s="407"/>
      <c r="CS91" s="407"/>
      <c r="CT91" s="407"/>
      <c r="CU91" s="407"/>
      <c r="CV91" s="407"/>
      <c r="CW91" s="415"/>
      <c r="CX91" s="407"/>
      <c r="CY91" s="407"/>
      <c r="CZ91" s="407"/>
      <c r="DA91" s="407"/>
      <c r="DB91" s="415"/>
      <c r="DC91" s="407"/>
      <c r="DD91" s="407"/>
      <c r="DE91" s="407"/>
      <c r="DF91" s="407"/>
      <c r="DG91" s="407"/>
      <c r="DH91" s="407"/>
      <c r="DI91" s="407"/>
      <c r="DJ91" s="407"/>
      <c r="DK91" s="407"/>
      <c r="DL91" s="407"/>
      <c r="DM91" s="407"/>
      <c r="DN91" s="407"/>
      <c r="DO91" s="407"/>
      <c r="DP91" s="407"/>
      <c r="DQ91" s="407"/>
      <c r="DR91" s="407"/>
      <c r="DS91" s="407"/>
      <c r="DT91" s="407"/>
      <c r="DU91" s="415"/>
      <c r="DV91" s="407"/>
      <c r="DW91" s="407"/>
      <c r="DX91" s="407"/>
      <c r="DY91" s="407"/>
      <c r="DZ91" s="407"/>
      <c r="EA91" s="407"/>
      <c r="EB91" s="407"/>
      <c r="EC91" s="407"/>
      <c r="ED91" s="407"/>
      <c r="EE91" s="407"/>
      <c r="EF91" s="407"/>
      <c r="EG91" s="407"/>
      <c r="EH91" s="415"/>
      <c r="EI91" s="407"/>
      <c r="EJ91" s="407"/>
      <c r="EK91" s="407"/>
      <c r="EL91" s="407"/>
      <c r="EM91" s="407"/>
      <c r="EN91" s="407"/>
      <c r="EO91" s="407"/>
      <c r="EP91" s="407"/>
      <c r="EQ91" s="407"/>
      <c r="ER91" s="407"/>
      <c r="ES91" s="409"/>
      <c r="ET91" s="393"/>
      <c r="EU91" s="393"/>
      <c r="EV91" s="407"/>
      <c r="EW91" s="407"/>
      <c r="EX91" s="407"/>
      <c r="EY91" s="407"/>
      <c r="EZ91" s="407"/>
      <c r="FA91" s="407"/>
      <c r="FB91" s="407"/>
      <c r="FC91" s="407"/>
      <c r="FD91" s="407"/>
      <c r="FE91" s="407"/>
      <c r="FF91" s="407"/>
      <c r="FG91" s="407"/>
      <c r="FH91" s="407"/>
      <c r="FI91" s="407"/>
      <c r="FJ91" s="407"/>
      <c r="FK91" s="407"/>
      <c r="FL91" s="407"/>
      <c r="FM91" s="407"/>
    </row>
    <row r="92" spans="1:169" x14ac:dyDescent="0.2">
      <c r="B92" s="189">
        <f t="shared" si="16"/>
        <v>43922</v>
      </c>
      <c r="C92" s="516">
        <f>[3]Fleisch!$A86</f>
        <v>43617</v>
      </c>
      <c r="S92" s="380"/>
      <c r="T92" s="380"/>
      <c r="U92" s="514">
        <f>[3]Fleisch!$A76</f>
        <v>43922</v>
      </c>
      <c r="V92" s="380"/>
      <c r="W92" s="407"/>
      <c r="X92" s="407"/>
      <c r="Y92" s="407"/>
      <c r="Z92" s="407"/>
      <c r="AA92" s="407"/>
      <c r="AB92" s="407"/>
      <c r="AC92" s="415"/>
      <c r="AD92" s="407"/>
      <c r="AE92" s="407"/>
      <c r="AF92" s="415"/>
      <c r="AG92" s="407"/>
      <c r="AH92" s="407"/>
      <c r="AI92" s="407"/>
      <c r="AJ92" s="407"/>
      <c r="AK92" s="407"/>
      <c r="AL92" s="407"/>
      <c r="AM92" s="407"/>
      <c r="AN92" s="407"/>
      <c r="AO92" s="407"/>
      <c r="AP92" s="407"/>
      <c r="AQ92" s="407"/>
      <c r="AR92" s="407"/>
      <c r="AS92" s="407"/>
      <c r="AT92" s="407"/>
      <c r="AU92" s="407"/>
      <c r="AV92" s="407"/>
      <c r="AW92" s="415"/>
      <c r="AX92" s="407"/>
      <c r="AY92" s="407"/>
      <c r="AZ92" s="407"/>
      <c r="BA92" s="407"/>
      <c r="BB92" s="407"/>
      <c r="BC92" s="407"/>
      <c r="BD92" s="407"/>
      <c r="BE92" s="407"/>
      <c r="BF92" s="407"/>
      <c r="BG92" s="407"/>
      <c r="BH92" s="415"/>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L92" s="393"/>
      <c r="CM92" s="393"/>
      <c r="CN92" s="415"/>
      <c r="CO92" s="407"/>
      <c r="CP92" s="407"/>
      <c r="CQ92" s="407"/>
      <c r="CR92" s="407"/>
      <c r="CS92" s="407"/>
      <c r="CT92" s="407"/>
      <c r="CU92" s="407"/>
      <c r="CV92" s="407"/>
      <c r="CW92" s="415"/>
      <c r="CX92" s="407"/>
      <c r="CY92" s="407"/>
      <c r="CZ92" s="407"/>
      <c r="DA92" s="407"/>
      <c r="DB92" s="415"/>
      <c r="DC92" s="407"/>
      <c r="DD92" s="407"/>
      <c r="DE92" s="407"/>
      <c r="DF92" s="407"/>
      <c r="DG92" s="407"/>
      <c r="DH92" s="407"/>
      <c r="DI92" s="407"/>
      <c r="DJ92" s="407"/>
      <c r="DK92" s="407"/>
      <c r="DL92" s="407"/>
      <c r="DM92" s="407"/>
      <c r="DN92" s="407"/>
      <c r="DO92" s="407"/>
      <c r="DP92" s="407"/>
      <c r="DQ92" s="407"/>
      <c r="DR92" s="407"/>
      <c r="DS92" s="407"/>
      <c r="DT92" s="407"/>
      <c r="DU92" s="415"/>
      <c r="DV92" s="407"/>
      <c r="DW92" s="407"/>
      <c r="DX92" s="407"/>
      <c r="DY92" s="407"/>
      <c r="DZ92" s="407"/>
      <c r="EA92" s="407"/>
      <c r="EB92" s="407"/>
      <c r="EC92" s="407"/>
      <c r="ED92" s="407"/>
      <c r="EE92" s="407"/>
      <c r="EF92" s="407"/>
      <c r="EG92" s="407"/>
      <c r="EH92" s="415"/>
      <c r="EI92" s="407"/>
      <c r="EJ92" s="407"/>
      <c r="EK92" s="407"/>
      <c r="EL92" s="407"/>
      <c r="EM92" s="407"/>
      <c r="EN92" s="407"/>
      <c r="EO92" s="407"/>
      <c r="EP92" s="407"/>
      <c r="EQ92" s="407"/>
      <c r="ER92" s="407"/>
      <c r="ES92" s="409"/>
      <c r="ET92" s="393"/>
      <c r="EU92" s="393"/>
      <c r="EV92" s="407"/>
      <c r="EW92" s="407"/>
      <c r="EX92" s="407"/>
      <c r="EY92" s="407"/>
      <c r="EZ92" s="407"/>
      <c r="FA92" s="407"/>
      <c r="FB92" s="407"/>
      <c r="FC92" s="407"/>
      <c r="FD92" s="407"/>
      <c r="FE92" s="407"/>
      <c r="FF92" s="407"/>
      <c r="FG92" s="407"/>
      <c r="FH92" s="407"/>
      <c r="FI92" s="407"/>
      <c r="FJ92" s="407"/>
      <c r="FK92" s="407"/>
      <c r="FL92" s="407"/>
      <c r="FM92" s="407"/>
    </row>
    <row r="93" spans="1:169" x14ac:dyDescent="0.2">
      <c r="B93" s="189">
        <f t="shared" si="16"/>
        <v>43891</v>
      </c>
      <c r="S93" s="380"/>
      <c r="T93" s="380"/>
      <c r="U93" s="514">
        <f>[3]Fleisch!$A77</f>
        <v>43891</v>
      </c>
      <c r="V93" s="380"/>
      <c r="W93" s="407"/>
      <c r="X93" s="407"/>
      <c r="Y93" s="407"/>
      <c r="Z93" s="407"/>
      <c r="AA93" s="407"/>
      <c r="AB93" s="407"/>
      <c r="AC93" s="415"/>
      <c r="AD93" s="407"/>
      <c r="AE93" s="407"/>
      <c r="AF93" s="415"/>
      <c r="AG93" s="407"/>
      <c r="AH93" s="407"/>
      <c r="AI93" s="407"/>
      <c r="AJ93" s="407"/>
      <c r="AK93" s="407"/>
      <c r="AL93" s="407"/>
      <c r="AM93" s="407"/>
      <c r="AN93" s="407"/>
      <c r="AO93" s="407"/>
      <c r="AP93" s="407"/>
      <c r="AQ93" s="407"/>
      <c r="AR93" s="407"/>
      <c r="AS93" s="407"/>
      <c r="AT93" s="407"/>
      <c r="AU93" s="407"/>
      <c r="AV93" s="407"/>
      <c r="AW93" s="415"/>
      <c r="AX93" s="407"/>
      <c r="AY93" s="407"/>
      <c r="AZ93" s="407"/>
      <c r="BA93" s="407"/>
      <c r="BB93" s="407"/>
      <c r="BC93" s="407"/>
      <c r="BD93" s="407"/>
      <c r="BE93" s="407"/>
      <c r="BF93" s="407"/>
      <c r="BG93" s="407"/>
      <c r="BH93" s="415"/>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L93" s="393"/>
      <c r="CM93" s="393"/>
      <c r="CN93" s="415"/>
      <c r="CO93" s="407"/>
      <c r="CP93" s="407"/>
      <c r="CQ93" s="407"/>
      <c r="CR93" s="407"/>
      <c r="CS93" s="407"/>
      <c r="CT93" s="407"/>
      <c r="CU93" s="407"/>
      <c r="CV93" s="407"/>
      <c r="CW93" s="415"/>
      <c r="CX93" s="407"/>
      <c r="CY93" s="407"/>
      <c r="CZ93" s="407"/>
      <c r="DA93" s="407"/>
      <c r="DB93" s="415"/>
      <c r="DC93" s="407"/>
      <c r="DD93" s="407"/>
      <c r="DE93" s="407"/>
      <c r="DF93" s="407"/>
      <c r="DG93" s="407"/>
      <c r="DH93" s="407"/>
      <c r="DI93" s="407"/>
      <c r="DJ93" s="407"/>
      <c r="DK93" s="407"/>
      <c r="DL93" s="407"/>
      <c r="DM93" s="407"/>
      <c r="DN93" s="407"/>
      <c r="DO93" s="407"/>
      <c r="DP93" s="407"/>
      <c r="DQ93" s="407"/>
      <c r="DR93" s="407"/>
      <c r="DS93" s="407"/>
      <c r="DT93" s="407"/>
      <c r="DU93" s="415"/>
      <c r="DV93" s="407"/>
      <c r="DW93" s="407"/>
      <c r="DX93" s="407"/>
      <c r="DY93" s="407"/>
      <c r="DZ93" s="407"/>
      <c r="EA93" s="407"/>
      <c r="EB93" s="407"/>
      <c r="EC93" s="407"/>
      <c r="ED93" s="407"/>
      <c r="EE93" s="407"/>
      <c r="EF93" s="407"/>
      <c r="EG93" s="407"/>
      <c r="EH93" s="415"/>
      <c r="EI93" s="407"/>
      <c r="EJ93" s="407"/>
      <c r="EK93" s="407"/>
      <c r="EL93" s="407"/>
      <c r="EM93" s="407"/>
      <c r="EN93" s="407"/>
      <c r="EO93" s="407"/>
      <c r="EP93" s="407"/>
      <c r="EQ93" s="407"/>
      <c r="ER93" s="407"/>
      <c r="ES93" s="409"/>
      <c r="ET93" s="393"/>
      <c r="EU93" s="393"/>
      <c r="EV93" s="407"/>
      <c r="EW93" s="407"/>
      <c r="EX93" s="407"/>
      <c r="EY93" s="407"/>
      <c r="EZ93" s="407"/>
      <c r="FA93" s="407"/>
      <c r="FB93" s="407"/>
      <c r="FC93" s="407"/>
      <c r="FD93" s="407"/>
      <c r="FE93" s="407"/>
      <c r="FF93" s="407"/>
      <c r="FG93" s="407"/>
      <c r="FH93" s="407"/>
      <c r="FI93" s="407"/>
      <c r="FJ93" s="407"/>
      <c r="FK93" s="407"/>
      <c r="FL93" s="407"/>
      <c r="FM93" s="407"/>
    </row>
    <row r="94" spans="1:169" x14ac:dyDescent="0.2">
      <c r="B94" s="189">
        <f t="shared" si="16"/>
        <v>43862</v>
      </c>
      <c r="S94" s="380"/>
      <c r="T94" s="380"/>
      <c r="U94" s="514">
        <f>[3]Fleisch!$A78</f>
        <v>43862</v>
      </c>
      <c r="V94" s="380"/>
      <c r="W94" s="407"/>
      <c r="X94" s="407"/>
      <c r="Y94" s="407"/>
      <c r="Z94" s="407"/>
      <c r="AA94" s="407"/>
      <c r="AB94" s="407"/>
      <c r="AC94" s="415"/>
      <c r="AD94" s="407"/>
      <c r="AE94" s="407"/>
      <c r="AF94" s="415"/>
      <c r="AG94" s="407"/>
      <c r="AH94" s="407"/>
      <c r="AI94" s="407"/>
      <c r="AJ94" s="407"/>
      <c r="AK94" s="407"/>
      <c r="AL94" s="407"/>
      <c r="AM94" s="407"/>
      <c r="AN94" s="407"/>
      <c r="AO94" s="407"/>
      <c r="AP94" s="407"/>
      <c r="AQ94" s="407"/>
      <c r="AR94" s="407"/>
      <c r="AS94" s="407"/>
      <c r="AT94" s="407"/>
      <c r="AU94" s="407"/>
      <c r="AV94" s="407"/>
      <c r="AW94" s="415"/>
      <c r="AX94" s="407"/>
      <c r="AY94" s="407"/>
      <c r="AZ94" s="407"/>
      <c r="BA94" s="407"/>
      <c r="BB94" s="407"/>
      <c r="BC94" s="407"/>
      <c r="BD94" s="407"/>
      <c r="BE94" s="407"/>
      <c r="BF94" s="407"/>
      <c r="BG94" s="407"/>
      <c r="BH94" s="415"/>
      <c r="BI94" s="407"/>
      <c r="BJ94" s="407"/>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c r="CG94" s="407"/>
      <c r="CH94" s="407"/>
      <c r="CI94" s="407"/>
      <c r="CL94" s="393"/>
      <c r="CM94" s="393"/>
      <c r="CN94" s="415"/>
      <c r="CO94" s="407"/>
      <c r="CP94" s="407"/>
      <c r="CQ94" s="407"/>
      <c r="CR94" s="407"/>
      <c r="CS94" s="407"/>
      <c r="CT94" s="407"/>
      <c r="CU94" s="407"/>
      <c r="CV94" s="407"/>
      <c r="CW94" s="415"/>
      <c r="CX94" s="407"/>
      <c r="CY94" s="407"/>
      <c r="CZ94" s="407"/>
      <c r="DA94" s="407"/>
      <c r="DB94" s="415"/>
      <c r="DC94" s="407"/>
      <c r="DD94" s="407"/>
      <c r="DE94" s="407"/>
      <c r="DF94" s="407"/>
      <c r="DG94" s="407"/>
      <c r="DH94" s="407"/>
      <c r="DI94" s="407"/>
      <c r="DJ94" s="407"/>
      <c r="DK94" s="407"/>
      <c r="DL94" s="407"/>
      <c r="DM94" s="407"/>
      <c r="DN94" s="407"/>
      <c r="DO94" s="407"/>
      <c r="DP94" s="407"/>
      <c r="DQ94" s="407"/>
      <c r="DR94" s="407"/>
      <c r="DS94" s="407"/>
      <c r="DT94" s="407"/>
      <c r="DU94" s="415"/>
      <c r="DV94" s="407"/>
      <c r="DW94" s="407"/>
      <c r="DX94" s="407"/>
      <c r="DY94" s="407"/>
      <c r="DZ94" s="407"/>
      <c r="EA94" s="407"/>
      <c r="EB94" s="407"/>
      <c r="EC94" s="407"/>
      <c r="ED94" s="407"/>
      <c r="EE94" s="407"/>
      <c r="EF94" s="407"/>
      <c r="EG94" s="407"/>
      <c r="EH94" s="415"/>
      <c r="EI94" s="407"/>
      <c r="EJ94" s="407"/>
      <c r="EK94" s="407"/>
      <c r="EL94" s="407"/>
      <c r="EM94" s="407"/>
      <c r="EN94" s="407"/>
      <c r="EO94" s="407"/>
      <c r="EP94" s="407"/>
      <c r="EQ94" s="407"/>
      <c r="ER94" s="407"/>
      <c r="ES94" s="409"/>
      <c r="ET94" s="393"/>
      <c r="EU94" s="393"/>
      <c r="EV94" s="407"/>
      <c r="EW94" s="407"/>
      <c r="EX94" s="407"/>
      <c r="EY94" s="407"/>
      <c r="EZ94" s="407"/>
      <c r="FA94" s="407"/>
      <c r="FB94" s="407"/>
      <c r="FC94" s="407"/>
      <c r="FD94" s="407"/>
      <c r="FE94" s="407"/>
      <c r="FF94" s="407"/>
      <c r="FG94" s="407"/>
      <c r="FH94" s="407"/>
      <c r="FI94" s="407"/>
      <c r="FJ94" s="407"/>
      <c r="FK94" s="407"/>
      <c r="FL94" s="407"/>
      <c r="FM94" s="407"/>
    </row>
    <row r="95" spans="1:169" x14ac:dyDescent="0.2">
      <c r="B95" s="189">
        <f t="shared" si="16"/>
        <v>43831</v>
      </c>
      <c r="S95" s="380"/>
      <c r="T95" s="380"/>
      <c r="U95" s="514">
        <f>[3]Fleisch!$A79</f>
        <v>43831</v>
      </c>
      <c r="V95" s="380"/>
      <c r="W95" s="407"/>
      <c r="X95" s="407"/>
      <c r="Y95" s="407"/>
      <c r="Z95" s="407"/>
      <c r="AA95" s="407"/>
      <c r="AB95" s="407"/>
      <c r="AC95" s="415"/>
      <c r="AD95" s="407"/>
      <c r="AE95" s="407"/>
      <c r="AF95" s="415"/>
      <c r="AG95" s="407"/>
      <c r="AH95" s="407"/>
      <c r="AI95" s="407"/>
      <c r="AJ95" s="407"/>
      <c r="AK95" s="407"/>
      <c r="AL95" s="407"/>
      <c r="AM95" s="407"/>
      <c r="AN95" s="407"/>
      <c r="AO95" s="407"/>
      <c r="AP95" s="407"/>
      <c r="AQ95" s="407"/>
      <c r="AR95" s="407"/>
      <c r="AS95" s="407"/>
      <c r="AT95" s="407"/>
      <c r="AU95" s="407"/>
      <c r="AV95" s="407"/>
      <c r="AW95" s="415"/>
      <c r="AX95" s="407"/>
      <c r="AY95" s="407"/>
      <c r="AZ95" s="407"/>
      <c r="BA95" s="407"/>
      <c r="BB95" s="407"/>
      <c r="BC95" s="407"/>
      <c r="BD95" s="407"/>
      <c r="BE95" s="407"/>
      <c r="BF95" s="407"/>
      <c r="BG95" s="407"/>
      <c r="BH95" s="415"/>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L95" s="393"/>
      <c r="CM95" s="393"/>
      <c r="CN95" s="415"/>
      <c r="CO95" s="407"/>
      <c r="CP95" s="407"/>
      <c r="CQ95" s="407"/>
      <c r="CR95" s="407"/>
      <c r="CS95" s="407"/>
      <c r="CT95" s="407"/>
      <c r="CU95" s="407"/>
      <c r="CV95" s="407"/>
      <c r="CW95" s="415"/>
      <c r="CX95" s="407"/>
      <c r="CY95" s="407"/>
      <c r="CZ95" s="407"/>
      <c r="DA95" s="407"/>
      <c r="DB95" s="415"/>
      <c r="DC95" s="407"/>
      <c r="DD95" s="407"/>
      <c r="DE95" s="407"/>
      <c r="DF95" s="407"/>
      <c r="DG95" s="407"/>
      <c r="DH95" s="407"/>
      <c r="DI95" s="407"/>
      <c r="DJ95" s="407"/>
      <c r="DK95" s="407"/>
      <c r="DL95" s="407"/>
      <c r="DM95" s="407"/>
      <c r="DN95" s="407"/>
      <c r="DO95" s="407"/>
      <c r="DP95" s="407"/>
      <c r="DQ95" s="407"/>
      <c r="DR95" s="407"/>
      <c r="DS95" s="407"/>
      <c r="DT95" s="407"/>
      <c r="DU95" s="415"/>
      <c r="DV95" s="407"/>
      <c r="DW95" s="407"/>
      <c r="DX95" s="407"/>
      <c r="DY95" s="407"/>
      <c r="DZ95" s="407"/>
      <c r="EA95" s="407"/>
      <c r="EB95" s="407"/>
      <c r="EC95" s="407"/>
      <c r="ED95" s="407"/>
      <c r="EE95" s="407"/>
      <c r="EF95" s="407"/>
      <c r="EG95" s="407"/>
      <c r="EH95" s="415"/>
      <c r="EI95" s="407"/>
      <c r="EJ95" s="407"/>
      <c r="EK95" s="407"/>
      <c r="EL95" s="407"/>
      <c r="EM95" s="407"/>
      <c r="EN95" s="407"/>
      <c r="EO95" s="407"/>
      <c r="EP95" s="407"/>
      <c r="EQ95" s="407"/>
      <c r="ER95" s="407"/>
      <c r="ES95" s="409"/>
      <c r="ET95" s="393"/>
      <c r="EU95" s="393"/>
      <c r="EV95" s="407"/>
      <c r="EW95" s="407"/>
      <c r="EX95" s="407"/>
      <c r="EY95" s="407"/>
      <c r="EZ95" s="407"/>
      <c r="FA95" s="407"/>
      <c r="FB95" s="407"/>
      <c r="FC95" s="407"/>
      <c r="FD95" s="407"/>
      <c r="FE95" s="407"/>
      <c r="FF95" s="407"/>
      <c r="FG95" s="407"/>
      <c r="FH95" s="407"/>
      <c r="FI95" s="407"/>
      <c r="FJ95" s="407"/>
      <c r="FK95" s="407"/>
      <c r="FL95" s="407"/>
      <c r="FM95" s="407"/>
    </row>
    <row r="96" spans="1:169" x14ac:dyDescent="0.2">
      <c r="B96" s="189">
        <f t="shared" si="16"/>
        <v>43800</v>
      </c>
      <c r="S96" s="380"/>
      <c r="T96" s="380"/>
      <c r="U96" s="514">
        <f>[3]Fleisch!$A80</f>
        <v>43800</v>
      </c>
      <c r="V96" s="380"/>
      <c r="W96" s="407"/>
      <c r="X96" s="407"/>
      <c r="Y96" s="407"/>
      <c r="Z96" s="407"/>
      <c r="AA96" s="407"/>
      <c r="AB96" s="407"/>
      <c r="AC96" s="415"/>
      <c r="AD96" s="407"/>
      <c r="AE96" s="407"/>
      <c r="AF96" s="415"/>
      <c r="AG96" s="407"/>
      <c r="AH96" s="407"/>
      <c r="AI96" s="407"/>
      <c r="AJ96" s="407"/>
      <c r="AK96" s="407"/>
      <c r="AL96" s="407"/>
      <c r="AM96" s="407"/>
      <c r="AN96" s="407"/>
      <c r="AO96" s="407"/>
      <c r="AP96" s="407"/>
      <c r="AQ96" s="407"/>
      <c r="AR96" s="407"/>
      <c r="AS96" s="407"/>
      <c r="AT96" s="407"/>
      <c r="AU96" s="407"/>
      <c r="AV96" s="407"/>
      <c r="AW96" s="415"/>
      <c r="AX96" s="407"/>
      <c r="AY96" s="407"/>
      <c r="AZ96" s="407"/>
      <c r="BA96" s="407"/>
      <c r="BB96" s="407"/>
      <c r="BC96" s="407"/>
      <c r="BD96" s="407"/>
      <c r="BE96" s="407"/>
      <c r="BF96" s="407"/>
      <c r="BG96" s="407"/>
      <c r="BH96" s="415"/>
      <c r="BI96" s="407"/>
      <c r="BJ96" s="407"/>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c r="CG96" s="407"/>
      <c r="CH96" s="407"/>
      <c r="CI96" s="407"/>
      <c r="CL96" s="393"/>
      <c r="CM96" s="393"/>
      <c r="CN96" s="415"/>
      <c r="CO96" s="407"/>
      <c r="CP96" s="407"/>
      <c r="CQ96" s="407"/>
      <c r="CR96" s="407"/>
      <c r="CS96" s="407"/>
      <c r="CT96" s="407"/>
      <c r="CU96" s="407"/>
      <c r="CV96" s="407"/>
      <c r="CW96" s="415"/>
      <c r="CX96" s="407"/>
      <c r="CY96" s="407"/>
      <c r="CZ96" s="407"/>
      <c r="DA96" s="407"/>
      <c r="DB96" s="415"/>
      <c r="DC96" s="407"/>
      <c r="DD96" s="407"/>
      <c r="DE96" s="407"/>
      <c r="DF96" s="407"/>
      <c r="DG96" s="407"/>
      <c r="DH96" s="407"/>
      <c r="DI96" s="407"/>
      <c r="DJ96" s="407"/>
      <c r="DK96" s="407"/>
      <c r="DL96" s="407"/>
      <c r="DM96" s="407"/>
      <c r="DN96" s="407"/>
      <c r="DO96" s="407"/>
      <c r="DP96" s="407"/>
      <c r="DQ96" s="407"/>
      <c r="DR96" s="407"/>
      <c r="DS96" s="407"/>
      <c r="DT96" s="407"/>
      <c r="DU96" s="415"/>
      <c r="DV96" s="407"/>
      <c r="DW96" s="407"/>
      <c r="DX96" s="407"/>
      <c r="DY96" s="407"/>
      <c r="DZ96" s="407"/>
      <c r="EA96" s="407"/>
      <c r="EB96" s="407"/>
      <c r="EC96" s="407"/>
      <c r="ED96" s="407"/>
      <c r="EE96" s="407"/>
      <c r="EF96" s="407"/>
      <c r="EG96" s="407"/>
      <c r="EH96" s="415"/>
      <c r="EI96" s="407"/>
      <c r="EJ96" s="407"/>
      <c r="EK96" s="407"/>
      <c r="EL96" s="407"/>
      <c r="EM96" s="407"/>
      <c r="EN96" s="407"/>
      <c r="EO96" s="407"/>
      <c r="EP96" s="407"/>
      <c r="EQ96" s="407"/>
      <c r="ER96" s="407"/>
      <c r="ES96" s="409"/>
      <c r="ET96" s="393"/>
      <c r="EU96" s="393"/>
      <c r="EV96" s="407"/>
      <c r="EW96" s="407"/>
      <c r="EX96" s="407"/>
      <c r="EY96" s="407"/>
      <c r="EZ96" s="407"/>
      <c r="FA96" s="407"/>
      <c r="FB96" s="407"/>
      <c r="FC96" s="407"/>
      <c r="FD96" s="407"/>
      <c r="FE96" s="407"/>
      <c r="FF96" s="407"/>
      <c r="FG96" s="407"/>
      <c r="FH96" s="407"/>
      <c r="FI96" s="407"/>
      <c r="FJ96" s="407"/>
      <c r="FK96" s="407"/>
      <c r="FL96" s="407"/>
      <c r="FM96" s="407"/>
    </row>
    <row r="97" spans="2:169" x14ac:dyDescent="0.2">
      <c r="B97" s="189">
        <f t="shared" si="16"/>
        <v>43770</v>
      </c>
      <c r="S97" s="380"/>
      <c r="T97" s="380"/>
      <c r="U97" s="514">
        <f>[3]Fleisch!$A81</f>
        <v>43770</v>
      </c>
      <c r="V97" s="380"/>
      <c r="W97" s="407"/>
      <c r="X97" s="407"/>
      <c r="Y97" s="407"/>
      <c r="Z97" s="407"/>
      <c r="AA97" s="407"/>
      <c r="AB97" s="407"/>
      <c r="AC97" s="415"/>
      <c r="AD97" s="407"/>
      <c r="AE97" s="407"/>
      <c r="AF97" s="415"/>
      <c r="AG97" s="407"/>
      <c r="AH97" s="407"/>
      <c r="AI97" s="407"/>
      <c r="AJ97" s="407"/>
      <c r="AK97" s="407"/>
      <c r="AL97" s="407"/>
      <c r="AM97" s="407"/>
      <c r="AN97" s="407"/>
      <c r="AO97" s="407"/>
      <c r="AP97" s="407"/>
      <c r="AQ97" s="407"/>
      <c r="AR97" s="407"/>
      <c r="AS97" s="407"/>
      <c r="AT97" s="407"/>
      <c r="AU97" s="407"/>
      <c r="AV97" s="407"/>
      <c r="AW97" s="415"/>
      <c r="AX97" s="407"/>
      <c r="AY97" s="407"/>
      <c r="AZ97" s="407"/>
      <c r="BA97" s="407"/>
      <c r="BB97" s="407"/>
      <c r="BC97" s="407"/>
      <c r="BD97" s="407"/>
      <c r="BE97" s="407"/>
      <c r="BF97" s="407"/>
      <c r="BG97" s="407"/>
      <c r="BH97" s="415"/>
      <c r="BI97" s="407"/>
      <c r="BJ97" s="407"/>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c r="CG97" s="407"/>
      <c r="CH97" s="407"/>
      <c r="CI97" s="407"/>
      <c r="CL97" s="393"/>
      <c r="CM97" s="393"/>
      <c r="CN97" s="415"/>
      <c r="CO97" s="407"/>
      <c r="CP97" s="407"/>
      <c r="CQ97" s="407"/>
      <c r="CR97" s="407"/>
      <c r="CS97" s="407"/>
      <c r="CT97" s="407"/>
      <c r="CU97" s="407"/>
      <c r="CV97" s="407"/>
      <c r="CW97" s="415"/>
      <c r="CX97" s="407"/>
      <c r="CY97" s="407"/>
      <c r="CZ97" s="407"/>
      <c r="DA97" s="407"/>
      <c r="DB97" s="415"/>
      <c r="DC97" s="407"/>
      <c r="DD97" s="407"/>
      <c r="DE97" s="407"/>
      <c r="DF97" s="407"/>
      <c r="DG97" s="407"/>
      <c r="DH97" s="407"/>
      <c r="DI97" s="407"/>
      <c r="DJ97" s="407"/>
      <c r="DK97" s="407"/>
      <c r="DL97" s="407"/>
      <c r="DM97" s="407"/>
      <c r="DN97" s="407"/>
      <c r="DO97" s="407"/>
      <c r="DP97" s="407"/>
      <c r="DQ97" s="407"/>
      <c r="DR97" s="407"/>
      <c r="DS97" s="407"/>
      <c r="DT97" s="407"/>
      <c r="DU97" s="415"/>
      <c r="DV97" s="407"/>
      <c r="DW97" s="407"/>
      <c r="DX97" s="407"/>
      <c r="DY97" s="407"/>
      <c r="DZ97" s="407"/>
      <c r="EA97" s="407"/>
      <c r="EB97" s="407"/>
      <c r="EC97" s="407"/>
      <c r="ED97" s="407"/>
      <c r="EE97" s="407"/>
      <c r="EF97" s="407"/>
      <c r="EG97" s="407"/>
      <c r="EH97" s="415"/>
      <c r="EI97" s="407"/>
      <c r="EJ97" s="407"/>
      <c r="EK97" s="407"/>
      <c r="EL97" s="407"/>
      <c r="EM97" s="407"/>
      <c r="EN97" s="407"/>
      <c r="EO97" s="407"/>
      <c r="EP97" s="407"/>
      <c r="EQ97" s="407"/>
      <c r="ER97" s="407"/>
      <c r="ES97" s="409"/>
      <c r="ET97" s="393"/>
      <c r="EU97" s="393"/>
      <c r="EV97" s="407"/>
      <c r="EW97" s="407"/>
      <c r="EX97" s="407"/>
      <c r="EY97" s="407"/>
      <c r="EZ97" s="407"/>
      <c r="FA97" s="407"/>
      <c r="FB97" s="407"/>
      <c r="FC97" s="407"/>
      <c r="FD97" s="407"/>
      <c r="FE97" s="407"/>
      <c r="FF97" s="407"/>
      <c r="FG97" s="407"/>
      <c r="FH97" s="407"/>
      <c r="FI97" s="407"/>
      <c r="FJ97" s="407"/>
      <c r="FK97" s="407"/>
      <c r="FL97" s="407"/>
      <c r="FM97" s="407"/>
    </row>
    <row r="98" spans="2:169" x14ac:dyDescent="0.2">
      <c r="B98" s="189">
        <f t="shared" si="16"/>
        <v>43739</v>
      </c>
      <c r="S98" s="380"/>
      <c r="T98" s="380"/>
      <c r="U98" s="514">
        <f>[3]Fleisch!$A82</f>
        <v>43739</v>
      </c>
      <c r="V98" s="380"/>
      <c r="W98" s="407"/>
      <c r="X98" s="407"/>
      <c r="Y98" s="407"/>
      <c r="Z98" s="407"/>
      <c r="AA98" s="407"/>
      <c r="AB98" s="407"/>
      <c r="AC98" s="415"/>
      <c r="AD98" s="407"/>
      <c r="AE98" s="407"/>
      <c r="AF98" s="415"/>
      <c r="AG98" s="407"/>
      <c r="AH98" s="407"/>
      <c r="AI98" s="407"/>
      <c r="AJ98" s="407"/>
      <c r="AK98" s="407"/>
      <c r="AL98" s="407"/>
      <c r="AM98" s="407"/>
      <c r="AN98" s="407"/>
      <c r="AO98" s="407"/>
      <c r="AP98" s="407"/>
      <c r="AQ98" s="407"/>
      <c r="AR98" s="407"/>
      <c r="AS98" s="407"/>
      <c r="AT98" s="407"/>
      <c r="AU98" s="407"/>
      <c r="AV98" s="407"/>
      <c r="AW98" s="415"/>
      <c r="AX98" s="407"/>
      <c r="AY98" s="407"/>
      <c r="AZ98" s="407"/>
      <c r="BA98" s="407"/>
      <c r="BB98" s="407"/>
      <c r="BC98" s="407"/>
      <c r="BD98" s="407"/>
      <c r="BE98" s="407"/>
      <c r="BF98" s="407"/>
      <c r="BG98" s="407"/>
      <c r="BH98" s="415"/>
      <c r="BI98" s="407"/>
      <c r="BJ98" s="407"/>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c r="CG98" s="407"/>
      <c r="CH98" s="407"/>
      <c r="CI98" s="407"/>
      <c r="CL98" s="393"/>
      <c r="CM98" s="393"/>
      <c r="CN98" s="415"/>
      <c r="CO98" s="407"/>
      <c r="CP98" s="407"/>
      <c r="CQ98" s="407"/>
      <c r="CR98" s="407"/>
      <c r="CS98" s="407"/>
      <c r="CT98" s="407"/>
      <c r="CU98" s="407"/>
      <c r="CV98" s="407"/>
      <c r="CW98" s="415"/>
      <c r="CX98" s="407"/>
      <c r="CY98" s="407"/>
      <c r="CZ98" s="407"/>
      <c r="DA98" s="407"/>
      <c r="DB98" s="415"/>
      <c r="DC98" s="407"/>
      <c r="DD98" s="407"/>
      <c r="DE98" s="407"/>
      <c r="DF98" s="407"/>
      <c r="DG98" s="407"/>
      <c r="DH98" s="407"/>
      <c r="DI98" s="407"/>
      <c r="DJ98" s="407"/>
      <c r="DK98" s="407"/>
      <c r="DL98" s="407"/>
      <c r="DM98" s="407"/>
      <c r="DN98" s="407"/>
      <c r="DO98" s="407"/>
      <c r="DP98" s="407"/>
      <c r="DQ98" s="407"/>
      <c r="DR98" s="407"/>
      <c r="DS98" s="407"/>
      <c r="DT98" s="407"/>
      <c r="DU98" s="415"/>
      <c r="DV98" s="407"/>
      <c r="DW98" s="407"/>
      <c r="DX98" s="407"/>
      <c r="DY98" s="407"/>
      <c r="DZ98" s="407"/>
      <c r="EA98" s="407"/>
      <c r="EB98" s="407"/>
      <c r="EC98" s="407"/>
      <c r="ED98" s="407"/>
      <c r="EE98" s="407"/>
      <c r="EF98" s="407"/>
      <c r="EG98" s="407"/>
      <c r="EH98" s="415"/>
      <c r="EI98" s="407"/>
      <c r="EJ98" s="407"/>
      <c r="EK98" s="407"/>
      <c r="EL98" s="407"/>
      <c r="EM98" s="407"/>
      <c r="EN98" s="407"/>
      <c r="EO98" s="407"/>
      <c r="EP98" s="407"/>
      <c r="EQ98" s="407"/>
      <c r="ER98" s="407"/>
      <c r="ES98" s="409"/>
      <c r="ET98" s="393"/>
      <c r="EU98" s="393"/>
      <c r="EV98" s="407"/>
      <c r="EW98" s="407"/>
      <c r="EX98" s="407"/>
      <c r="EY98" s="407"/>
      <c r="EZ98" s="407"/>
      <c r="FA98" s="407"/>
      <c r="FB98" s="407"/>
      <c r="FC98" s="407"/>
      <c r="FD98" s="407"/>
      <c r="FE98" s="407"/>
      <c r="FF98" s="407"/>
      <c r="FG98" s="407"/>
      <c r="FH98" s="407"/>
      <c r="FI98" s="407"/>
      <c r="FJ98" s="407"/>
      <c r="FK98" s="407"/>
      <c r="FL98" s="407"/>
      <c r="FM98" s="407"/>
    </row>
    <row r="99" spans="2:169" x14ac:dyDescent="0.2">
      <c r="B99" s="189">
        <f t="shared" si="16"/>
        <v>43709</v>
      </c>
      <c r="S99" s="380"/>
      <c r="T99" s="380"/>
      <c r="U99" s="514">
        <f>[3]Fleisch!$A83</f>
        <v>43709</v>
      </c>
      <c r="V99" s="380"/>
      <c r="W99" s="407"/>
      <c r="X99" s="407"/>
      <c r="Y99" s="407"/>
      <c r="Z99" s="407"/>
      <c r="AA99" s="407"/>
      <c r="AB99" s="407"/>
      <c r="AC99" s="415"/>
      <c r="AD99" s="407"/>
      <c r="AE99" s="407"/>
      <c r="AF99" s="415"/>
      <c r="AG99" s="407"/>
      <c r="AH99" s="407"/>
      <c r="AI99" s="407"/>
      <c r="AJ99" s="407"/>
      <c r="AK99" s="407"/>
      <c r="AL99" s="407"/>
      <c r="AM99" s="407"/>
      <c r="AN99" s="407"/>
      <c r="AO99" s="407"/>
      <c r="AP99" s="407"/>
      <c r="AQ99" s="407"/>
      <c r="AR99" s="407"/>
      <c r="AS99" s="407"/>
      <c r="AT99" s="407"/>
      <c r="AU99" s="407"/>
      <c r="AV99" s="407"/>
      <c r="AW99" s="415"/>
      <c r="AX99" s="407"/>
      <c r="AY99" s="407"/>
      <c r="AZ99" s="407"/>
      <c r="BA99" s="407"/>
      <c r="BB99" s="407"/>
      <c r="BC99" s="407"/>
      <c r="BD99" s="407"/>
      <c r="BE99" s="407"/>
      <c r="BF99" s="407"/>
      <c r="BG99" s="407"/>
      <c r="BH99" s="415"/>
      <c r="BI99" s="407"/>
      <c r="BJ99" s="407"/>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c r="CG99" s="407"/>
      <c r="CH99" s="407"/>
      <c r="CI99" s="407"/>
      <c r="CL99" s="393"/>
      <c r="CM99" s="393"/>
      <c r="CN99" s="415"/>
      <c r="CO99" s="407"/>
      <c r="CP99" s="407"/>
      <c r="CQ99" s="407"/>
      <c r="CR99" s="407"/>
      <c r="CS99" s="407"/>
      <c r="CT99" s="407"/>
      <c r="CU99" s="407"/>
      <c r="CV99" s="407"/>
      <c r="CW99" s="415"/>
      <c r="CX99" s="407"/>
      <c r="CY99" s="407"/>
      <c r="CZ99" s="407"/>
      <c r="DA99" s="407"/>
      <c r="DB99" s="415"/>
      <c r="DC99" s="407"/>
      <c r="DD99" s="407"/>
      <c r="DE99" s="407"/>
      <c r="DF99" s="407"/>
      <c r="DG99" s="407"/>
      <c r="DH99" s="407"/>
      <c r="DI99" s="407"/>
      <c r="DJ99" s="407"/>
      <c r="DK99" s="407"/>
      <c r="DL99" s="407"/>
      <c r="DM99" s="407"/>
      <c r="DN99" s="407"/>
      <c r="DO99" s="407"/>
      <c r="DP99" s="407"/>
      <c r="DQ99" s="407"/>
      <c r="DR99" s="407"/>
      <c r="DS99" s="407"/>
      <c r="DT99" s="407"/>
      <c r="DU99" s="415"/>
      <c r="DV99" s="407"/>
      <c r="DW99" s="407"/>
      <c r="DX99" s="407"/>
      <c r="DY99" s="407"/>
      <c r="DZ99" s="407"/>
      <c r="EA99" s="407"/>
      <c r="EB99" s="407"/>
      <c r="EC99" s="407"/>
      <c r="ED99" s="407"/>
      <c r="EE99" s="407"/>
      <c r="EF99" s="407"/>
      <c r="EG99" s="407"/>
      <c r="EH99" s="415"/>
      <c r="EI99" s="407"/>
      <c r="EJ99" s="407"/>
      <c r="EK99" s="407"/>
      <c r="EL99" s="407"/>
      <c r="EM99" s="407"/>
      <c r="EN99" s="407"/>
      <c r="EO99" s="407"/>
      <c r="EP99" s="407"/>
      <c r="EQ99" s="407"/>
      <c r="ER99" s="407"/>
      <c r="ES99" s="409"/>
      <c r="ET99" s="393"/>
      <c r="EU99" s="393"/>
      <c r="EV99" s="407"/>
      <c r="EW99" s="407"/>
      <c r="EX99" s="407"/>
      <c r="EY99" s="407"/>
      <c r="EZ99" s="407"/>
      <c r="FA99" s="407"/>
      <c r="FB99" s="407"/>
      <c r="FC99" s="407"/>
      <c r="FD99" s="407"/>
      <c r="FE99" s="407"/>
      <c r="FF99" s="407"/>
      <c r="FG99" s="407"/>
      <c r="FH99" s="407"/>
      <c r="FI99" s="407"/>
      <c r="FJ99" s="407"/>
      <c r="FK99" s="407"/>
      <c r="FL99" s="407"/>
      <c r="FM99" s="407"/>
    </row>
    <row r="100" spans="2:169" x14ac:dyDescent="0.2">
      <c r="B100" s="189">
        <f t="shared" si="16"/>
        <v>43678</v>
      </c>
      <c r="S100" s="380"/>
      <c r="T100" s="380"/>
      <c r="U100" s="514">
        <f>[3]Fleisch!$A84</f>
        <v>43678</v>
      </c>
      <c r="V100" s="380"/>
      <c r="W100" s="407"/>
      <c r="X100" s="407"/>
      <c r="Y100" s="407"/>
      <c r="Z100" s="407"/>
      <c r="AA100" s="407"/>
      <c r="AB100" s="407"/>
      <c r="AC100" s="415"/>
      <c r="AD100" s="407"/>
      <c r="AE100" s="407"/>
      <c r="AF100" s="415"/>
      <c r="AG100" s="407"/>
      <c r="AH100" s="407"/>
      <c r="AI100" s="407"/>
      <c r="AJ100" s="407"/>
      <c r="AK100" s="407"/>
      <c r="AL100" s="407"/>
      <c r="AM100" s="407"/>
      <c r="AN100" s="407"/>
      <c r="AO100" s="407"/>
      <c r="AP100" s="407"/>
      <c r="AQ100" s="407"/>
      <c r="AR100" s="407"/>
      <c r="AS100" s="407"/>
      <c r="AT100" s="407"/>
      <c r="AU100" s="407"/>
      <c r="AV100" s="407"/>
      <c r="AW100" s="415"/>
      <c r="AX100" s="407"/>
      <c r="AY100" s="407"/>
      <c r="AZ100" s="407"/>
      <c r="BA100" s="407"/>
      <c r="BB100" s="407"/>
      <c r="BC100" s="407"/>
      <c r="BD100" s="407"/>
      <c r="BE100" s="407"/>
      <c r="BF100" s="407"/>
      <c r="BG100" s="407"/>
      <c r="BH100" s="415"/>
      <c r="BI100" s="407"/>
      <c r="BJ100" s="407"/>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c r="CG100" s="407"/>
      <c r="CH100" s="407"/>
      <c r="CI100" s="407"/>
      <c r="CL100" s="393"/>
      <c r="CM100" s="393"/>
      <c r="CN100" s="415"/>
      <c r="CO100" s="407"/>
      <c r="CP100" s="407"/>
      <c r="CQ100" s="407"/>
      <c r="CR100" s="407"/>
      <c r="CS100" s="407"/>
      <c r="CT100" s="407"/>
      <c r="CU100" s="407"/>
      <c r="CV100" s="407"/>
      <c r="CW100" s="415"/>
      <c r="CX100" s="407"/>
      <c r="CY100" s="407"/>
      <c r="CZ100" s="407"/>
      <c r="DA100" s="407"/>
      <c r="DB100" s="415"/>
      <c r="DC100" s="407"/>
      <c r="DD100" s="407"/>
      <c r="DE100" s="407"/>
      <c r="DF100" s="407"/>
      <c r="DG100" s="407"/>
      <c r="DH100" s="407"/>
      <c r="DI100" s="407"/>
      <c r="DJ100" s="407"/>
      <c r="DK100" s="407"/>
      <c r="DL100" s="407"/>
      <c r="DM100" s="407"/>
      <c r="DN100" s="407"/>
      <c r="DO100" s="407"/>
      <c r="DP100" s="407"/>
      <c r="DQ100" s="407"/>
      <c r="DR100" s="407"/>
      <c r="DS100" s="407"/>
      <c r="DT100" s="407"/>
      <c r="DU100" s="415"/>
      <c r="DV100" s="407"/>
      <c r="DW100" s="407"/>
      <c r="DX100" s="407"/>
      <c r="DY100" s="407"/>
      <c r="DZ100" s="407"/>
      <c r="EA100" s="407"/>
      <c r="EB100" s="407"/>
      <c r="EC100" s="407"/>
      <c r="ED100" s="407"/>
      <c r="EE100" s="407"/>
      <c r="EF100" s="407"/>
      <c r="EG100" s="407"/>
      <c r="EH100" s="415"/>
      <c r="EI100" s="407"/>
      <c r="EJ100" s="407"/>
      <c r="EK100" s="407"/>
      <c r="EL100" s="407"/>
      <c r="EM100" s="407"/>
      <c r="EN100" s="407"/>
      <c r="EO100" s="407"/>
      <c r="EP100" s="407"/>
      <c r="EQ100" s="407"/>
      <c r="ER100" s="407"/>
      <c r="ES100" s="409"/>
      <c r="ET100" s="393"/>
      <c r="EU100" s="393"/>
      <c r="EV100" s="407"/>
      <c r="EW100" s="407"/>
      <c r="EX100" s="407"/>
      <c r="EY100" s="407"/>
      <c r="EZ100" s="407"/>
      <c r="FA100" s="407"/>
      <c r="FB100" s="407"/>
      <c r="FC100" s="407"/>
      <c r="FD100" s="407"/>
      <c r="FE100" s="407"/>
      <c r="FF100" s="407"/>
      <c r="FG100" s="407"/>
      <c r="FH100" s="407"/>
      <c r="FI100" s="407"/>
      <c r="FJ100" s="407"/>
      <c r="FK100" s="407"/>
      <c r="FL100" s="407"/>
      <c r="FM100" s="407"/>
    </row>
    <row r="101" spans="2:169" x14ac:dyDescent="0.2">
      <c r="B101" s="189">
        <f t="shared" si="16"/>
        <v>43647</v>
      </c>
      <c r="S101" s="380"/>
      <c r="T101" s="380"/>
      <c r="U101" s="514">
        <f>[3]Fleisch!$A85</f>
        <v>43647</v>
      </c>
      <c r="V101" s="380"/>
      <c r="W101" s="407"/>
      <c r="X101" s="407"/>
      <c r="Y101" s="407"/>
      <c r="Z101" s="407"/>
      <c r="AA101" s="407"/>
      <c r="AB101" s="407"/>
      <c r="AC101" s="415"/>
      <c r="AD101" s="407"/>
      <c r="AE101" s="407"/>
      <c r="AF101" s="415"/>
      <c r="AG101" s="407"/>
      <c r="AH101" s="407"/>
      <c r="AI101" s="407"/>
      <c r="AJ101" s="407"/>
      <c r="AK101" s="407"/>
      <c r="AL101" s="407"/>
      <c r="AM101" s="407"/>
      <c r="AN101" s="407"/>
      <c r="AO101" s="407"/>
      <c r="AP101" s="407"/>
      <c r="AQ101" s="407"/>
      <c r="AR101" s="407"/>
      <c r="AS101" s="407"/>
      <c r="AT101" s="407"/>
      <c r="AU101" s="407"/>
      <c r="AV101" s="407"/>
      <c r="AW101" s="415"/>
      <c r="AX101" s="407"/>
      <c r="AY101" s="407"/>
      <c r="AZ101" s="407"/>
      <c r="BA101" s="407"/>
      <c r="BB101" s="407"/>
      <c r="BC101" s="407"/>
      <c r="BD101" s="407"/>
      <c r="BE101" s="407"/>
      <c r="BF101" s="407"/>
      <c r="BG101" s="407"/>
      <c r="BH101" s="415"/>
      <c r="BI101" s="407"/>
      <c r="BJ101" s="407"/>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c r="CG101" s="407"/>
      <c r="CH101" s="407"/>
      <c r="CI101" s="407"/>
      <c r="CL101" s="393"/>
      <c r="CM101" s="393"/>
      <c r="CN101" s="415"/>
      <c r="CO101" s="407"/>
      <c r="CP101" s="407"/>
      <c r="CQ101" s="407"/>
      <c r="CR101" s="407"/>
      <c r="CS101" s="407"/>
      <c r="CT101" s="407"/>
      <c r="CU101" s="407"/>
      <c r="CV101" s="407"/>
      <c r="CW101" s="415"/>
      <c r="CX101" s="407"/>
      <c r="CY101" s="407"/>
      <c r="CZ101" s="407"/>
      <c r="DA101" s="407"/>
      <c r="DB101" s="415"/>
      <c r="DC101" s="407"/>
      <c r="DD101" s="407"/>
      <c r="DE101" s="407"/>
      <c r="DF101" s="407"/>
      <c r="DG101" s="407"/>
      <c r="DH101" s="407"/>
      <c r="DI101" s="407"/>
      <c r="DJ101" s="407"/>
      <c r="DK101" s="407"/>
      <c r="DL101" s="407"/>
      <c r="DM101" s="407"/>
      <c r="DN101" s="407"/>
      <c r="DO101" s="407"/>
      <c r="DP101" s="407"/>
      <c r="DQ101" s="407"/>
      <c r="DR101" s="407"/>
      <c r="DS101" s="407"/>
      <c r="DT101" s="407"/>
      <c r="DU101" s="415"/>
      <c r="DV101" s="407"/>
      <c r="DW101" s="407"/>
      <c r="DX101" s="407"/>
      <c r="DY101" s="407"/>
      <c r="DZ101" s="407"/>
      <c r="EA101" s="407"/>
      <c r="EB101" s="407"/>
      <c r="EC101" s="407"/>
      <c r="ED101" s="407"/>
      <c r="EE101" s="407"/>
      <c r="EF101" s="407"/>
      <c r="EG101" s="407"/>
      <c r="EH101" s="415"/>
      <c r="EI101" s="407"/>
      <c r="EJ101" s="407"/>
      <c r="EK101" s="407"/>
      <c r="EL101" s="407"/>
      <c r="EM101" s="407"/>
      <c r="EN101" s="407"/>
      <c r="EO101" s="407"/>
      <c r="EP101" s="407"/>
      <c r="EQ101" s="407"/>
      <c r="ER101" s="407"/>
      <c r="ES101" s="409"/>
      <c r="ET101" s="393"/>
      <c r="EU101" s="393"/>
      <c r="EV101" s="407"/>
      <c r="EW101" s="407"/>
      <c r="EX101" s="407"/>
      <c r="EY101" s="407"/>
      <c r="EZ101" s="407"/>
      <c r="FA101" s="407"/>
      <c r="FB101" s="407"/>
      <c r="FC101" s="407"/>
      <c r="FD101" s="407"/>
      <c r="FE101" s="407"/>
      <c r="FF101" s="407"/>
      <c r="FG101" s="407"/>
      <c r="FH101" s="407"/>
      <c r="FI101" s="407"/>
      <c r="FJ101" s="407"/>
      <c r="FK101" s="407"/>
      <c r="FL101" s="407"/>
      <c r="FM101" s="407"/>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3" sqref="Z3"/>
    </sheetView>
  </sheetViews>
  <sheetFormatPr baseColWidth="10" defaultColWidth="11" defaultRowHeight="12.75" x14ac:dyDescent="0.2"/>
  <cols>
    <col min="1" max="1" width="10.625" style="188" customWidth="1"/>
    <col min="2" max="2" width="6.7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G1" s="241" t="s">
        <v>289</v>
      </c>
      <c r="AH1" s="185"/>
      <c r="AT1" s="138"/>
      <c r="AU1" s="138"/>
    </row>
    <row r="2" spans="1:52" ht="9.9499999999999993" customHeight="1" x14ac:dyDescent="0.25">
      <c r="F2" s="231"/>
      <c r="G2" s="242" t="str">
        <f>Codierung!I153</f>
        <v>Bundesamt für Landwirtschaft BLW</v>
      </c>
      <c r="H2" s="231"/>
      <c r="I2" s="210"/>
      <c r="J2" s="210"/>
      <c r="K2" s="210"/>
      <c r="L2" s="210"/>
      <c r="T2" s="138"/>
      <c r="U2" s="138"/>
      <c r="AG2" s="241" t="s">
        <v>292</v>
      </c>
      <c r="AH2" s="185"/>
      <c r="AT2" s="138"/>
      <c r="AU2" s="138"/>
    </row>
    <row r="3" spans="1:52" ht="9.9499999999999993" customHeight="1" x14ac:dyDescent="0.2">
      <c r="F3" s="185"/>
      <c r="G3" s="241" t="str">
        <f>Codierung!I154</f>
        <v>Fachbereich Agrardaten und Marktanalysen</v>
      </c>
      <c r="H3" s="185"/>
      <c r="AG3" s="241" t="str">
        <f>Codierung!I154</f>
        <v>Fachbereich Agrardaten und Marktanalysen</v>
      </c>
      <c r="AH3" s="185"/>
    </row>
    <row r="4" spans="1:52" ht="9.9499999999999993" customHeight="1" x14ac:dyDescent="0.2">
      <c r="F4" s="185"/>
      <c r="G4" s="185"/>
      <c r="H4" s="185"/>
    </row>
    <row r="5" spans="1:52" x14ac:dyDescent="0.2">
      <c r="B5" s="513" t="str">
        <f>Codierung!I550</f>
        <v>Diese Daten werden bis auf weiteres nicht aktualisiert, da die internen Prozesse konzeptionell überarbeitet werden.</v>
      </c>
      <c r="F5" s="185"/>
      <c r="G5" s="209"/>
      <c r="H5" s="185"/>
      <c r="U5" s="194"/>
      <c r="V5" s="194"/>
      <c r="W5" s="194"/>
      <c r="X5" s="194"/>
      <c r="Y5" s="226"/>
      <c r="AB5" s="513" t="str">
        <f>Codierung!I550</f>
        <v>Diese Daten werden bis auf weiteres nicht aktualisiert, da die internen Prozesse konzeptionell überarbeitet werden.</v>
      </c>
    </row>
    <row r="6" spans="1:52" s="205" customFormat="1" ht="14.25" customHeight="1" x14ac:dyDescent="0.2">
      <c r="A6" s="188"/>
      <c r="B6" s="587" t="str">
        <f>Codierung!I192</f>
        <v>Produktion: Preise und Mengen bio</v>
      </c>
      <c r="C6" s="587"/>
      <c r="D6" s="587"/>
      <c r="E6" s="587"/>
      <c r="F6" s="587"/>
      <c r="G6" s="587"/>
      <c r="H6" s="587"/>
      <c r="I6" s="587"/>
      <c r="J6" s="587"/>
      <c r="K6" s="253"/>
      <c r="L6" s="586">
        <f>'Fleisch Daten'!C20</f>
        <v>45658</v>
      </c>
      <c r="M6" s="586"/>
      <c r="N6" s="586"/>
      <c r="O6" s="253"/>
      <c r="P6" s="253"/>
      <c r="Q6" s="253"/>
      <c r="R6" s="253"/>
      <c r="S6" s="253"/>
      <c r="T6" s="253"/>
      <c r="U6" s="188"/>
      <c r="V6" s="230"/>
      <c r="W6" s="230"/>
      <c r="X6" s="230"/>
      <c r="Y6" s="290"/>
      <c r="Z6" s="188"/>
      <c r="AB6" s="513"/>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row>
    <row r="7" spans="1:52" ht="5.25" customHeight="1" x14ac:dyDescent="0.2">
      <c r="U7" s="194"/>
      <c r="V7" s="556"/>
      <c r="W7" s="556"/>
      <c r="X7" s="556"/>
      <c r="Y7" s="556"/>
    </row>
    <row r="8" spans="1:52" x14ac:dyDescent="0.2">
      <c r="B8" s="605" t="str">
        <f>'Fleisch Daten'!H17</f>
        <v>Natura-Beef-Bio T3</v>
      </c>
      <c r="C8" s="605"/>
      <c r="D8" s="605"/>
      <c r="E8" s="605"/>
      <c r="G8" s="605" t="str">
        <f>'Fleisch Daten'!K17</f>
        <v>Bankkälber T3</v>
      </c>
      <c r="H8" s="605"/>
      <c r="I8" s="605"/>
      <c r="J8" s="605"/>
      <c r="K8" s="205"/>
      <c r="L8" s="605" t="str">
        <f>'Fleisch Daten'!N17</f>
        <v>Schlachtschweine</v>
      </c>
      <c r="M8" s="605"/>
      <c r="N8" s="605"/>
      <c r="O8" s="605"/>
      <c r="Q8" s="605" t="str">
        <f>'Fleisch Daten'!Q17</f>
        <v>Lämmer T3</v>
      </c>
      <c r="R8" s="605"/>
      <c r="S8" s="605"/>
      <c r="T8" s="605"/>
      <c r="U8" s="205"/>
      <c r="V8" s="557"/>
      <c r="W8" s="557"/>
      <c r="X8" s="557"/>
      <c r="Y8" s="557"/>
      <c r="AB8" s="557"/>
      <c r="AC8" s="557"/>
      <c r="AD8" s="557"/>
      <c r="AE8" s="557"/>
      <c r="AG8" s="557"/>
      <c r="AH8" s="557"/>
      <c r="AI8" s="557"/>
      <c r="AJ8" s="557"/>
      <c r="AK8" s="205"/>
      <c r="AL8" s="557"/>
      <c r="AM8" s="557"/>
      <c r="AN8" s="557"/>
      <c r="AO8" s="557"/>
      <c r="AQ8" s="557"/>
      <c r="AR8" s="557"/>
      <c r="AS8" s="557"/>
      <c r="AT8" s="557"/>
      <c r="AU8" s="205"/>
      <c r="AV8" s="557"/>
      <c r="AW8" s="557"/>
      <c r="AX8" s="557"/>
      <c r="AY8" s="557"/>
    </row>
    <row r="9" spans="1:52" ht="18" customHeight="1" x14ac:dyDescent="0.2">
      <c r="B9" s="279" t="str">
        <f>Codierung!I119</f>
        <v>CHF/kg</v>
      </c>
      <c r="C9" s="280"/>
      <c r="D9" s="280"/>
      <c r="E9" s="281" t="str">
        <f>Codierung!I127</f>
        <v>Tonnen</v>
      </c>
      <c r="G9" s="279" t="str">
        <f>Codierung!I119</f>
        <v>CHF/kg</v>
      </c>
      <c r="H9" s="280"/>
      <c r="I9" s="280"/>
      <c r="J9" s="281" t="str">
        <f>Codierung!I127</f>
        <v>Tonnen</v>
      </c>
      <c r="K9" s="194"/>
      <c r="L9" s="279" t="str">
        <f>Codierung!I119</f>
        <v>CHF/kg</v>
      </c>
      <c r="M9" s="280"/>
      <c r="N9" s="280"/>
      <c r="O9" s="281" t="str">
        <f>Codierung!I127</f>
        <v>Tonnen</v>
      </c>
      <c r="Q9" s="279" t="str">
        <f>Codierung!I119</f>
        <v>CHF/kg</v>
      </c>
      <c r="R9" s="280"/>
      <c r="S9" s="280"/>
      <c r="T9" s="281" t="str">
        <f>Codierung!I127</f>
        <v>Tonnen</v>
      </c>
      <c r="U9" s="194"/>
      <c r="V9" s="194"/>
      <c r="W9" s="194"/>
      <c r="X9" s="194"/>
      <c r="Y9" s="226"/>
      <c r="AB9" s="588"/>
      <c r="AC9" s="588"/>
      <c r="AD9" s="589"/>
      <c r="AE9" s="589"/>
      <c r="AG9" s="588"/>
      <c r="AH9" s="588"/>
      <c r="AI9" s="589"/>
      <c r="AJ9" s="589"/>
      <c r="AK9" s="194"/>
      <c r="AL9" s="588"/>
      <c r="AM9" s="588"/>
      <c r="AN9" s="589"/>
      <c r="AO9" s="589"/>
      <c r="AQ9" s="588"/>
      <c r="AR9" s="588"/>
      <c r="AS9" s="589"/>
      <c r="AT9" s="589"/>
      <c r="AU9" s="194"/>
      <c r="AV9" s="588"/>
      <c r="AW9" s="588"/>
      <c r="AX9" s="589"/>
      <c r="AY9" s="589"/>
    </row>
    <row r="10" spans="1:52" ht="12.75" customHeight="1" x14ac:dyDescent="0.2">
      <c r="B10" s="282" t="str">
        <f>'Fleisch Daten'!H20</f>
        <v>-</v>
      </c>
      <c r="C10" s="230"/>
      <c r="D10" s="230"/>
      <c r="E10" s="283" t="s">
        <v>492</v>
      </c>
      <c r="G10" s="282" t="str">
        <f>'Fleisch Daten'!K20</f>
        <v>-</v>
      </c>
      <c r="H10" s="230"/>
      <c r="I10" s="230"/>
      <c r="J10" s="283" t="s">
        <v>492</v>
      </c>
      <c r="K10" s="195"/>
      <c r="L10" s="282" t="str">
        <f>'Fleisch Daten'!N20</f>
        <v>-</v>
      </c>
      <c r="M10" s="230"/>
      <c r="N10" s="230"/>
      <c r="O10" s="283" t="s">
        <v>492</v>
      </c>
      <c r="Q10" s="282" t="str">
        <f>'Fleisch Daten'!Q20</f>
        <v>-</v>
      </c>
      <c r="R10" s="230"/>
      <c r="S10" s="230"/>
      <c r="T10" s="283" t="s">
        <v>492</v>
      </c>
      <c r="V10" s="230"/>
      <c r="W10" s="230"/>
      <c r="X10" s="230"/>
      <c r="Y10" s="290"/>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2" ht="12.75" customHeight="1" x14ac:dyDescent="0.2">
      <c r="B11" s="603" t="str">
        <f>Codierung!I217</f>
        <v>Vergleich Vormonat*</v>
      </c>
      <c r="C11" s="556"/>
      <c r="D11" s="556"/>
      <c r="E11" s="604"/>
      <c r="G11" s="603" t="str">
        <f>Codierung!I217</f>
        <v>Vergleich Vormonat*</v>
      </c>
      <c r="H11" s="556"/>
      <c r="I11" s="556"/>
      <c r="J11" s="604"/>
      <c r="K11" s="196"/>
      <c r="L11" s="603" t="str">
        <f>Codierung!I217</f>
        <v>Vergleich Vormonat*</v>
      </c>
      <c r="M11" s="556"/>
      <c r="N11" s="556"/>
      <c r="O11" s="604"/>
      <c r="Q11" s="603" t="str">
        <f>Codierung!I217</f>
        <v>Vergleich Vormonat*</v>
      </c>
      <c r="R11" s="556"/>
      <c r="S11" s="556"/>
      <c r="T11" s="604"/>
      <c r="U11" s="194"/>
      <c r="V11" s="556"/>
      <c r="W11" s="556"/>
      <c r="X11" s="556"/>
      <c r="Y11" s="556"/>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2" x14ac:dyDescent="0.2">
      <c r="B12" s="284" t="e">
        <f>'Fleisch Daten'!H20/'Fleisch Daten'!H21-1</f>
        <v>#VALUE!</v>
      </c>
      <c r="C12" s="289" t="e">
        <f>IF(B12&lt;0,Codierung!$O$37,IF(B12=0,Codierung!$O$38,IF(B12&gt;0,Codierung!$O$39,Codierung!$O$40)))</f>
        <v>#VALUE!</v>
      </c>
      <c r="D12" s="261"/>
      <c r="E12" s="489"/>
      <c r="F12" s="490"/>
      <c r="G12" s="284" t="e">
        <f>'Fleisch Daten'!K20/'Fleisch Daten'!K21-1</f>
        <v>#VALUE!</v>
      </c>
      <c r="H12" s="289" t="e">
        <f>IF(G12&lt;0,Codierung!$O$37,IF(G12=0,Codierung!$O$38,IF(G12&gt;0,Codierung!$O$39,Codierung!$O$40)))</f>
        <v>#VALUE!</v>
      </c>
      <c r="I12" s="261"/>
      <c r="J12" s="489"/>
      <c r="K12" s="491"/>
      <c r="L12" s="284" t="e">
        <f>'Fleisch Daten'!N20/'Fleisch Daten'!N21-1</f>
        <v>#VALUE!</v>
      </c>
      <c r="M12" s="289" t="e">
        <f>IF(L12&lt;0,Codierung!$O$37,IF(L12=0,Codierung!$O$38,IF(L12&gt;0,Codierung!$O$39,Codierung!$O$40)))</f>
        <v>#VALUE!</v>
      </c>
      <c r="N12" s="261"/>
      <c r="O12" s="489"/>
      <c r="P12" s="492"/>
      <c r="Q12" s="284" t="e">
        <f>'Fleisch Daten'!Q20/'Fleisch Daten'!Q21-1</f>
        <v>#VALUE!</v>
      </c>
      <c r="R12" s="289" t="e">
        <f>IF(Q12&lt;0,Codierung!$O$37,IF(Q12=0,Codierung!$O$38,IF(Q12&gt;0,Codierung!$O$39,Codierung!$O$40)))</f>
        <v>#VALUE!</v>
      </c>
      <c r="S12" s="261"/>
      <c r="T12" s="489"/>
      <c r="U12" s="194"/>
      <c r="V12" s="291"/>
      <c r="W12" s="289"/>
      <c r="X12" s="261"/>
      <c r="Y12" s="292"/>
      <c r="AB12" s="556"/>
      <c r="AC12" s="556"/>
      <c r="AD12" s="556"/>
      <c r="AE12" s="556"/>
      <c r="AG12" s="556"/>
      <c r="AH12" s="556"/>
      <c r="AI12" s="556"/>
      <c r="AJ12" s="556"/>
      <c r="AK12" s="196"/>
      <c r="AL12" s="556"/>
      <c r="AM12" s="556"/>
      <c r="AN12" s="556"/>
      <c r="AO12" s="556"/>
      <c r="AQ12" s="556"/>
      <c r="AR12" s="556"/>
      <c r="AS12" s="556"/>
      <c r="AT12" s="556"/>
      <c r="AU12" s="194"/>
      <c r="AV12" s="556"/>
      <c r="AW12" s="556"/>
      <c r="AX12" s="556"/>
      <c r="AY12" s="556"/>
    </row>
    <row r="13" spans="1:52" x14ac:dyDescent="0.2">
      <c r="B13" s="603" t="str">
        <f>Codierung!I218</f>
        <v>Vergleich Vorjahr</v>
      </c>
      <c r="C13" s="556"/>
      <c r="D13" s="556"/>
      <c r="E13" s="604"/>
      <c r="G13" s="603" t="str">
        <f>Codierung!I218</f>
        <v>Vergleich Vorjahr</v>
      </c>
      <c r="H13" s="556"/>
      <c r="I13" s="556"/>
      <c r="J13" s="604"/>
      <c r="K13" s="196"/>
      <c r="L13" s="603" t="str">
        <f>Codierung!I218</f>
        <v>Vergleich Vorjahr</v>
      </c>
      <c r="M13" s="556"/>
      <c r="N13" s="556"/>
      <c r="O13" s="604"/>
      <c r="Q13" s="603" t="str">
        <f>Codierung!I218</f>
        <v>Vergleich Vorjahr</v>
      </c>
      <c r="R13" s="556"/>
      <c r="S13" s="556"/>
      <c r="T13" s="604"/>
      <c r="U13" s="194"/>
      <c r="V13" s="556"/>
      <c r="W13" s="556"/>
      <c r="X13" s="556"/>
      <c r="Y13" s="556"/>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2" x14ac:dyDescent="0.2">
      <c r="B14" s="284" t="e">
        <f>'Fleisch Daten'!H20/'Fleisch Daten'!H22-1</f>
        <v>#VALUE!</v>
      </c>
      <c r="C14" s="289" t="e">
        <f>IF(B14&lt;0,Codierung!$B$10,IF(B14=0,Codierung!$B$11,IF(B14&gt;0,Codierung!$B$12)))</f>
        <v>#VALUE!</v>
      </c>
      <c r="D14" s="261"/>
      <c r="E14" s="285"/>
      <c r="G14" s="284" t="e">
        <f>'Fleisch Daten'!K20/'Fleisch Daten'!K22-1</f>
        <v>#VALUE!</v>
      </c>
      <c r="H14" s="289" t="e">
        <f>IF(G14&lt;0,Codierung!$B$10,IF(G14=0,Codierung!$B$11,IF(G14&gt;0,Codierung!$B$12)))</f>
        <v>#VALUE!</v>
      </c>
      <c r="I14" s="261"/>
      <c r="J14" s="285"/>
      <c r="K14" s="196"/>
      <c r="L14" s="284" t="e">
        <f>'Fleisch Daten'!N20/'Fleisch Daten'!N22-1</f>
        <v>#VALUE!</v>
      </c>
      <c r="M14" s="289" t="e">
        <f>IF(L14&lt;0,Codierung!$B$10,IF(L14=0,Codierung!$B$11,IF(L14&gt;0,Codierung!$B$12)))</f>
        <v>#VALUE!</v>
      </c>
      <c r="N14" s="261"/>
      <c r="O14" s="285"/>
      <c r="Q14" s="284" t="e">
        <f>'Fleisch Daten'!Q20/'Fleisch Daten'!Q22-1</f>
        <v>#VALUE!</v>
      </c>
      <c r="R14" s="289" t="e">
        <f>IF(Q14&lt;0,Codierung!$B$10,IF(Q14=0,Codierung!$B$11,IF(Q14&gt;0,Codierung!$B$12)))</f>
        <v>#VALUE!</v>
      </c>
      <c r="S14" s="261"/>
      <c r="T14" s="285"/>
      <c r="U14" s="194"/>
      <c r="V14" s="291"/>
      <c r="W14" s="289"/>
      <c r="X14" s="261"/>
      <c r="Y14" s="292"/>
      <c r="AB14" s="556"/>
      <c r="AC14" s="556"/>
      <c r="AD14" s="556"/>
      <c r="AE14" s="556"/>
      <c r="AG14" s="556"/>
      <c r="AH14" s="556"/>
      <c r="AI14" s="556"/>
      <c r="AJ14" s="556"/>
      <c r="AK14" s="196"/>
      <c r="AL14" s="556"/>
      <c r="AM14" s="556"/>
      <c r="AN14" s="556"/>
      <c r="AO14" s="556"/>
      <c r="AQ14" s="556"/>
      <c r="AR14" s="556"/>
      <c r="AS14" s="556"/>
      <c r="AT14" s="556"/>
      <c r="AU14" s="194"/>
      <c r="AV14" s="556"/>
      <c r="AW14" s="556"/>
      <c r="AX14" s="556"/>
      <c r="AY14" s="556"/>
    </row>
    <row r="15" spans="1:52" ht="12.75" customHeight="1" x14ac:dyDescent="0.2">
      <c r="B15" s="603" t="str">
        <f>Codierung!I219</f>
        <v>Vergl. nicht-bio / Anteil bio</v>
      </c>
      <c r="C15" s="556"/>
      <c r="D15" s="556"/>
      <c r="E15" s="604"/>
      <c r="G15" s="603" t="str">
        <f>Codierung!I219</f>
        <v>Vergl. nicht-bio / Anteil bio</v>
      </c>
      <c r="H15" s="556"/>
      <c r="I15" s="556"/>
      <c r="J15" s="604"/>
      <c r="K15" s="196"/>
      <c r="L15" s="603" t="str">
        <f>Codierung!I219</f>
        <v>Vergl. nicht-bio / Anteil bio</v>
      </c>
      <c r="M15" s="556"/>
      <c r="N15" s="556"/>
      <c r="O15" s="604"/>
      <c r="Q15" s="603" t="str">
        <f>Codierung!I219</f>
        <v>Vergl. nicht-bio / Anteil bio</v>
      </c>
      <c r="R15" s="556"/>
      <c r="S15" s="556"/>
      <c r="T15" s="604"/>
      <c r="U15" s="194"/>
      <c r="V15" s="556"/>
      <c r="W15" s="556"/>
      <c r="X15" s="556"/>
      <c r="Y15" s="556"/>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2" ht="12.75" customHeight="1" x14ac:dyDescent="0.2">
      <c r="B16" s="286" t="s">
        <v>492</v>
      </c>
      <c r="C16" s="287"/>
      <c r="D16" s="287"/>
      <c r="E16" s="288"/>
      <c r="G16" s="286" t="e">
        <f>'Fleisch Daten'!K20/'Fleisch Daten'!L20-1</f>
        <v>#VALUE!</v>
      </c>
      <c r="H16" s="287"/>
      <c r="I16" s="287"/>
      <c r="J16" s="288"/>
      <c r="K16" s="197"/>
      <c r="L16" s="505" t="e">
        <f>'Fleisch Daten'!N20/'Fleisch Daten'!O20-1</f>
        <v>#VALUE!</v>
      </c>
      <c r="M16" s="287"/>
      <c r="N16" s="287"/>
      <c r="O16" s="288"/>
      <c r="Q16" s="286" t="e">
        <f>'Fleisch Daten'!Q20/'Fleisch Daten'!R20-1</f>
        <v>#VALUE!</v>
      </c>
      <c r="R16" s="287"/>
      <c r="S16" s="287"/>
      <c r="T16" s="288"/>
      <c r="U16" s="198"/>
      <c r="V16" s="293"/>
      <c r="W16" s="261"/>
      <c r="X16" s="261"/>
      <c r="Y16" s="225"/>
    </row>
    <row r="17" spans="2:26" ht="20.25" customHeight="1" x14ac:dyDescent="0.2">
      <c r="B17" s="587" t="str">
        <f>Codierung!I194</f>
        <v>Detailhandel: Preise und Mengen bio</v>
      </c>
      <c r="C17" s="587"/>
      <c r="D17" s="587"/>
      <c r="E17" s="587"/>
      <c r="F17" s="587"/>
      <c r="G17" s="587"/>
      <c r="H17" s="587"/>
      <c r="I17" s="587"/>
      <c r="J17" s="587"/>
      <c r="K17" s="253"/>
      <c r="L17" s="607">
        <f>'Fleisch Daten'!U20</f>
        <v>45992</v>
      </c>
      <c r="M17" s="607"/>
      <c r="N17" s="607"/>
      <c r="O17" s="253"/>
      <c r="P17" s="253"/>
      <c r="Q17" s="253"/>
      <c r="R17" s="253"/>
      <c r="S17" s="253"/>
      <c r="T17" s="253"/>
      <c r="U17" s="253"/>
      <c r="V17" s="253"/>
      <c r="W17" s="253"/>
      <c r="X17" s="253"/>
      <c r="Y17" s="253"/>
    </row>
    <row r="18" spans="2:26" ht="5.25" customHeight="1" x14ac:dyDescent="0.2"/>
    <row r="19" spans="2:26" x14ac:dyDescent="0.2">
      <c r="B19" s="605" t="str">
        <f>'Fleisch Daten'!DC16</f>
        <v>Rind</v>
      </c>
      <c r="C19" s="605"/>
      <c r="D19" s="605"/>
      <c r="E19" s="605"/>
      <c r="G19" s="605" t="str">
        <f>'Fleisch Daten'!CO16</f>
        <v>Kalb</v>
      </c>
      <c r="H19" s="605"/>
      <c r="I19" s="605"/>
      <c r="J19" s="605"/>
      <c r="K19" s="205"/>
      <c r="L19" s="605" t="str">
        <f>'Fleisch Daten'!DV16</f>
        <v>Schwein</v>
      </c>
      <c r="M19" s="605"/>
      <c r="N19" s="605"/>
      <c r="O19" s="605"/>
      <c r="Q19" s="605" t="str">
        <f>'Fleisch Daten'!CX16</f>
        <v>Lamm</v>
      </c>
      <c r="R19" s="605"/>
      <c r="S19" s="605"/>
      <c r="T19" s="605"/>
      <c r="U19" s="205"/>
      <c r="V19" s="606" t="str">
        <f>'Fleisch Daten'!EI16</f>
        <v>Poulet</v>
      </c>
      <c r="W19" s="606"/>
      <c r="X19" s="606"/>
      <c r="Y19" s="606"/>
    </row>
    <row r="20" spans="2:26" x14ac:dyDescent="0.2">
      <c r="B20" s="279" t="str">
        <f>Codierung!I119</f>
        <v>CHF/kg</v>
      </c>
      <c r="C20" s="280"/>
      <c r="D20" s="280"/>
      <c r="E20" s="281" t="str">
        <f>Codierung!I127</f>
        <v>Tonnen</v>
      </c>
      <c r="G20" s="279" t="str">
        <f>Codierung!I119</f>
        <v>CHF/kg</v>
      </c>
      <c r="H20" s="280"/>
      <c r="I20" s="280"/>
      <c r="J20" s="281" t="str">
        <f>Codierung!I127</f>
        <v>Tonnen</v>
      </c>
      <c r="K20" s="194"/>
      <c r="L20" s="279" t="str">
        <f>Codierung!I119</f>
        <v>CHF/kg</v>
      </c>
      <c r="M20" s="280"/>
      <c r="N20" s="280"/>
      <c r="O20" s="281" t="str">
        <f>Codierung!I127</f>
        <v>Tonnen</v>
      </c>
      <c r="Q20" s="279" t="str">
        <f>Codierung!I119</f>
        <v>CHF/kg</v>
      </c>
      <c r="R20" s="280"/>
      <c r="S20" s="280"/>
      <c r="T20" s="281" t="str">
        <f>Codierung!I127</f>
        <v>Tonnen</v>
      </c>
      <c r="U20" s="194"/>
      <c r="V20" s="279" t="str">
        <f>Codierung!I119</f>
        <v>CHF/kg</v>
      </c>
      <c r="W20" s="280"/>
      <c r="X20" s="280"/>
      <c r="Y20" s="281" t="str">
        <f>Codierung!I127</f>
        <v>Tonnen</v>
      </c>
    </row>
    <row r="21" spans="2:26" ht="14.25" x14ac:dyDescent="0.2">
      <c r="B21" s="282" t="s">
        <v>492</v>
      </c>
      <c r="C21" s="230"/>
      <c r="D21" s="230"/>
      <c r="E21" s="283">
        <f>'Fleisch Daten'!DC20</f>
        <v>359.59508353000001</v>
      </c>
      <c r="F21" s="278"/>
      <c r="G21" s="282" t="s">
        <v>492</v>
      </c>
      <c r="H21" s="230"/>
      <c r="I21" s="230"/>
      <c r="J21" s="283">
        <f>'Fleisch Daten'!CO20</f>
        <v>11.302279333001001</v>
      </c>
      <c r="K21" s="278"/>
      <c r="L21" s="282" t="s">
        <v>492</v>
      </c>
      <c r="M21" s="230"/>
      <c r="N21" s="230"/>
      <c r="O21" s="283">
        <f>'Fleisch Daten'!DV20</f>
        <v>70.757404194001012</v>
      </c>
      <c r="P21" s="278"/>
      <c r="Q21" s="282" t="s">
        <v>492</v>
      </c>
      <c r="R21" s="230"/>
      <c r="S21" s="230"/>
      <c r="T21" s="283">
        <f>'Fleisch Daten'!CX20</f>
        <v>12.021463647000999</v>
      </c>
      <c r="U21" s="278"/>
      <c r="V21" s="282" t="s">
        <v>492</v>
      </c>
      <c r="W21" s="230"/>
      <c r="X21" s="230"/>
      <c r="Y21" s="283">
        <f>'Fleisch Daten'!EI20</f>
        <v>172.31317314300102</v>
      </c>
      <c r="Z21" s="278"/>
    </row>
    <row r="22" spans="2:26" x14ac:dyDescent="0.2">
      <c r="B22" s="603" t="str">
        <f>Codierung!I217</f>
        <v>Vergleich Vormonat*</v>
      </c>
      <c r="C22" s="556"/>
      <c r="D22" s="556"/>
      <c r="E22" s="604"/>
      <c r="G22" s="603" t="str">
        <f>Codierung!I217</f>
        <v>Vergleich Vormonat*</v>
      </c>
      <c r="H22" s="556"/>
      <c r="I22" s="556"/>
      <c r="J22" s="604"/>
      <c r="K22" s="196"/>
      <c r="L22" s="603" t="str">
        <f>Codierung!I217</f>
        <v>Vergleich Vormonat*</v>
      </c>
      <c r="M22" s="556"/>
      <c r="N22" s="556"/>
      <c r="O22" s="604"/>
      <c r="Q22" s="603" t="str">
        <f>Codierung!I217</f>
        <v>Vergleich Vormonat*</v>
      </c>
      <c r="R22" s="556"/>
      <c r="S22" s="556"/>
      <c r="T22" s="604"/>
      <c r="U22" s="194"/>
      <c r="V22" s="603" t="str">
        <f>Codierung!I217</f>
        <v>Vergleich Vormonat*</v>
      </c>
      <c r="W22" s="556"/>
      <c r="X22" s="556"/>
      <c r="Y22" s="604"/>
    </row>
    <row r="23" spans="2:26" x14ac:dyDescent="0.2">
      <c r="B23" s="284"/>
      <c r="C23" s="289"/>
      <c r="D23" s="289" t="str">
        <f>IF(E23&lt;0,Codierung!$B$10,IF(E23=0,Codierung!$B$11,IF(E23&gt;0,Codierung!$B$12)))</f>
        <v>▼</v>
      </c>
      <c r="E23" s="285">
        <f>('Fleisch Daten'!DC20/'Fleisch Daten'!CJ20)/('Fleisch Daten'!DC21/'Fleisch Daten'!CJ21)-1</f>
        <v>-2.5539773619643769E-2</v>
      </c>
      <c r="G23" s="284"/>
      <c r="H23" s="289"/>
      <c r="I23" s="289" t="str">
        <f>IF(J23&lt;0,Codierung!$B$10,IF(J23=0,Codierung!$B$11,IF(J23&gt;0,Codierung!$B$12)))</f>
        <v>▼</v>
      </c>
      <c r="J23" s="285">
        <f>('Fleisch Daten'!CO20/'Fleisch Daten'!CJ20)/('Fleisch Daten'!CO21/'Fleisch Daten'!CJ21)-1</f>
        <v>-0.66557093750418628</v>
      </c>
      <c r="K23" s="196"/>
      <c r="L23" s="284"/>
      <c r="M23" s="289"/>
      <c r="N23" s="289" t="str">
        <f>IF(O23&lt;0,Codierung!$B$10,IF(O23=0,Codierung!$B$11,IF(O23&gt;0,Codierung!$B$12)))</f>
        <v>▲</v>
      </c>
      <c r="O23" s="285">
        <f>('Fleisch Daten'!DV20/'Fleisch Daten'!CJ20)/('Fleisch Daten'!DV21/'Fleisch Daten'!CJ21)-1</f>
        <v>7.1318122947376938E-2</v>
      </c>
      <c r="Q23" s="284"/>
      <c r="R23" s="289"/>
      <c r="S23" s="289" t="str">
        <f>IF(T23&lt;0,Codierung!$B$10,IF(T23=0,Codierung!$B$11,IF(T23&gt;0,Codierung!$B$12)))</f>
        <v>▲</v>
      </c>
      <c r="T23" s="285">
        <f>('Fleisch Daten'!CX20/'Fleisch Daten'!CJ20)/('Fleisch Daten'!CX21/'Fleisch Daten'!CJ21)-1</f>
        <v>3.5833863936985733E-2</v>
      </c>
      <c r="U23" s="194"/>
      <c r="V23" s="284"/>
      <c r="W23" s="289"/>
      <c r="X23" s="289" t="str">
        <f>IF(Y23&lt;0,Codierung!$B$10,IF(Y23=0,Codierung!$B$11,IF(Y23&gt;0,Codierung!$B$12)))</f>
        <v>▼</v>
      </c>
      <c r="Y23" s="285">
        <f>('Fleisch Daten'!EI20/'Fleisch Daten'!CJ20)/('Fleisch Daten'!EI21/'Fleisch Daten'!CJ21)-1</f>
        <v>-0.23686063177337446</v>
      </c>
    </row>
    <row r="24" spans="2:26" x14ac:dyDescent="0.2">
      <c r="B24" s="603" t="str">
        <f>Codierung!I218</f>
        <v>Vergleich Vorjahr</v>
      </c>
      <c r="C24" s="556"/>
      <c r="D24" s="556"/>
      <c r="E24" s="604"/>
      <c r="G24" s="603" t="str">
        <f>Codierung!I218</f>
        <v>Vergleich Vorjahr</v>
      </c>
      <c r="H24" s="556"/>
      <c r="I24" s="556"/>
      <c r="J24" s="604"/>
      <c r="K24" s="196"/>
      <c r="L24" s="603" t="str">
        <f>Codierung!I218</f>
        <v>Vergleich Vorjahr</v>
      </c>
      <c r="M24" s="556"/>
      <c r="N24" s="556"/>
      <c r="O24" s="604"/>
      <c r="Q24" s="603" t="str">
        <f>Codierung!I218</f>
        <v>Vergleich Vorjahr</v>
      </c>
      <c r="R24" s="556"/>
      <c r="S24" s="556"/>
      <c r="T24" s="604"/>
      <c r="U24" s="194"/>
      <c r="V24" s="603" t="str">
        <f>Codierung!I218</f>
        <v>Vergleich Vorjahr</v>
      </c>
      <c r="W24" s="556"/>
      <c r="X24" s="556"/>
      <c r="Y24" s="604"/>
    </row>
    <row r="25" spans="2:26" x14ac:dyDescent="0.2">
      <c r="B25" s="284"/>
      <c r="C25" s="289"/>
      <c r="D25" s="289" t="str">
        <f>IF(E25&lt;0,Codierung!$B$10,IF(E25=0,Codierung!$B$11,IF(E25&gt;0,Codierung!$B$12)))</f>
        <v>▲</v>
      </c>
      <c r="E25" s="285">
        <f>'Fleisch Daten'!DC20/'Fleisch Daten'!DC22-1</f>
        <v>0.17892570943069441</v>
      </c>
      <c r="G25" s="284"/>
      <c r="H25" s="289"/>
      <c r="I25" s="289" t="str">
        <f>IF(J25&lt;0,Codierung!$B$10,IF(J25=0,Codierung!$B$11,IF(J25&gt;0,Codierung!$B$12)))</f>
        <v>▼</v>
      </c>
      <c r="J25" s="285">
        <f>'Fleisch Daten'!CO20/'Fleisch Daten'!CO22-1</f>
        <v>-0.5130316868075091</v>
      </c>
      <c r="K25" s="196"/>
      <c r="L25" s="284"/>
      <c r="M25" s="289"/>
      <c r="N25" s="289" t="str">
        <f>IF(O25&lt;0,Codierung!$B$10,IF(O25=0,Codierung!$B$11,IF(O25&gt;0,Codierung!$B$12)))</f>
        <v>▲</v>
      </c>
      <c r="O25" s="285">
        <f>'Fleisch Daten'!DV20/'Fleisch Daten'!DV22-1</f>
        <v>4.0706490544560214E-2</v>
      </c>
      <c r="Q25" s="284"/>
      <c r="R25" s="289"/>
      <c r="S25" s="289" t="str">
        <f>IF(T25&lt;0,Codierung!$B$10,IF(T25=0,Codierung!$B$11,IF(T25&gt;0,Codierung!$B$12)))</f>
        <v>▼</v>
      </c>
      <c r="T25" s="285">
        <f>'Fleisch Daten'!CX20/'Fleisch Daten'!CX22-1</f>
        <v>-0.33587534229143756</v>
      </c>
      <c r="U25" s="194"/>
      <c r="V25" s="284"/>
      <c r="W25" s="289"/>
      <c r="X25" s="289" t="str">
        <f>IF(Y25&lt;0,Codierung!$B$10,IF(Y25=0,Codierung!$B$11,IF(Y25&gt;0,Codierung!$B$12)))</f>
        <v>▼</v>
      </c>
      <c r="Y25" s="285">
        <f>'Fleisch Daten'!EI20/'Fleisch Daten'!EI22-1</f>
        <v>-8.4454147267716162E-2</v>
      </c>
    </row>
    <row r="26" spans="2:26" x14ac:dyDescent="0.2">
      <c r="B26" s="603" t="str">
        <f>Codierung!I219</f>
        <v>Vergl. nicht-bio / Anteil bio</v>
      </c>
      <c r="C26" s="556"/>
      <c r="D26" s="556"/>
      <c r="E26" s="604"/>
      <c r="G26" s="603" t="str">
        <f>Codierung!I219</f>
        <v>Vergl. nicht-bio / Anteil bio</v>
      </c>
      <c r="H26" s="556"/>
      <c r="I26" s="556"/>
      <c r="J26" s="604"/>
      <c r="K26" s="196"/>
      <c r="L26" s="603" t="str">
        <f>Codierung!I219</f>
        <v>Vergl. nicht-bio / Anteil bio</v>
      </c>
      <c r="M26" s="556"/>
      <c r="N26" s="556"/>
      <c r="O26" s="604"/>
      <c r="Q26" s="603" t="str">
        <f>Codierung!I219</f>
        <v>Vergl. nicht-bio / Anteil bio</v>
      </c>
      <c r="R26" s="556"/>
      <c r="S26" s="556"/>
      <c r="T26" s="604"/>
      <c r="U26" s="194"/>
      <c r="V26" s="603" t="str">
        <f>Codierung!I219</f>
        <v>Vergl. nicht-bio / Anteil bio</v>
      </c>
      <c r="W26" s="556"/>
      <c r="X26" s="556"/>
      <c r="Y26" s="604"/>
    </row>
    <row r="27" spans="2:26" x14ac:dyDescent="0.2">
      <c r="B27" s="286"/>
      <c r="C27" s="287"/>
      <c r="D27" s="287"/>
      <c r="E27" s="288">
        <f>'Fleisch Daten'!DC20/('Fleisch Daten'!DC20+'Fleisch Daten'!DD20)</f>
        <v>0.10203450669822119</v>
      </c>
      <c r="G27" s="286"/>
      <c r="H27" s="287"/>
      <c r="I27" s="287"/>
      <c r="J27" s="288">
        <f>'Fleisch Daten'!CO20/('Fleisch Daten'!CO20+'Fleisch Daten'!CP20)</f>
        <v>3.0885591244292087E-2</v>
      </c>
      <c r="K27" s="197"/>
      <c r="L27" s="286"/>
      <c r="M27" s="287"/>
      <c r="N27" s="287"/>
      <c r="O27" s="288">
        <f>'Fleisch Daten'!DV20/('Fleisch Daten'!DV20+'Fleisch Daten'!DW20)</f>
        <v>3.0428558312132391E-2</v>
      </c>
      <c r="Q27" s="286"/>
      <c r="R27" s="287"/>
      <c r="S27" s="287"/>
      <c r="T27" s="288">
        <f>'Fleisch Daten'!CX20/('Fleisch Daten'!CX20+'Fleisch Daten'!CY20)</f>
        <v>4.4429145131519833E-2</v>
      </c>
      <c r="U27" s="198"/>
      <c r="V27" s="286"/>
      <c r="W27" s="287"/>
      <c r="X27" s="287"/>
      <c r="Y27" s="288">
        <f>'Fleisch Daten'!EI20/('Fleisch Daten'!EI20+'Fleisch Daten'!EJ20)</f>
        <v>2.8594950204402732E-2</v>
      </c>
    </row>
    <row r="29" spans="2:26" x14ac:dyDescent="0.2">
      <c r="B29" s="605" t="str">
        <f>Codierung!I57</f>
        <v>Rindsentrecôte</v>
      </c>
      <c r="C29" s="605"/>
      <c r="D29" s="605"/>
      <c r="E29" s="605"/>
      <c r="G29" s="605" t="str">
        <f>Codierung!I59</f>
        <v>Kalbsnierstücksteak</v>
      </c>
      <c r="H29" s="605"/>
      <c r="I29" s="605"/>
      <c r="J29" s="605"/>
      <c r="K29" s="205"/>
      <c r="L29" s="605" t="str">
        <f>Codierung!I62</f>
        <v>Schweinskotelett</v>
      </c>
      <c r="M29" s="605"/>
      <c r="N29" s="605"/>
      <c r="O29" s="605"/>
      <c r="Q29" s="605" t="str">
        <f>Codierung!I65</f>
        <v>Wienerli</v>
      </c>
      <c r="R29" s="605"/>
      <c r="S29" s="605"/>
      <c r="T29" s="605"/>
      <c r="U29" s="205"/>
      <c r="V29" s="605" t="str">
        <f>Codierung!I68</f>
        <v>Pouletbrust</v>
      </c>
      <c r="W29" s="605"/>
      <c r="X29" s="605"/>
      <c r="Y29" s="605"/>
    </row>
    <row r="30" spans="2:26" x14ac:dyDescent="0.2">
      <c r="B30" s="279" t="str">
        <f>Codierung!$I$119</f>
        <v>CHF/kg</v>
      </c>
      <c r="C30" s="280"/>
      <c r="D30" s="280"/>
      <c r="E30" s="281" t="str">
        <f>Codierung!$I$127</f>
        <v>Tonnen</v>
      </c>
      <c r="G30" s="279" t="str">
        <f>Codierung!I119</f>
        <v>CHF/kg</v>
      </c>
      <c r="H30" s="280"/>
      <c r="I30" s="280"/>
      <c r="J30" s="281" t="str">
        <f>Codierung!I127</f>
        <v>Tonnen</v>
      </c>
      <c r="K30" s="194"/>
      <c r="L30" s="279" t="str">
        <f>Codierung!I119</f>
        <v>CHF/kg</v>
      </c>
      <c r="M30" s="280"/>
      <c r="N30" s="280"/>
      <c r="O30" s="281" t="str">
        <f>Codierung!I127</f>
        <v>Tonnen</v>
      </c>
      <c r="Q30" s="279" t="str">
        <f>Codierung!I121</f>
        <v>CHF/100g</v>
      </c>
      <c r="R30" s="280"/>
      <c r="S30" s="280"/>
      <c r="T30" s="281" t="str">
        <f>Codierung!I127</f>
        <v>Tonnen</v>
      </c>
      <c r="U30" s="194"/>
      <c r="V30" s="279" t="str">
        <f>Codierung!I119</f>
        <v>CHF/kg</v>
      </c>
      <c r="W30" s="280"/>
      <c r="X30" s="280"/>
      <c r="Y30" s="281" t="str">
        <f>Codierung!I127</f>
        <v>Tonnen</v>
      </c>
    </row>
    <row r="31" spans="2:26" ht="14.25" x14ac:dyDescent="0.2">
      <c r="B31" s="282">
        <f>'Fleisch Daten'!AI20</f>
        <v>60.951610393972821</v>
      </c>
      <c r="C31" s="230"/>
      <c r="D31" s="230"/>
      <c r="E31" s="283">
        <f>'Fleisch Daten'!DG20</f>
        <v>14.594299746999999</v>
      </c>
      <c r="F31" s="278"/>
      <c r="G31" s="282">
        <f>'Fleisch Daten'!AA20</f>
        <v>63.080168242339255</v>
      </c>
      <c r="H31" s="230"/>
      <c r="I31" s="230"/>
      <c r="J31" s="283">
        <f>'Fleisch Daten'!CU20</f>
        <v>0.74382585000000001</v>
      </c>
      <c r="K31" s="278"/>
      <c r="L31" s="282">
        <f>'Fleisch Daten'!BD20</f>
        <v>15.159897551709749</v>
      </c>
      <c r="M31" s="230"/>
      <c r="N31" s="230"/>
      <c r="O31" s="283">
        <f>'Fleisch Daten'!ED20</f>
        <v>7.6037124020009994</v>
      </c>
      <c r="P31" s="278"/>
      <c r="Q31" s="282">
        <f>'Fleisch Daten'!CH20/10</f>
        <v>2.1875147004199409</v>
      </c>
      <c r="R31" s="230"/>
      <c r="S31" s="230"/>
      <c r="T31" s="283">
        <f>'Fleisch Daten'!FL20</f>
        <v>29.779037052</v>
      </c>
      <c r="U31" s="278"/>
      <c r="V31" s="282">
        <f>'Fleisch Daten'!BI20</f>
        <v>50.494922877379373</v>
      </c>
      <c r="W31" s="230"/>
      <c r="X31" s="230"/>
      <c r="Y31" s="283">
        <f>'Fleisch Daten'!EK20</f>
        <v>39.754275735001997</v>
      </c>
      <c r="Z31" s="278"/>
    </row>
    <row r="32" spans="2:26" x14ac:dyDescent="0.2">
      <c r="B32" s="603" t="str">
        <f>Codierung!$I$217</f>
        <v>Vergleich Vormonat*</v>
      </c>
      <c r="C32" s="556"/>
      <c r="D32" s="556"/>
      <c r="E32" s="604"/>
      <c r="G32" s="603" t="str">
        <f>Codierung!$I$217</f>
        <v>Vergleich Vormonat*</v>
      </c>
      <c r="H32" s="556"/>
      <c r="I32" s="556"/>
      <c r="J32" s="604"/>
      <c r="K32" s="196"/>
      <c r="L32" s="603" t="str">
        <f>Codierung!$I$217</f>
        <v>Vergleich Vormonat*</v>
      </c>
      <c r="M32" s="556"/>
      <c r="N32" s="556"/>
      <c r="O32" s="604"/>
      <c r="Q32" s="603" t="str">
        <f>Codierung!$I$217</f>
        <v>Vergleich Vormonat*</v>
      </c>
      <c r="R32" s="556"/>
      <c r="S32" s="556"/>
      <c r="T32" s="604"/>
      <c r="U32" s="194"/>
      <c r="V32" s="603" t="str">
        <f>Codierung!$I$217</f>
        <v>Vergleich Vormonat*</v>
      </c>
      <c r="W32" s="556"/>
      <c r="X32" s="556"/>
      <c r="Y32" s="604"/>
    </row>
    <row r="33" spans="1:26" x14ac:dyDescent="0.2">
      <c r="B33" s="284">
        <f>'Fleisch Daten'!AI20/'Fleisch Daten'!AI21-1</f>
        <v>7.1709201613493256E-2</v>
      </c>
      <c r="C33" s="289" t="str">
        <f>IF(B33&lt;0,Codierung!$O$37,IF(B33=0,Codierung!$O$38,IF(B33&gt;0,Codierung!$O$39,Codierung!$O$40)))</f>
        <v>▲</v>
      </c>
      <c r="D33" s="289" t="str">
        <f>IF(E33&lt;0,Codierung!$O$37,IF(E33=0,Codierung!$O$38,IF(E33&gt;0,Codierung!$O$39,Codierung!$O$40)))</f>
        <v>▼</v>
      </c>
      <c r="E33" s="285">
        <f>('Fleisch Daten'!DG20/'Fleisch Daten'!$CJ20)/('Fleisch Daten'!DG21/'Fleisch Daten'!$CJ21)-1</f>
        <v>-0.19856918020574943</v>
      </c>
      <c r="G33" s="284">
        <f>'Fleisch Daten'!AA20/'Fleisch Daten'!AA21-1</f>
        <v>-0.3086633405818946</v>
      </c>
      <c r="H33" s="289" t="str">
        <f>IF(G33&lt;0,Codierung!$O$37,IF(G33=0,Codierung!$O$38,IF(G33&gt;0,Codierung!$O$39,Codierung!$O$40)))</f>
        <v>▼</v>
      </c>
      <c r="I33" s="289" t="str">
        <f>IF(J33&lt;0,Codierung!$O$37,IF(J33=0,Codierung!$O$38,IF(J33&gt;0,Codierung!$O$39,Codierung!$O$40)))</f>
        <v>▲</v>
      </c>
      <c r="J33" s="285">
        <f>('Fleisch Daten'!CU20/'Fleisch Daten'!$CJ20)/('Fleisch Daten'!CU21/'Fleisch Daten'!$CJ21)-1</f>
        <v>0.9348609480827319</v>
      </c>
      <c r="K33" s="196"/>
      <c r="L33" s="284">
        <f>'Fleisch Daten'!BD20/'Fleisch Daten'!BD21-1</f>
        <v>-0.48709466781179811</v>
      </c>
      <c r="M33" s="289" t="str">
        <f>IF(L33&lt;0,Codierung!$O$37,IF(L33=0,Codierung!$O$38,IF(L33&gt;0,Codierung!$O$39,Codierung!$O$40)))</f>
        <v>▼</v>
      </c>
      <c r="N33" s="289" t="str">
        <f>IF(O33&lt;0,Codierung!$O$37,IF(O33=0,Codierung!$O$38,IF(O33&gt;0,Codierung!$O$39,Codierung!$O$40)))</f>
        <v>▲</v>
      </c>
      <c r="O33" s="285">
        <f>('Fleisch Daten'!ED20/'Fleisch Daten'!$CJ20)/('Fleisch Daten'!ED21/'Fleisch Daten'!$CJ21)-1</f>
        <v>0.30856506228519986</v>
      </c>
      <c r="Q33" s="284">
        <f>'Fleisch Daten'!CH20/'Fleisch Daten'!CH21-1</f>
        <v>-2.915517722983374E-3</v>
      </c>
      <c r="R33" s="289" t="str">
        <f>IF(Q33&lt;0,Codierung!$O$37,IF(Q33=0,Codierung!$O$38,IF(Q33&gt;0,Codierung!$O$39,Codierung!$O$40)))</f>
        <v>▼</v>
      </c>
      <c r="S33" s="289" t="str">
        <f>IF(T33&lt;0,Codierung!$O$37,IF(T33=0,Codierung!$O$38,IF(T33&gt;0,Codierung!$O$39,Codierung!$O$40)))</f>
        <v>▼</v>
      </c>
      <c r="T33" s="285">
        <f>('Fleisch Daten'!FL20/'Fleisch Daten'!$CJ20)/('Fleisch Daten'!FL21/'Fleisch Daten'!$CJ21)-1</f>
        <v>-2.185565194609107E-2</v>
      </c>
      <c r="U33" s="194"/>
      <c r="V33" s="284">
        <f>'Fleisch Daten'!BI20/'Fleisch Daten'!BI21-1</f>
        <v>2.0900053331311286E-2</v>
      </c>
      <c r="W33" s="289" t="str">
        <f>IF(V33&lt;0,Codierung!$O$37,IF(V33=0,Codierung!$O$38,IF(V33&gt;0,Codierung!$O$39,Codierung!$O$40)))</f>
        <v>▲</v>
      </c>
      <c r="X33" s="289" t="str">
        <f>IF(Y33&lt;0,Codierung!$O$37,IF(Y33=0,Codierung!$O$38,IF(Y33&gt;0,Codierung!$O$39,Codierung!$O$40)))</f>
        <v>▼</v>
      </c>
      <c r="Y33" s="285">
        <f>('Fleisch Daten'!EK20/'Fleisch Daten'!$CJ20)/('Fleisch Daten'!EK21/'Fleisch Daten'!$CJ21)-1</f>
        <v>-7.8150371579584488E-2</v>
      </c>
    </row>
    <row r="34" spans="1:26" x14ac:dyDescent="0.2">
      <c r="B34" s="603" t="str">
        <f>Codierung!$I$218</f>
        <v>Vergleich Vorjahr</v>
      </c>
      <c r="C34" s="556"/>
      <c r="D34" s="556"/>
      <c r="E34" s="604"/>
      <c r="G34" s="603" t="str">
        <f>Codierung!$I$218</f>
        <v>Vergleich Vorjahr</v>
      </c>
      <c r="H34" s="556"/>
      <c r="I34" s="556"/>
      <c r="J34" s="604"/>
      <c r="K34" s="196"/>
      <c r="L34" s="603" t="str">
        <f>Codierung!$I$218</f>
        <v>Vergleich Vorjahr</v>
      </c>
      <c r="M34" s="556"/>
      <c r="N34" s="556"/>
      <c r="O34" s="604"/>
      <c r="Q34" s="603" t="str">
        <f>Codierung!$I$218</f>
        <v>Vergleich Vorjahr</v>
      </c>
      <c r="R34" s="556"/>
      <c r="S34" s="556"/>
      <c r="T34" s="604"/>
      <c r="U34" s="194"/>
      <c r="V34" s="603" t="str">
        <f>Codierung!$I$218</f>
        <v>Vergleich Vorjahr</v>
      </c>
      <c r="W34" s="556"/>
      <c r="X34" s="556"/>
      <c r="Y34" s="604"/>
    </row>
    <row r="35" spans="1:26" x14ac:dyDescent="0.2">
      <c r="B35" s="284">
        <f>'Fleisch Daten'!AI20/'Fleisch Daten'!AI22-1</f>
        <v>-0.15662025841276284</v>
      </c>
      <c r="C35" s="289" t="str">
        <f>IF(B35&lt;0,Codierung!$O$37,IF(B35=0,Codierung!$O$38,IF(B35&gt;0,Codierung!$O$39,Codierung!$O$40)))</f>
        <v>▼</v>
      </c>
      <c r="D35" s="289" t="str">
        <f>IF(E35&lt;0,Codierung!$O$37,IF(E35=0,Codierung!$O$38,IF(E35&gt;0,Codierung!$O$39,Codierung!$O$40)))</f>
        <v>▲</v>
      </c>
      <c r="E35" s="285">
        <f>'Fleisch Daten'!DG20/'Fleisch Daten'!DG22-1</f>
        <v>0.67200369565103157</v>
      </c>
      <c r="G35" s="284">
        <f>'Fleisch Daten'!AA20/'Fleisch Daten'!AA22-1</f>
        <v>-0.28667897335530468</v>
      </c>
      <c r="H35" s="289" t="str">
        <f>IF(G35&lt;0,Codierung!$O$37,IF(G35=0,Codierung!$O$38,IF(G35&gt;0,Codierung!$O$39,Codierung!$O$40)))</f>
        <v>▼</v>
      </c>
      <c r="I35" s="289" t="str">
        <f>IF(J35&lt;0,Codierung!$O$37,IF(J35=0,Codierung!$O$38,IF(J35&gt;0,Codierung!$O$39,Codierung!$O$40)))</f>
        <v>▲</v>
      </c>
      <c r="J35" s="285">
        <f>'Fleisch Daten'!CU20/'Fleisch Daten'!CU22-1</f>
        <v>1.095313595960238</v>
      </c>
      <c r="K35" s="196"/>
      <c r="L35" s="284">
        <f>'Fleisch Daten'!BD20/'Fleisch Daten'!BD22-1</f>
        <v>-0.40187973467807958</v>
      </c>
      <c r="M35" s="289" t="str">
        <f>IF(L35&lt;0,Codierung!$O$37,IF(L35=0,Codierung!$O$38,IF(L35&gt;0,Codierung!$O$39,Codierung!$O$40)))</f>
        <v>▼</v>
      </c>
      <c r="N35" s="289" t="str">
        <f>IF(O35&lt;0,Codierung!$O$37,IF(O35=0,Codierung!$O$38,IF(O35&gt;0,Codierung!$O$39,Codierung!$O$40)))</f>
        <v>▲</v>
      </c>
      <c r="O35" s="285">
        <f>'Fleisch Daten'!ED20/'Fleisch Daten'!ED22-1</f>
        <v>0.48238853625559508</v>
      </c>
      <c r="Q35" s="284">
        <f>'Fleisch Daten'!CH20/'Fleisch Daten'!CH22-1</f>
        <v>-6.5575600070914453E-2</v>
      </c>
      <c r="R35" s="289" t="str">
        <f>IF(Q35&lt;0,Codierung!$O$37,IF(Q35=0,Codierung!$O$38,IF(Q35&gt;0,Codierung!$O$39,Codierung!$O$40)))</f>
        <v>▼</v>
      </c>
      <c r="S35" s="289" t="str">
        <f>IF(T35&lt;0,Codierung!$O$37,IF(T35=0,Codierung!$O$38,IF(T35&gt;0,Codierung!$O$39,Codierung!$O$40)))</f>
        <v>▼</v>
      </c>
      <c r="T35" s="285">
        <f>'Fleisch Daten'!FL20/'Fleisch Daten'!FL22-1</f>
        <v>-3.7591074159259441E-2</v>
      </c>
      <c r="U35" s="194"/>
      <c r="V35" s="284">
        <f>'Fleisch Daten'!BI20/'Fleisch Daten'!BI22-1</f>
        <v>-9.1785019794524692E-3</v>
      </c>
      <c r="W35" s="289" t="str">
        <f>IF(V35&lt;0,Codierung!$O$37,IF(V35=0,Codierung!$O$38,IF(V35&gt;0,Codierung!$O$39,Codierung!$O$40)))</f>
        <v>▼</v>
      </c>
      <c r="X35" s="289" t="str">
        <f>IF(Y35&lt;0,Codierung!$O$37,IF(Y35=0,Codierung!$O$38,IF(Y35&gt;0,Codierung!$O$39,Codierung!$O$40)))</f>
        <v>▼</v>
      </c>
      <c r="Y35" s="285">
        <f>'Fleisch Daten'!EK20/'Fleisch Daten'!EK22-1</f>
        <v>-7.3454346508650126E-3</v>
      </c>
    </row>
    <row r="36" spans="1:26" x14ac:dyDescent="0.2">
      <c r="B36" s="603" t="str">
        <f>Codierung!$I$219</f>
        <v>Vergl. nicht-bio / Anteil bio</v>
      </c>
      <c r="C36" s="556"/>
      <c r="D36" s="556"/>
      <c r="E36" s="604"/>
      <c r="G36" s="603" t="str">
        <f>Codierung!$I$219</f>
        <v>Vergl. nicht-bio / Anteil bio</v>
      </c>
      <c r="H36" s="556"/>
      <c r="I36" s="556"/>
      <c r="J36" s="604"/>
      <c r="K36" s="196"/>
      <c r="L36" s="603" t="str">
        <f>Codierung!$I$219</f>
        <v>Vergl. nicht-bio / Anteil bio</v>
      </c>
      <c r="M36" s="556"/>
      <c r="N36" s="556"/>
      <c r="O36" s="604"/>
      <c r="Q36" s="603" t="str">
        <f>Codierung!$I$219</f>
        <v>Vergl. nicht-bio / Anteil bio</v>
      </c>
      <c r="R36" s="556"/>
      <c r="S36" s="556"/>
      <c r="T36" s="604"/>
      <c r="U36" s="194"/>
      <c r="V36" s="603" t="str">
        <f>Codierung!$I$219</f>
        <v>Vergl. nicht-bio / Anteil bio</v>
      </c>
      <c r="W36" s="556"/>
      <c r="X36" s="556"/>
      <c r="Y36" s="604"/>
    </row>
    <row r="37" spans="1:26" x14ac:dyDescent="0.2">
      <c r="B37" s="286">
        <f>'Fleisch Daten'!AI20/'Fleisch Daten'!AJ20-1</f>
        <v>0.37417435080873362</v>
      </c>
      <c r="C37" s="287"/>
      <c r="D37" s="287"/>
      <c r="E37" s="288">
        <f>'Fleisch Daten'!DG20/('Fleisch Daten'!DG20+'Fleisch Daten'!DH20)</f>
        <v>6.2996059487277087E-2</v>
      </c>
      <c r="G37" s="286">
        <f>'Fleisch Daten'!AA20/'Fleisch Daten'!AB20-1</f>
        <v>1.4454954404330032</v>
      </c>
      <c r="H37" s="287"/>
      <c r="I37" s="287"/>
      <c r="J37" s="288">
        <f>'Fleisch Daten'!CU20/('Fleisch Daten'!CU20+'Fleisch Daten'!CV20)</f>
        <v>4.8159722676452514E-2</v>
      </c>
      <c r="K37" s="197"/>
      <c r="L37" s="286">
        <f>'Fleisch Daten'!BD20/'Fleisch Daten'!BE20-1</f>
        <v>3.859574445330316E-2</v>
      </c>
      <c r="M37" s="287"/>
      <c r="N37" s="287"/>
      <c r="O37" s="288">
        <f>'Fleisch Daten'!ED20/('Fleisch Daten'!ED20+'Fleisch Daten'!EE20)</f>
        <v>2.8094481729393793E-2</v>
      </c>
      <c r="Q37" s="286">
        <f>'Fleisch Daten'!CH20/'Fleisch Daten'!CI20-1</f>
        <v>1.0674626639905278</v>
      </c>
      <c r="R37" s="287"/>
      <c r="S37" s="287"/>
      <c r="T37" s="288">
        <f>'Fleisch Daten'!FL20/('Fleisch Daten'!FL20+'Fleisch Daten'!FM20)</f>
        <v>4.3446431748802514E-2</v>
      </c>
      <c r="U37" s="198"/>
      <c r="V37" s="286">
        <f>'Fleisch Daten'!BI20/'Fleisch Daten'!BJ20-1</f>
        <v>1.4088866061754111</v>
      </c>
      <c r="W37" s="287"/>
      <c r="X37" s="287"/>
      <c r="Y37" s="288">
        <f>'Fleisch Daten'!EK20/('Fleisch Daten'!EK20+'Fleisch Daten'!EL20)</f>
        <v>2.1250979744349172E-2</v>
      </c>
    </row>
    <row r="38" spans="1:26" x14ac:dyDescent="0.2">
      <c r="A38" s="194"/>
      <c r="B38" s="222"/>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ht="21.75" customHeight="1" x14ac:dyDescent="0.2">
      <c r="A39" s="194"/>
      <c r="B39" s="601" t="str">
        <f>Codierung!$I$483</f>
        <v>Quellen: Produktion: Proviande, Labelorganisationen; Detailhandel: BLW, Fachbereich Agrardaten und Marktanalysen; NielsenIQ Switzerland, Total Market Consumer/Retail Panel</v>
      </c>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194"/>
    </row>
    <row r="40" spans="1:26" x14ac:dyDescent="0.2">
      <c r="B40" s="602" t="str">
        <f>Codierung!I494</f>
        <v>Anmerkung: * Absatzmengen Detailhandel auf 4 Wochen umgerechnet</v>
      </c>
      <c r="C40" s="602"/>
      <c r="D40" s="602"/>
      <c r="E40" s="602"/>
      <c r="F40" s="602"/>
      <c r="G40" s="602"/>
      <c r="H40" s="602"/>
      <c r="I40" s="602"/>
      <c r="J40" s="602"/>
      <c r="K40" s="602"/>
      <c r="L40" s="602"/>
      <c r="M40" s="602"/>
      <c r="N40" s="602"/>
      <c r="O40" s="602"/>
      <c r="P40" s="602"/>
      <c r="Q40" s="602"/>
      <c r="R40" s="602"/>
      <c r="S40" s="602"/>
      <c r="T40" s="602"/>
      <c r="U40" s="602"/>
      <c r="V40" s="602"/>
      <c r="W40" s="602"/>
      <c r="X40" s="602"/>
      <c r="Y40" s="602"/>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9"/>
  <sheetViews>
    <sheetView zoomScale="85" zoomScaleNormal="85" workbookViewId="0">
      <pane xSplit="2" ySplit="23" topLeftCell="C24" activePane="bottomRight" state="frozen"/>
      <selection pane="topRight" activeCell="C1" sqref="C1"/>
      <selection pane="bottomLeft" activeCell="A24" sqref="A24"/>
      <selection pane="bottomRight"/>
    </sheetView>
  </sheetViews>
  <sheetFormatPr baseColWidth="10" defaultColWidth="11" defaultRowHeight="14.25" x14ac:dyDescent="0.2"/>
  <cols>
    <col min="1" max="1" width="14" style="141" customWidth="1"/>
    <col min="2" max="2" width="10.125" style="141" customWidth="1"/>
    <col min="3" max="25" width="8.625" style="141" customWidth="1"/>
    <col min="26" max="26" width="4.125" style="141" customWidth="1"/>
    <col min="27" max="31" width="8.625" style="141" customWidth="1"/>
    <col min="32" max="32" width="22.625" style="141" customWidth="1"/>
    <col min="33" max="33" width="4.125" style="141" customWidth="1"/>
    <col min="34" max="34" width="14.75" style="141" customWidth="1"/>
    <col min="35" max="38" width="12.625" style="141" customWidth="1"/>
    <col min="39" max="16384" width="11" style="141"/>
  </cols>
  <sheetData>
    <row r="1" spans="1:45" s="183" customFormat="1" ht="9.9499999999999993" customHeight="1" x14ac:dyDescent="0.2">
      <c r="A1" s="190"/>
      <c r="B1" s="190"/>
      <c r="C1" s="241" t="str">
        <f>Codierung!I152</f>
        <v>Eidgenössisches Departement für  Wirtschaft, Bildung und Forschung WBF</v>
      </c>
      <c r="D1" s="185"/>
      <c r="E1" s="192"/>
      <c r="F1" s="190"/>
      <c r="G1" s="190"/>
      <c r="H1" s="192"/>
      <c r="I1" s="190"/>
      <c r="J1" s="190"/>
    </row>
    <row r="2" spans="1:45" s="183" customFormat="1" ht="9.9499999999999993" customHeight="1" x14ac:dyDescent="0.2">
      <c r="A2" s="190"/>
      <c r="B2" s="190"/>
      <c r="C2" s="242" t="str">
        <f>Codierung!I153</f>
        <v>Bundesamt für Landwirtschaft BLW</v>
      </c>
      <c r="D2" s="231"/>
      <c r="E2" s="187"/>
      <c r="F2" s="190"/>
      <c r="G2" s="190"/>
      <c r="H2" s="187"/>
      <c r="I2" s="190"/>
      <c r="J2" s="190"/>
    </row>
    <row r="3" spans="1:45" s="183" customFormat="1" ht="9.9499999999999993" customHeight="1" x14ac:dyDescent="0.2">
      <c r="A3" s="190"/>
      <c r="B3" s="190"/>
      <c r="C3" s="241" t="str">
        <f>Codierung!I154</f>
        <v>Fachbereich Agrardaten und Marktanalysen</v>
      </c>
      <c r="D3" s="185"/>
      <c r="E3" s="192"/>
      <c r="F3" s="190"/>
      <c r="G3" s="190"/>
      <c r="H3" s="192"/>
      <c r="I3" s="190"/>
      <c r="J3" s="190"/>
    </row>
    <row r="4" spans="1:45" s="183" customFormat="1" ht="9.9499999999999993" customHeight="1" x14ac:dyDescent="0.2">
      <c r="A4" s="190"/>
      <c r="B4" s="190"/>
      <c r="C4" s="190"/>
      <c r="D4" s="190"/>
      <c r="E4" s="190"/>
      <c r="F4" s="190"/>
      <c r="G4" s="190"/>
      <c r="H4" s="190"/>
      <c r="I4" s="190"/>
      <c r="J4" s="190"/>
    </row>
    <row r="5" spans="1:45" s="183" customFormat="1" ht="18" customHeight="1" x14ac:dyDescent="0.25">
      <c r="A5" s="138"/>
      <c r="B5" s="138"/>
      <c r="AJ5" s="436"/>
      <c r="AK5" s="436"/>
      <c r="AL5" s="436"/>
    </row>
    <row r="6" spans="1:45" s="183" customFormat="1" ht="18" customHeight="1" x14ac:dyDescent="0.2">
      <c r="A6" s="190"/>
      <c r="B6" s="190"/>
    </row>
    <row r="7" spans="1:45" ht="12.75" customHeight="1" x14ac:dyDescent="0.25">
      <c r="A7" s="568" t="str">
        <f>Codierung!$I$160</f>
        <v>Zurück zum Inhaltsverzeichnis</v>
      </c>
      <c r="B7" s="568"/>
      <c r="C7" s="188"/>
      <c r="D7" s="188"/>
      <c r="E7" s="188"/>
      <c r="I7" s="141" t="s">
        <v>1272</v>
      </c>
      <c r="K7" s="175"/>
      <c r="L7" s="175"/>
      <c r="U7" s="183"/>
      <c r="V7" s="183"/>
      <c r="W7" s="183"/>
      <c r="X7" s="183"/>
      <c r="Y7" s="183"/>
      <c r="Z7" s="183"/>
      <c r="AA7" s="183"/>
      <c r="AB7" s="183"/>
      <c r="AC7" s="183"/>
      <c r="AD7" s="183"/>
      <c r="AE7" s="183"/>
      <c r="AJ7" s="498"/>
      <c r="AK7" s="498"/>
      <c r="AL7" s="498"/>
    </row>
    <row r="8" spans="1:45" s="183" customFormat="1" ht="12.75" customHeight="1" x14ac:dyDescent="0.2">
      <c r="A8" s="584" t="str">
        <f>Codierung!H454</f>
        <v>Eier</v>
      </c>
      <c r="B8" s="584"/>
      <c r="C8" s="191"/>
      <c r="D8" s="191"/>
      <c r="E8" s="191"/>
      <c r="F8" s="179"/>
      <c r="G8" s="179"/>
      <c r="H8" s="179"/>
      <c r="I8" s="179"/>
      <c r="J8" s="179"/>
      <c r="K8" s="179"/>
      <c r="L8" s="179"/>
      <c r="M8" s="179"/>
      <c r="N8" s="179"/>
      <c r="O8" s="179"/>
      <c r="P8" s="179"/>
      <c r="Q8" s="179"/>
      <c r="R8" s="179"/>
      <c r="S8" s="179"/>
      <c r="T8" s="179"/>
      <c r="AI8" s="179"/>
      <c r="AJ8" s="499"/>
      <c r="AK8" s="499"/>
      <c r="AL8" s="499"/>
    </row>
    <row r="9" spans="1:45" s="183" customFormat="1" ht="12.75" customHeight="1" x14ac:dyDescent="0.2">
      <c r="A9" s="568" t="str">
        <f>Codierung!I183</f>
        <v>Preise Produzenten</v>
      </c>
      <c r="B9" s="568"/>
      <c r="C9" s="191"/>
      <c r="D9" s="191"/>
      <c r="E9" s="191"/>
      <c r="F9" s="179"/>
      <c r="G9" s="179"/>
      <c r="H9" s="179"/>
      <c r="I9" s="179"/>
      <c r="J9" s="179"/>
      <c r="K9" s="179"/>
      <c r="L9" s="179"/>
      <c r="M9" s="179"/>
      <c r="N9" s="179"/>
      <c r="O9" s="179"/>
      <c r="P9" s="179"/>
      <c r="Q9" s="179"/>
      <c r="R9" s="179"/>
      <c r="S9" s="179"/>
      <c r="T9" s="179"/>
      <c r="AI9" s="179"/>
      <c r="AJ9" s="499"/>
      <c r="AK9" s="499"/>
      <c r="AL9" s="499"/>
    </row>
    <row r="10" spans="1:45" s="183" customFormat="1" ht="12.75" customHeight="1" x14ac:dyDescent="0.2">
      <c r="A10" s="568" t="str">
        <f>Codierung!I186</f>
        <v>Preise Detailhandel</v>
      </c>
      <c r="B10" s="568"/>
      <c r="C10" s="191"/>
      <c r="D10" s="191"/>
      <c r="E10" s="191"/>
      <c r="F10" s="191"/>
      <c r="G10" s="191"/>
      <c r="S10" s="191"/>
      <c r="T10" s="191"/>
      <c r="AI10" s="179"/>
    </row>
    <row r="11" spans="1:45" s="183" customFormat="1" ht="12.75" customHeight="1" x14ac:dyDescent="0.2">
      <c r="A11" s="568" t="str">
        <f>Codierung!I468</f>
        <v>Link Dashboard Eier</v>
      </c>
      <c r="B11" s="568"/>
      <c r="C11" s="191"/>
      <c r="D11" s="191"/>
      <c r="E11" s="191"/>
      <c r="F11" s="191"/>
      <c r="G11" s="191"/>
      <c r="S11" s="191"/>
      <c r="T11" s="191"/>
      <c r="AI11" s="191"/>
      <c r="AJ11" s="436"/>
      <c r="AK11" s="436"/>
      <c r="AL11" s="436"/>
    </row>
    <row r="12" spans="1:45" s="183" customFormat="1" ht="12.75" customHeight="1" x14ac:dyDescent="0.2">
      <c r="A12" s="568" t="str">
        <f>Codierung!I469</f>
        <v>Link Infografik Eier</v>
      </c>
      <c r="B12" s="568"/>
      <c r="C12" s="191"/>
      <c r="D12" s="191"/>
      <c r="E12" s="191"/>
      <c r="F12" s="191"/>
      <c r="G12" s="191"/>
      <c r="H12" s="191"/>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row>
    <row r="13" spans="1:45" s="183" customFormat="1" ht="12.75" customHeight="1" x14ac:dyDescent="0.2">
      <c r="A13" s="568" t="str">
        <f>Codierung!I470</f>
        <v>Link Website Eier</v>
      </c>
      <c r="B13" s="568"/>
      <c r="C13" s="519" t="str">
        <f>Codierung!$I$551</f>
        <v>Anmerkung: Ab 2022 wurde die Produzentenpreiserhebung erweitert. Dadurch gab es eine leichte Preisanpassung.</v>
      </c>
      <c r="D13" s="487"/>
      <c r="E13" s="487"/>
      <c r="F13" s="487"/>
      <c r="G13" s="487"/>
      <c r="H13" s="487"/>
      <c r="I13" s="488"/>
      <c r="J13" s="488"/>
      <c r="K13" s="488"/>
      <c r="L13" s="487"/>
      <c r="M13" s="487"/>
      <c r="N13" s="487"/>
      <c r="O13" s="487"/>
      <c r="P13" s="487"/>
      <c r="Q13" s="487"/>
      <c r="R13" s="487"/>
      <c r="S13" s="487"/>
      <c r="T13" s="487"/>
      <c r="V13" s="314"/>
      <c r="W13" s="314"/>
      <c r="X13" s="314"/>
      <c r="Y13" s="314"/>
      <c r="Z13" s="314"/>
      <c r="AA13" s="314"/>
      <c r="AB13" s="314"/>
      <c r="AC13" s="314"/>
      <c r="AD13" s="314"/>
      <c r="AF13" s="487"/>
      <c r="AG13" s="487"/>
      <c r="AH13" s="487"/>
      <c r="AI13" s="487"/>
      <c r="AJ13" s="487"/>
      <c r="AK13" s="487"/>
      <c r="AL13" s="487"/>
    </row>
    <row r="14" spans="1:45" s="183" customFormat="1" ht="12.75" customHeight="1" x14ac:dyDescent="0.2">
      <c r="A14" s="191"/>
      <c r="B14" s="191"/>
      <c r="C14" s="191"/>
      <c r="D14" s="191"/>
      <c r="E14" s="191"/>
      <c r="F14" s="179"/>
      <c r="G14" s="179"/>
      <c r="H14" s="179"/>
      <c r="I14" s="314"/>
      <c r="J14" s="179"/>
      <c r="K14" s="179"/>
      <c r="L14" s="179"/>
      <c r="M14" s="179"/>
      <c r="N14" s="179"/>
      <c r="O14" s="179"/>
      <c r="P14" s="179"/>
      <c r="Q14" s="179"/>
      <c r="R14" s="179"/>
      <c r="S14" s="179"/>
      <c r="T14" s="179"/>
      <c r="U14" s="179"/>
      <c r="V14" s="179"/>
      <c r="W14" s="179"/>
      <c r="X14" s="179"/>
      <c r="Y14" s="179"/>
      <c r="Z14" s="179"/>
      <c r="AA14" s="179"/>
      <c r="AB14" s="179"/>
      <c r="AC14" s="179"/>
      <c r="AD14" s="179"/>
      <c r="AE14" s="179"/>
      <c r="AI14" s="179"/>
    </row>
    <row r="15" spans="1:45" s="180" customFormat="1" ht="18" customHeight="1" x14ac:dyDescent="0.25">
      <c r="A15" s="609" t="str">
        <f>Codierung!H454</f>
        <v>Eier</v>
      </c>
      <c r="B15" s="609"/>
      <c r="C15" s="609" t="str">
        <f>Codierung!I183</f>
        <v>Preise Produzenten</v>
      </c>
      <c r="D15" s="609"/>
      <c r="E15" s="609"/>
      <c r="F15" s="609"/>
      <c r="G15" s="609"/>
      <c r="H15" s="609"/>
      <c r="I15" s="609"/>
      <c r="J15" s="609"/>
      <c r="K15" s="609"/>
      <c r="L15" s="271"/>
      <c r="M15" s="609" t="str">
        <f>Codierung!I186</f>
        <v>Preise Detailhandel</v>
      </c>
      <c r="N15" s="609"/>
      <c r="O15" s="609"/>
      <c r="P15" s="609"/>
      <c r="Q15" s="609"/>
      <c r="R15" s="609"/>
      <c r="S15" s="609"/>
      <c r="T15" s="609"/>
      <c r="U15" s="609"/>
      <c r="V15" s="609"/>
      <c r="W15" s="609"/>
      <c r="X15" s="609"/>
      <c r="Y15" s="609"/>
      <c r="Z15" s="609"/>
      <c r="AA15" s="609"/>
      <c r="AB15" s="609"/>
      <c r="AC15" s="609"/>
      <c r="AD15" s="609"/>
      <c r="AE15" s="186"/>
      <c r="AF15" s="609" t="str">
        <f>Codierung!I471</f>
        <v>Marktstruktur</v>
      </c>
      <c r="AG15" s="609"/>
      <c r="AH15" s="451"/>
      <c r="AI15" s="451"/>
      <c r="AJ15" s="451"/>
      <c r="AK15" s="451"/>
      <c r="AL15" s="451"/>
    </row>
    <row r="16" spans="1:45" s="240" customFormat="1" ht="15.95" customHeight="1" x14ac:dyDescent="0.2">
      <c r="A16" s="221"/>
      <c r="B16" s="221"/>
      <c r="C16" s="222" t="str">
        <f>Codierung!I145</f>
        <v>Quelle: BLW, Fachbereich Agrardaten und Marktanalysen</v>
      </c>
      <c r="D16" s="222"/>
      <c r="E16" s="222"/>
      <c r="F16" s="222"/>
      <c r="G16" s="222"/>
      <c r="H16" s="222"/>
      <c r="I16" s="221"/>
      <c r="J16" s="221"/>
      <c r="K16" s="221"/>
      <c r="L16" s="221"/>
      <c r="M16" s="222" t="str">
        <f>Codierung!I145</f>
        <v>Quelle: BLW, Fachbereich Agrardaten und Marktanalysen</v>
      </c>
      <c r="N16" s="221"/>
      <c r="O16" s="221"/>
      <c r="P16" s="221"/>
      <c r="Q16" s="221"/>
      <c r="R16" s="221"/>
      <c r="S16" s="221"/>
      <c r="T16" s="221"/>
      <c r="U16" s="221"/>
      <c r="V16" s="475"/>
      <c r="W16" s="475"/>
      <c r="X16" s="475"/>
      <c r="Y16" s="475"/>
      <c r="Z16" s="221"/>
      <c r="AA16" s="221"/>
      <c r="AB16" s="221"/>
      <c r="AC16" s="221"/>
      <c r="AD16" s="221"/>
      <c r="AE16" s="222"/>
      <c r="AF16" s="222" t="str">
        <f>Codierung!I486</f>
        <v>Quelle: BLW, Fachbereich Agrardaten und Marktanalysen; Aviforum</v>
      </c>
      <c r="AG16" s="222"/>
      <c r="AI16" s="222" t="str">
        <f>Codierung!$I$146</f>
        <v>Quelle: NielsenIQ Switzerland, Total Market Consumer/Retail Panel</v>
      </c>
      <c r="AJ16" s="222"/>
      <c r="AK16" s="222"/>
      <c r="AL16" s="222"/>
      <c r="AM16" s="183"/>
      <c r="AN16" s="183"/>
      <c r="AO16" s="183"/>
      <c r="AP16" s="183"/>
      <c r="AQ16" s="183"/>
      <c r="AR16" s="183"/>
      <c r="AS16" s="183"/>
    </row>
    <row r="17" spans="1:45" s="294" customFormat="1" ht="15.95" customHeight="1" x14ac:dyDescent="0.25">
      <c r="A17" s="271"/>
      <c r="B17" s="271"/>
      <c r="C17" s="297" t="str">
        <f>Codierung!I466</f>
        <v>roh</v>
      </c>
      <c r="D17" s="297"/>
      <c r="E17" s="297"/>
      <c r="F17" s="297"/>
      <c r="G17" s="297"/>
      <c r="H17" s="297"/>
      <c r="I17" s="297"/>
      <c r="J17" s="297"/>
      <c r="K17" s="297"/>
      <c r="L17" s="271"/>
      <c r="M17" s="297" t="str">
        <f>Codierung!I466</f>
        <v>roh</v>
      </c>
      <c r="N17" s="297"/>
      <c r="O17" s="297"/>
      <c r="P17" s="297"/>
      <c r="Q17" s="297"/>
      <c r="R17" s="297"/>
      <c r="S17" s="297"/>
      <c r="T17" s="297"/>
      <c r="U17" s="297"/>
      <c r="V17" s="297"/>
      <c r="W17" s="297"/>
      <c r="X17" s="297"/>
      <c r="Y17" s="297"/>
      <c r="Z17" s="271"/>
      <c r="AA17" s="297" t="str">
        <f>Codierung!I467</f>
        <v>gekocht</v>
      </c>
      <c r="AB17" s="297"/>
      <c r="AC17" s="297"/>
      <c r="AD17" s="297"/>
      <c r="AE17" s="271"/>
      <c r="AF17" s="297" t="str">
        <f>Codierung!I476</f>
        <v>Produktion Inland</v>
      </c>
      <c r="AG17" s="271"/>
      <c r="AH17" s="271"/>
      <c r="AI17" s="271"/>
      <c r="AJ17" s="297" t="str">
        <f>Codierung!I187</f>
        <v>Absatzmengen Detailhandel</v>
      </c>
      <c r="AK17" s="297"/>
      <c r="AL17" s="297"/>
      <c r="AM17" s="183"/>
      <c r="AN17" s="183"/>
      <c r="AO17" s="183"/>
      <c r="AP17" s="183"/>
      <c r="AQ17" s="183"/>
      <c r="AR17" s="183"/>
      <c r="AS17" s="183"/>
    </row>
    <row r="18" spans="1:45" s="239" customFormat="1" ht="31.5" customHeight="1" x14ac:dyDescent="0.2">
      <c r="A18" s="238"/>
      <c r="B18" s="238"/>
      <c r="C18" s="608" t="str">
        <f>Codierung!I457</f>
        <v>Ei 50-53g</v>
      </c>
      <c r="D18" s="608"/>
      <c r="E18" s="608"/>
      <c r="F18" s="571" t="str">
        <f>Codierung!I458</f>
        <v>Ei 53+g</v>
      </c>
      <c r="G18" s="571"/>
      <c r="H18" s="571"/>
      <c r="I18" s="608" t="str">
        <f>Codierung!I460</f>
        <v>gewichteter Durchschnitt</v>
      </c>
      <c r="J18" s="608"/>
      <c r="K18" s="608"/>
      <c r="L18" s="268"/>
      <c r="M18" s="571" t="str">
        <f>Codierung!I461</f>
        <v>4er-Packung</v>
      </c>
      <c r="N18" s="571"/>
      <c r="O18" s="571"/>
      <c r="P18" s="608" t="str">
        <f>Codierung!I462</f>
        <v>6er-Packung</v>
      </c>
      <c r="Q18" s="608"/>
      <c r="R18" s="608"/>
      <c r="S18" s="571" t="str">
        <f>Codierung!I463</f>
        <v>10er-Packung</v>
      </c>
      <c r="T18" s="571"/>
      <c r="U18" s="571"/>
      <c r="V18" s="608" t="str">
        <f>Codierung!I460</f>
        <v>gewichteter Durchschnitt</v>
      </c>
      <c r="W18" s="608"/>
      <c r="X18" s="608"/>
      <c r="Y18" s="608"/>
      <c r="Z18" s="268"/>
      <c r="AA18" s="571" t="str">
        <f>Codierung!I460</f>
        <v>gewichteter Durchschnitt</v>
      </c>
      <c r="AB18" s="571"/>
      <c r="AC18" s="571"/>
      <c r="AD18" s="571"/>
      <c r="AE18" s="238"/>
      <c r="AF18" s="342" t="str">
        <f>Codierung!I475</f>
        <v>aus Kükenstatistik</v>
      </c>
      <c r="AG18" s="341"/>
      <c r="AH18" s="268"/>
      <c r="AI18" s="268"/>
      <c r="AJ18" s="342" t="str">
        <f>Codierung!$I$214</f>
        <v>Eier, CH</v>
      </c>
      <c r="AK18" s="342"/>
      <c r="AL18" s="342"/>
      <c r="AM18" s="183"/>
      <c r="AN18" s="183"/>
      <c r="AO18" s="183"/>
      <c r="AP18" s="183"/>
      <c r="AQ18" s="183"/>
      <c r="AR18" s="183"/>
      <c r="AS18" s="183"/>
    </row>
    <row r="19" spans="1:45" s="244" customFormat="1" ht="12.75" customHeight="1" x14ac:dyDescent="0.2">
      <c r="A19" s="220"/>
      <c r="B19" s="220"/>
      <c r="C19" s="272" t="str">
        <f>Codierung!$I$13</f>
        <v>Bio</v>
      </c>
      <c r="D19" s="272" t="str">
        <f>Codierung!I454</f>
        <v>Freiland</v>
      </c>
      <c r="E19" s="272" t="str">
        <f>Codierung!I455</f>
        <v>Boden</v>
      </c>
      <c r="F19" s="220" t="str">
        <f>Codierung!$I$13</f>
        <v>Bio</v>
      </c>
      <c r="G19" s="220" t="str">
        <f>Codierung!I454</f>
        <v>Freiland</v>
      </c>
      <c r="H19" s="220" t="str">
        <f>Codierung!I455</f>
        <v>Boden</v>
      </c>
      <c r="I19" s="272" t="str">
        <f>Codierung!$I$13</f>
        <v>Bio</v>
      </c>
      <c r="J19" s="272" t="str">
        <f>Codierung!I454</f>
        <v>Freiland</v>
      </c>
      <c r="K19" s="272" t="str">
        <f>Codierung!I455</f>
        <v>Boden</v>
      </c>
      <c r="L19" s="220"/>
      <c r="M19" s="220" t="str">
        <f>Codierung!$I$13</f>
        <v>Bio</v>
      </c>
      <c r="N19" s="220" t="str">
        <f>Codierung!I454</f>
        <v>Freiland</v>
      </c>
      <c r="O19" s="220" t="str">
        <f>Codierung!I455</f>
        <v>Boden</v>
      </c>
      <c r="P19" s="272" t="str">
        <f>Codierung!$I$13</f>
        <v>Bio</v>
      </c>
      <c r="Q19" s="272" t="str">
        <f>Codierung!I454</f>
        <v>Freiland</v>
      </c>
      <c r="R19" s="272" t="str">
        <f>Codierung!I455</f>
        <v>Boden</v>
      </c>
      <c r="S19" s="220" t="str">
        <f>Codierung!$I$13</f>
        <v>Bio</v>
      </c>
      <c r="T19" s="220" t="str">
        <f>Codierung!I454</f>
        <v>Freiland</v>
      </c>
      <c r="U19" s="220" t="str">
        <f>Codierung!I455</f>
        <v>Boden</v>
      </c>
      <c r="V19" s="272" t="str">
        <f>Codierung!$I$13</f>
        <v>Bio</v>
      </c>
      <c r="W19" s="272" t="str">
        <f>Codierung!I454</f>
        <v>Freiland</v>
      </c>
      <c r="X19" s="272" t="str">
        <f>Codierung!I455</f>
        <v>Boden</v>
      </c>
      <c r="Y19" s="272" t="str">
        <f>Codierung!I456</f>
        <v>Import</v>
      </c>
      <c r="Z19" s="243"/>
      <c r="AA19" s="220" t="str">
        <f>Codierung!$I$13</f>
        <v>Bio</v>
      </c>
      <c r="AB19" s="220" t="str">
        <f>Codierung!I454</f>
        <v>Freiland</v>
      </c>
      <c r="AC19" s="220" t="str">
        <f>Codierung!I455</f>
        <v>Boden</v>
      </c>
      <c r="AD19" s="220" t="str">
        <f>Codierung!I456</f>
        <v>Import</v>
      </c>
      <c r="AE19" s="220"/>
      <c r="AF19" s="272" t="str">
        <f>Codierung!I221</f>
        <v>Anteil bio</v>
      </c>
      <c r="AG19" s="220"/>
      <c r="AH19" s="220"/>
      <c r="AI19" s="220"/>
      <c r="AJ19" s="272" t="str">
        <f>Codierung!$I$14</f>
        <v>bio</v>
      </c>
      <c r="AK19" s="272" t="str">
        <f>Codierung!I455</f>
        <v>Boden</v>
      </c>
      <c r="AL19" s="272" t="str">
        <f>Codierung!I454</f>
        <v>Freiland</v>
      </c>
      <c r="AM19" s="183"/>
      <c r="AN19" s="183"/>
      <c r="AO19" s="183"/>
      <c r="AP19" s="183"/>
      <c r="AQ19" s="183"/>
      <c r="AR19" s="183"/>
      <c r="AS19" s="183"/>
    </row>
    <row r="20" spans="1:45" s="228" customFormat="1" ht="12.75" customHeight="1" x14ac:dyDescent="0.25">
      <c r="A20" s="218"/>
      <c r="B20" s="218"/>
      <c r="C20" s="273" t="str">
        <f>Codierung!I459</f>
        <v>CHF/Stück</v>
      </c>
      <c r="D20" s="273" t="str">
        <f>Codierung!I459</f>
        <v>CHF/Stück</v>
      </c>
      <c r="E20" s="273" t="str">
        <f>Codierung!I459</f>
        <v>CHF/Stück</v>
      </c>
      <c r="F20" s="232" t="str">
        <f>Codierung!I459</f>
        <v>CHF/Stück</v>
      </c>
      <c r="G20" s="232" t="str">
        <f>Codierung!I459</f>
        <v>CHF/Stück</v>
      </c>
      <c r="H20" s="232" t="str">
        <f>Codierung!I459</f>
        <v>CHF/Stück</v>
      </c>
      <c r="I20" s="273" t="str">
        <f>Codierung!I459</f>
        <v>CHF/Stück</v>
      </c>
      <c r="J20" s="273" t="str">
        <f>Codierung!I459</f>
        <v>CHF/Stück</v>
      </c>
      <c r="K20" s="273" t="str">
        <f>Codierung!I459</f>
        <v>CHF/Stück</v>
      </c>
      <c r="L20" s="220"/>
      <c r="M20" s="232" t="str">
        <f>Codierung!I459</f>
        <v>CHF/Stück</v>
      </c>
      <c r="N20" s="232" t="str">
        <f>Codierung!I459</f>
        <v>CHF/Stück</v>
      </c>
      <c r="O20" s="232" t="str">
        <f>Codierung!I459</f>
        <v>CHF/Stück</v>
      </c>
      <c r="P20" s="273" t="str">
        <f>Codierung!I459</f>
        <v>CHF/Stück</v>
      </c>
      <c r="Q20" s="273" t="str">
        <f>Codierung!I459</f>
        <v>CHF/Stück</v>
      </c>
      <c r="R20" s="273" t="str">
        <f>Codierung!I459</f>
        <v>CHF/Stück</v>
      </c>
      <c r="S20" s="232" t="str">
        <f>Codierung!I459</f>
        <v>CHF/Stück</v>
      </c>
      <c r="T20" s="232" t="str">
        <f>Codierung!I459</f>
        <v>CHF/Stück</v>
      </c>
      <c r="U20" s="232" t="str">
        <f>Codierung!I459</f>
        <v>CHF/Stück</v>
      </c>
      <c r="V20" s="273" t="str">
        <f>Codierung!I459</f>
        <v>CHF/Stück</v>
      </c>
      <c r="W20" s="273" t="str">
        <f>Codierung!I459</f>
        <v>CHF/Stück</v>
      </c>
      <c r="X20" s="273" t="str">
        <f>Codierung!I459</f>
        <v>CHF/Stück</v>
      </c>
      <c r="Y20" s="273" t="str">
        <f>Codierung!I459</f>
        <v>CHF/Stück</v>
      </c>
      <c r="Z20" s="243"/>
      <c r="AA20" s="232" t="str">
        <f>Codierung!I459</f>
        <v>CHF/Stück</v>
      </c>
      <c r="AB20" s="232" t="str">
        <f>Codierung!I459</f>
        <v>CHF/Stück</v>
      </c>
      <c r="AC20" s="232" t="str">
        <f>Codierung!I459</f>
        <v>CHF/Stück</v>
      </c>
      <c r="AD20" s="232" t="str">
        <f>Codierung!I459</f>
        <v>CHF/Stück</v>
      </c>
      <c r="AE20" s="220"/>
      <c r="AF20" s="315" t="s">
        <v>802</v>
      </c>
      <c r="AG20" s="341"/>
      <c r="AH20" s="268"/>
      <c r="AI20" s="422" t="str">
        <f>Codierung!I142</f>
        <v>Anzahl Wochen</v>
      </c>
      <c r="AJ20" s="315" t="str">
        <f>Codierung!$I$131</f>
        <v>Stück</v>
      </c>
      <c r="AK20" s="315" t="str">
        <f>Codierung!$I$131</f>
        <v>Stück</v>
      </c>
      <c r="AL20" s="315" t="str">
        <f>Codierung!$I$131</f>
        <v>Stück</v>
      </c>
      <c r="AM20" s="180"/>
      <c r="AN20" s="180"/>
      <c r="AO20" s="180"/>
      <c r="AP20" s="180"/>
      <c r="AQ20" s="180"/>
      <c r="AR20" s="180"/>
      <c r="AS20" s="180"/>
    </row>
    <row r="21" spans="1:45" s="228" customFormat="1" ht="12.75" customHeight="1" x14ac:dyDescent="0.2">
      <c r="A21" s="343" t="str">
        <f>Codierung!I227</f>
        <v>Aktuell</v>
      </c>
      <c r="B21" s="349">
        <f>B25</f>
        <v>45992</v>
      </c>
      <c r="C21" s="274">
        <f>C25</f>
        <v>0.2208</v>
      </c>
      <c r="D21" s="274">
        <f t="shared" ref="D21:H21" si="0">D25</f>
        <v>0.12559999999999999</v>
      </c>
      <c r="E21" s="274">
        <f t="shared" si="0"/>
        <v>0.1021</v>
      </c>
      <c r="F21" s="243">
        <f t="shared" si="0"/>
        <v>0.51839999999999997</v>
      </c>
      <c r="G21" s="243">
        <f t="shared" si="0"/>
        <v>0.2702</v>
      </c>
      <c r="H21" s="243">
        <f t="shared" si="0"/>
        <v>0.24440000000000001</v>
      </c>
      <c r="I21" s="274">
        <f>I25</f>
        <v>0.48720000000000002</v>
      </c>
      <c r="J21" s="274">
        <f t="shared" ref="J21:K21" si="1">J25</f>
        <v>0.25879999999999997</v>
      </c>
      <c r="K21" s="274">
        <f t="shared" si="1"/>
        <v>0.22289999999999999</v>
      </c>
      <c r="L21" s="220"/>
      <c r="M21" s="243">
        <f>M25</f>
        <v>0.87050000000000005</v>
      </c>
      <c r="N21" s="243">
        <f t="shared" ref="N21:Y21" si="2">N25</f>
        <v>0.74609999999999999</v>
      </c>
      <c r="O21" s="243">
        <f t="shared" si="2"/>
        <v>0</v>
      </c>
      <c r="P21" s="274">
        <f t="shared" si="2"/>
        <v>0.85970000000000002</v>
      </c>
      <c r="Q21" s="274">
        <f t="shared" si="2"/>
        <v>0.6502</v>
      </c>
      <c r="R21" s="274">
        <f t="shared" si="2"/>
        <v>0.59150000000000003</v>
      </c>
      <c r="S21" s="243">
        <f t="shared" si="2"/>
        <v>0.78639999999999999</v>
      </c>
      <c r="T21" s="243">
        <f t="shared" si="2"/>
        <v>0.57140000000000002</v>
      </c>
      <c r="U21" s="243">
        <f t="shared" si="2"/>
        <v>0.41889999999999999</v>
      </c>
      <c r="V21" s="274">
        <f t="shared" si="2"/>
        <v>0.83779999999999999</v>
      </c>
      <c r="W21" s="274">
        <f t="shared" si="2"/>
        <v>0.61960000000000004</v>
      </c>
      <c r="X21" s="274">
        <f t="shared" si="2"/>
        <v>0.4163</v>
      </c>
      <c r="Y21" s="274" t="str">
        <f t="shared" si="2"/>
        <v>-</v>
      </c>
      <c r="Z21" s="243"/>
      <c r="AA21" s="243">
        <f>AA25</f>
        <v>0.99419999999999997</v>
      </c>
      <c r="AB21" s="243">
        <f t="shared" ref="AB21:AD21" si="3">AB25</f>
        <v>0.66479999999999995</v>
      </c>
      <c r="AC21" s="243">
        <f t="shared" si="3"/>
        <v>0.61509999999999998</v>
      </c>
      <c r="AD21" s="243" t="str">
        <f t="shared" si="3"/>
        <v>-</v>
      </c>
      <c r="AE21" s="220"/>
      <c r="AF21" s="274">
        <f>AF25</f>
        <v>18.380422649134552</v>
      </c>
      <c r="AG21" s="341"/>
      <c r="AH21" s="268"/>
      <c r="AI21" s="343">
        <f>AI25</f>
        <v>5</v>
      </c>
      <c r="AJ21" s="274">
        <f>AJ25</f>
        <v>15141543.770372</v>
      </c>
      <c r="AK21" s="274">
        <f t="shared" ref="AK21:AL21" si="4">AK25</f>
        <v>9580756.651757</v>
      </c>
      <c r="AL21" s="274">
        <f t="shared" si="4"/>
        <v>40097827.000753999</v>
      </c>
      <c r="AM21" s="240"/>
      <c r="AN21" s="240"/>
      <c r="AO21" s="240"/>
      <c r="AP21" s="240"/>
      <c r="AQ21" s="240"/>
      <c r="AR21" s="240"/>
      <c r="AS21" s="240"/>
    </row>
    <row r="22" spans="1:45" s="228" customFormat="1" ht="12.75" customHeight="1" x14ac:dyDescent="0.25">
      <c r="A22" s="343" t="str">
        <f>Codierung!I228</f>
        <v>Vormonat</v>
      </c>
      <c r="B22" s="349">
        <f>B26</f>
        <v>45962</v>
      </c>
      <c r="C22" s="274">
        <f>C26</f>
        <v>0.21829999999999999</v>
      </c>
      <c r="D22" s="274">
        <f t="shared" ref="D22:H22" si="5">D26</f>
        <v>0.12640000000000001</v>
      </c>
      <c r="E22" s="274">
        <f t="shared" si="5"/>
        <v>0.10539999999999999</v>
      </c>
      <c r="F22" s="243">
        <f t="shared" si="5"/>
        <v>0.51770000000000005</v>
      </c>
      <c r="G22" s="243">
        <f t="shared" si="5"/>
        <v>0.26950000000000002</v>
      </c>
      <c r="H22" s="243">
        <f t="shared" si="5"/>
        <v>0.2447</v>
      </c>
      <c r="I22" s="274">
        <f>I26</f>
        <v>0.47689999999999999</v>
      </c>
      <c r="J22" s="274">
        <f t="shared" ref="J22:K22" si="6">J26</f>
        <v>0.2495</v>
      </c>
      <c r="K22" s="274">
        <f t="shared" si="6"/>
        <v>0.214</v>
      </c>
      <c r="L22" s="220"/>
      <c r="M22" s="243">
        <f>M26</f>
        <v>0.86260000000000003</v>
      </c>
      <c r="N22" s="243">
        <f t="shared" ref="N22:Y22" si="7">N26</f>
        <v>0.72940000000000005</v>
      </c>
      <c r="O22" s="243">
        <f t="shared" si="7"/>
        <v>0</v>
      </c>
      <c r="P22" s="274">
        <f t="shared" si="7"/>
        <v>0.91100000000000003</v>
      </c>
      <c r="Q22" s="274">
        <f t="shared" si="7"/>
        <v>0.64219999999999999</v>
      </c>
      <c r="R22" s="274">
        <f t="shared" si="7"/>
        <v>0.33750000000000002</v>
      </c>
      <c r="S22" s="243">
        <f t="shared" si="7"/>
        <v>0.78869999999999996</v>
      </c>
      <c r="T22" s="243">
        <f t="shared" si="7"/>
        <v>0.56120000000000003</v>
      </c>
      <c r="U22" s="243">
        <f t="shared" si="7"/>
        <v>0.41880000000000001</v>
      </c>
      <c r="V22" s="274">
        <f t="shared" si="7"/>
        <v>0.87290000000000001</v>
      </c>
      <c r="W22" s="274">
        <f t="shared" si="7"/>
        <v>0.61119999999999997</v>
      </c>
      <c r="X22" s="274">
        <f t="shared" si="7"/>
        <v>0.4163</v>
      </c>
      <c r="Y22" s="274" t="str">
        <f t="shared" si="7"/>
        <v>-</v>
      </c>
      <c r="Z22" s="243"/>
      <c r="AA22" s="243">
        <f>AA26</f>
        <v>0.995</v>
      </c>
      <c r="AB22" s="243">
        <f t="shared" ref="AB22:AD22" si="8">AB26</f>
        <v>0.65690000000000004</v>
      </c>
      <c r="AC22" s="243">
        <f t="shared" si="8"/>
        <v>0.62929999999999997</v>
      </c>
      <c r="AD22" s="243" t="str">
        <f t="shared" si="8"/>
        <v>-</v>
      </c>
      <c r="AE22" s="220"/>
      <c r="AF22" s="274">
        <f>AF26</f>
        <v>18.692511561244714</v>
      </c>
      <c r="AG22" s="341"/>
      <c r="AH22" s="268"/>
      <c r="AI22" s="343">
        <f>AI26</f>
        <v>4</v>
      </c>
      <c r="AJ22" s="274">
        <f>AJ26</f>
        <v>11699035.45951</v>
      </c>
      <c r="AK22" s="274">
        <f t="shared" ref="AK22:AL22" si="9">AK26</f>
        <v>7459723.6147119999</v>
      </c>
      <c r="AL22" s="274">
        <f t="shared" si="9"/>
        <v>31574255.066509001</v>
      </c>
      <c r="AM22" s="294"/>
      <c r="AN22" s="294"/>
      <c r="AO22" s="294"/>
      <c r="AP22" s="294"/>
      <c r="AQ22" s="294"/>
      <c r="AR22" s="294"/>
      <c r="AS22" s="294"/>
    </row>
    <row r="23" spans="1:45" s="228" customFormat="1" ht="12.75" customHeight="1" x14ac:dyDescent="0.2">
      <c r="A23" s="343" t="str">
        <f>Codierung!I229</f>
        <v>Vorjahr</v>
      </c>
      <c r="B23" s="349">
        <f>B37</f>
        <v>45627</v>
      </c>
      <c r="C23" s="274">
        <f>C37</f>
        <v>0.21249999999999999</v>
      </c>
      <c r="D23" s="274">
        <f t="shared" ref="D23:H23" si="10">D37</f>
        <v>0.12379999999999999</v>
      </c>
      <c r="E23" s="274">
        <f t="shared" si="10"/>
        <v>0.1231</v>
      </c>
      <c r="F23" s="243">
        <f t="shared" si="10"/>
        <v>0.49680000000000002</v>
      </c>
      <c r="G23" s="243">
        <f t="shared" si="10"/>
        <v>0.26440000000000002</v>
      </c>
      <c r="H23" s="243">
        <f t="shared" si="10"/>
        <v>0.23019999999999999</v>
      </c>
      <c r="I23" s="274">
        <f>I37</f>
        <v>0.4602</v>
      </c>
      <c r="J23" s="274">
        <f t="shared" ref="J23:K23" si="11">J37</f>
        <v>0.25030000000000002</v>
      </c>
      <c r="K23" s="274">
        <f t="shared" si="11"/>
        <v>0.2145</v>
      </c>
      <c r="L23" s="220"/>
      <c r="M23" s="243">
        <f>M37</f>
        <v>0.91279999999999994</v>
      </c>
      <c r="N23" s="243">
        <f t="shared" ref="N23:Y23" si="12">N37</f>
        <v>0.7359</v>
      </c>
      <c r="O23" s="243">
        <f t="shared" si="12"/>
        <v>0.55030000000000001</v>
      </c>
      <c r="P23" s="274">
        <f t="shared" si="12"/>
        <v>0.88549999999999995</v>
      </c>
      <c r="Q23" s="274">
        <f t="shared" si="12"/>
        <v>0.64429999999999998</v>
      </c>
      <c r="R23" s="274">
        <f t="shared" si="12"/>
        <v>0.57299999999999995</v>
      </c>
      <c r="S23" s="243">
        <f t="shared" si="12"/>
        <v>0.81779999999999997</v>
      </c>
      <c r="T23" s="243">
        <f t="shared" si="12"/>
        <v>0.55969999999999998</v>
      </c>
      <c r="U23" s="243">
        <f t="shared" si="12"/>
        <v>0.3997</v>
      </c>
      <c r="V23" s="274">
        <f t="shared" si="12"/>
        <v>0.86619999999999997</v>
      </c>
      <c r="W23" s="274">
        <f t="shared" si="12"/>
        <v>0.62580000000000002</v>
      </c>
      <c r="X23" s="274">
        <f t="shared" si="12"/>
        <v>0.40250000000000002</v>
      </c>
      <c r="Y23" s="274" t="str">
        <f t="shared" si="12"/>
        <v>-</v>
      </c>
      <c r="Z23" s="243"/>
      <c r="AA23" s="243">
        <f>AA37</f>
        <v>1.0230999999999999</v>
      </c>
      <c r="AB23" s="243">
        <f t="shared" ref="AB23:AD23" si="13">AB37</f>
        <v>0.6754</v>
      </c>
      <c r="AC23" s="243">
        <f t="shared" si="13"/>
        <v>0.59430000000000005</v>
      </c>
      <c r="AD23" s="243" t="str">
        <f t="shared" si="13"/>
        <v>-</v>
      </c>
      <c r="AE23" s="220"/>
      <c r="AF23" s="274">
        <f>AF37</f>
        <v>19.259886393364781</v>
      </c>
      <c r="AG23" s="341"/>
      <c r="AH23" s="268"/>
      <c r="AI23" s="343">
        <f>AI37</f>
        <v>5</v>
      </c>
      <c r="AJ23" s="274">
        <f>AJ37</f>
        <v>14705615.926719001</v>
      </c>
      <c r="AK23" s="274">
        <f t="shared" ref="AK23:AL23" si="14">AK37</f>
        <v>10578727.527904</v>
      </c>
      <c r="AL23" s="274">
        <f t="shared" si="14"/>
        <v>36277739.695073001</v>
      </c>
      <c r="AM23" s="239"/>
      <c r="AN23" s="239"/>
      <c r="AO23" s="239"/>
      <c r="AP23" s="239"/>
      <c r="AQ23" s="239"/>
      <c r="AR23" s="239"/>
      <c r="AS23" s="239"/>
    </row>
    <row r="24" spans="1:45" s="228" customFormat="1" ht="12.75" customHeight="1" x14ac:dyDescent="0.2">
      <c r="A24" s="343"/>
      <c r="B24" s="349"/>
      <c r="C24" s="274"/>
      <c r="D24" s="274"/>
      <c r="E24" s="274"/>
      <c r="F24" s="243"/>
      <c r="G24" s="243"/>
      <c r="H24" s="243"/>
      <c r="I24" s="274"/>
      <c r="J24" s="274"/>
      <c r="K24" s="274"/>
      <c r="L24" s="220"/>
      <c r="M24" s="243"/>
      <c r="N24" s="243"/>
      <c r="O24" s="243"/>
      <c r="P24" s="274"/>
      <c r="Q24" s="274"/>
      <c r="R24" s="274"/>
      <c r="S24" s="243"/>
      <c r="T24" s="243"/>
      <c r="U24" s="243"/>
      <c r="V24" s="274"/>
      <c r="W24" s="274"/>
      <c r="X24" s="274"/>
      <c r="Y24" s="274"/>
      <c r="Z24" s="243"/>
      <c r="AA24" s="243"/>
      <c r="AB24" s="243"/>
      <c r="AC24" s="243"/>
      <c r="AD24" s="243"/>
      <c r="AE24" s="220"/>
      <c r="AF24" s="274"/>
      <c r="AG24" s="341"/>
      <c r="AH24" s="268"/>
      <c r="AI24" s="343"/>
      <c r="AJ24" s="452"/>
      <c r="AK24" s="452"/>
      <c r="AL24" s="452"/>
      <c r="AM24" s="239"/>
      <c r="AN24" s="239"/>
      <c r="AO24" s="239"/>
      <c r="AP24" s="239"/>
      <c r="AQ24" s="239"/>
      <c r="AR24" s="239"/>
      <c r="AS24" s="239"/>
    </row>
    <row r="25" spans="1:45" s="228" customFormat="1" ht="12.75" customHeight="1" x14ac:dyDescent="0.2">
      <c r="A25" s="343"/>
      <c r="B25" s="189">
        <f>[3]Eier!$A7</f>
        <v>45992</v>
      </c>
      <c r="C25" s="274">
        <f>[3]Eier!$B7</f>
        <v>0.2208</v>
      </c>
      <c r="D25" s="274">
        <f>[3]Eier!$H7</f>
        <v>0.12559999999999999</v>
      </c>
      <c r="E25" s="274">
        <f>[3]Eier!$E7</f>
        <v>0.1021</v>
      </c>
      <c r="F25" s="243">
        <f>[3]Eier!$C7</f>
        <v>0.51839999999999997</v>
      </c>
      <c r="G25" s="243">
        <f>[3]Eier!$I7</f>
        <v>0.2702</v>
      </c>
      <c r="H25" s="243">
        <f>[3]Eier!$F7</f>
        <v>0.24440000000000001</v>
      </c>
      <c r="I25" s="274">
        <f>[3]Eier!$D7</f>
        <v>0.48720000000000002</v>
      </c>
      <c r="J25" s="274">
        <f>[3]Eier!$J7</f>
        <v>0.25879999999999997</v>
      </c>
      <c r="K25" s="274">
        <f>[3]Eier!$G7</f>
        <v>0.22289999999999999</v>
      </c>
      <c r="L25" s="220"/>
      <c r="M25" s="243">
        <f>[3]Eier!$K7</f>
        <v>0.87050000000000005</v>
      </c>
      <c r="N25" s="243">
        <f>[3]Eier!$Q7</f>
        <v>0.74609999999999999</v>
      </c>
      <c r="O25" s="243">
        <f>[3]Eier!$N7</f>
        <v>0</v>
      </c>
      <c r="P25" s="274">
        <f>[3]Eier!$L7</f>
        <v>0.85970000000000002</v>
      </c>
      <c r="Q25" s="274">
        <f>[3]Eier!$R7</f>
        <v>0.6502</v>
      </c>
      <c r="R25" s="274">
        <f>[3]Eier!$O7</f>
        <v>0.59150000000000003</v>
      </c>
      <c r="S25" s="243">
        <f>[3]Eier!$M7</f>
        <v>0.78639999999999999</v>
      </c>
      <c r="T25" s="243">
        <f>[3]Eier!$S7</f>
        <v>0.57140000000000002</v>
      </c>
      <c r="U25" s="243">
        <f>[3]Eier!$P7</f>
        <v>0.41889999999999999</v>
      </c>
      <c r="V25" s="274">
        <f>[3]Eier!$T7</f>
        <v>0.83779999999999999</v>
      </c>
      <c r="W25" s="274">
        <f>[3]Eier!$W7</f>
        <v>0.61960000000000004</v>
      </c>
      <c r="X25" s="274">
        <f>[3]Eier!$V7</f>
        <v>0.4163</v>
      </c>
      <c r="Y25" s="274" t="str">
        <f>[3]Eier!$X7</f>
        <v>-</v>
      </c>
      <c r="Z25" s="243"/>
      <c r="AA25" s="243">
        <f>[3]Eier!$U7</f>
        <v>0.99419999999999997</v>
      </c>
      <c r="AB25" s="243">
        <f>[3]Eier!$Z7</f>
        <v>0.66479999999999995</v>
      </c>
      <c r="AC25" s="243">
        <f>[3]Eier!$Y7</f>
        <v>0.61509999999999998</v>
      </c>
      <c r="AD25" s="243" t="str">
        <f>[3]Eier!$AA7</f>
        <v>-</v>
      </c>
      <c r="AE25" s="220"/>
      <c r="AF25" s="274">
        <f>[3]Eier!AF7</f>
        <v>18.380422649134552</v>
      </c>
      <c r="AG25" s="220"/>
      <c r="AH25" s="220"/>
      <c r="AI25" s="343">
        <v>5</v>
      </c>
      <c r="AJ25" s="452">
        <f>[3]Eier!AG7</f>
        <v>15141543.770372</v>
      </c>
      <c r="AK25" s="452">
        <f>[3]Eier!AH7</f>
        <v>9580756.651757</v>
      </c>
      <c r="AL25" s="452">
        <f>[3]Eier!AI7</f>
        <v>40097827.000753999</v>
      </c>
      <c r="AM25" s="239"/>
      <c r="AN25" s="239"/>
      <c r="AO25" s="239"/>
      <c r="AP25" s="239"/>
      <c r="AQ25" s="239"/>
      <c r="AR25" s="239"/>
      <c r="AS25" s="239"/>
    </row>
    <row r="26" spans="1:45" s="228" customFormat="1" ht="12.75" customHeight="1" x14ac:dyDescent="0.2">
      <c r="A26" s="343"/>
      <c r="B26" s="189">
        <f>[3]Eier!$A8</f>
        <v>45962</v>
      </c>
      <c r="C26" s="274">
        <f>[3]Eier!$B8</f>
        <v>0.21829999999999999</v>
      </c>
      <c r="D26" s="274">
        <f>[3]Eier!$H8</f>
        <v>0.12640000000000001</v>
      </c>
      <c r="E26" s="274">
        <f>[3]Eier!$E8</f>
        <v>0.10539999999999999</v>
      </c>
      <c r="F26" s="243">
        <f>[3]Eier!$C8</f>
        <v>0.51770000000000005</v>
      </c>
      <c r="G26" s="243">
        <f>[3]Eier!$I8</f>
        <v>0.26950000000000002</v>
      </c>
      <c r="H26" s="243">
        <f>[3]Eier!$F8</f>
        <v>0.2447</v>
      </c>
      <c r="I26" s="274">
        <f>[3]Eier!$D8</f>
        <v>0.47689999999999999</v>
      </c>
      <c r="J26" s="274">
        <f>[3]Eier!$J8</f>
        <v>0.2495</v>
      </c>
      <c r="K26" s="274">
        <f>[3]Eier!$G8</f>
        <v>0.214</v>
      </c>
      <c r="L26" s="220"/>
      <c r="M26" s="243">
        <f>[3]Eier!$K8</f>
        <v>0.86260000000000003</v>
      </c>
      <c r="N26" s="243">
        <f>[3]Eier!$Q8</f>
        <v>0.72940000000000005</v>
      </c>
      <c r="O26" s="243">
        <f>[3]Eier!$N8</f>
        <v>0</v>
      </c>
      <c r="P26" s="274">
        <f>[3]Eier!$L8</f>
        <v>0.91100000000000003</v>
      </c>
      <c r="Q26" s="274">
        <f>[3]Eier!$R8</f>
        <v>0.64219999999999999</v>
      </c>
      <c r="R26" s="274">
        <f>[3]Eier!$O8</f>
        <v>0.33750000000000002</v>
      </c>
      <c r="S26" s="243">
        <f>[3]Eier!$M8</f>
        <v>0.78869999999999996</v>
      </c>
      <c r="T26" s="243">
        <f>[3]Eier!$S8</f>
        <v>0.56120000000000003</v>
      </c>
      <c r="U26" s="243">
        <f>[3]Eier!$P8</f>
        <v>0.41880000000000001</v>
      </c>
      <c r="V26" s="274">
        <f>[3]Eier!$T8</f>
        <v>0.87290000000000001</v>
      </c>
      <c r="W26" s="274">
        <f>[3]Eier!$W8</f>
        <v>0.61119999999999997</v>
      </c>
      <c r="X26" s="274">
        <f>[3]Eier!$V8</f>
        <v>0.4163</v>
      </c>
      <c r="Y26" s="274" t="str">
        <f>[3]Eier!$X8</f>
        <v>-</v>
      </c>
      <c r="Z26" s="243"/>
      <c r="AA26" s="243">
        <f>[3]Eier!$U8</f>
        <v>0.995</v>
      </c>
      <c r="AB26" s="243">
        <f>[3]Eier!$Z8</f>
        <v>0.65690000000000004</v>
      </c>
      <c r="AC26" s="243">
        <f>[3]Eier!$Y8</f>
        <v>0.62929999999999997</v>
      </c>
      <c r="AD26" s="243" t="str">
        <f>[3]Eier!$AA8</f>
        <v>-</v>
      </c>
      <c r="AE26" s="220"/>
      <c r="AF26" s="274">
        <f>[3]Eier!AF8</f>
        <v>18.692511561244714</v>
      </c>
      <c r="AG26" s="220"/>
      <c r="AH26" s="220"/>
      <c r="AI26" s="343">
        <v>4</v>
      </c>
      <c r="AJ26" s="452">
        <f>[3]Eier!AG8</f>
        <v>11699035.45951</v>
      </c>
      <c r="AK26" s="452">
        <f>[3]Eier!AH8</f>
        <v>7459723.6147119999</v>
      </c>
      <c r="AL26" s="452">
        <f>[3]Eier!AI8</f>
        <v>31574255.066509001</v>
      </c>
      <c r="AM26" s="239"/>
      <c r="AN26" s="239"/>
      <c r="AO26" s="239"/>
      <c r="AP26" s="239"/>
      <c r="AQ26" s="239"/>
      <c r="AR26" s="239"/>
      <c r="AS26" s="239"/>
    </row>
    <row r="27" spans="1:45" s="228" customFormat="1" ht="12.75" customHeight="1" x14ac:dyDescent="0.2">
      <c r="A27" s="343"/>
      <c r="B27" s="189">
        <f>[3]Eier!$A9</f>
        <v>45931</v>
      </c>
      <c r="C27" s="274">
        <f>[3]Eier!$B9</f>
        <v>0.21970000000000001</v>
      </c>
      <c r="D27" s="274">
        <f>[3]Eier!$H9</f>
        <v>0.12839999999999999</v>
      </c>
      <c r="E27" s="274">
        <f>[3]Eier!$E9</f>
        <v>0.12609999999999999</v>
      </c>
      <c r="F27" s="243">
        <f>[3]Eier!$C9</f>
        <v>0.51439999999999997</v>
      </c>
      <c r="G27" s="243">
        <f>[3]Eier!$I9</f>
        <v>0.26910000000000001</v>
      </c>
      <c r="H27" s="243">
        <f>[3]Eier!$F9</f>
        <v>0.24410000000000001</v>
      </c>
      <c r="I27" s="274">
        <f>[3]Eier!$D9</f>
        <v>0.4753</v>
      </c>
      <c r="J27" s="274">
        <f>[3]Eier!$J9</f>
        <v>0.247</v>
      </c>
      <c r="K27" s="274">
        <f>[3]Eier!$G9</f>
        <v>0.22389999999999999</v>
      </c>
      <c r="L27" s="220"/>
      <c r="M27" s="243">
        <f>[3]Eier!$K9</f>
        <v>0.85860000000000003</v>
      </c>
      <c r="N27" s="243">
        <f>[3]Eier!$Q9</f>
        <v>0.74270000000000003</v>
      </c>
      <c r="O27" s="243">
        <f>[3]Eier!$N9</f>
        <v>0</v>
      </c>
      <c r="P27" s="274">
        <f>[3]Eier!$L9</f>
        <v>0.90169999999999995</v>
      </c>
      <c r="Q27" s="274">
        <f>[3]Eier!$R9</f>
        <v>0.65359999999999996</v>
      </c>
      <c r="R27" s="274">
        <f>[3]Eier!$O9</f>
        <v>0.47920000000000001</v>
      </c>
      <c r="S27" s="243">
        <f>[3]Eier!$M9</f>
        <v>0.78749999999999998</v>
      </c>
      <c r="T27" s="243">
        <f>[3]Eier!$S9</f>
        <v>0.57579999999999998</v>
      </c>
      <c r="U27" s="243">
        <f>[3]Eier!$P9</f>
        <v>0.41880000000000001</v>
      </c>
      <c r="V27" s="274">
        <f>[3]Eier!$T9</f>
        <v>0.86060000000000003</v>
      </c>
      <c r="W27" s="274">
        <f>[3]Eier!$W9</f>
        <v>0.62519999999999998</v>
      </c>
      <c r="X27" s="274">
        <f>[3]Eier!$V9</f>
        <v>0.4178</v>
      </c>
      <c r="Y27" s="274" t="str">
        <f>[3]Eier!$X9</f>
        <v>-</v>
      </c>
      <c r="Z27" s="243"/>
      <c r="AA27" s="243">
        <f>[3]Eier!$U9</f>
        <v>0.99829999999999997</v>
      </c>
      <c r="AB27" s="243">
        <f>[3]Eier!$Z9</f>
        <v>0.68620000000000003</v>
      </c>
      <c r="AC27" s="243">
        <f>[3]Eier!$Y9</f>
        <v>0.62939999999999996</v>
      </c>
      <c r="AD27" s="243" t="str">
        <f>[3]Eier!$AA9</f>
        <v>-</v>
      </c>
      <c r="AE27" s="220"/>
      <c r="AF27" s="274">
        <f>[3]Eier!AF9</f>
        <v>19.27341268210855</v>
      </c>
      <c r="AG27" s="220"/>
      <c r="AH27" s="220"/>
      <c r="AI27" s="343">
        <v>4</v>
      </c>
      <c r="AJ27" s="452">
        <f>[3]Eier!AG9</f>
        <v>10823297.650898</v>
      </c>
      <c r="AK27" s="452">
        <f>[3]Eier!AH9</f>
        <v>9541860.5385379996</v>
      </c>
      <c r="AL27" s="452">
        <f>[3]Eier!AI9</f>
        <v>28313332.158321999</v>
      </c>
      <c r="AM27" s="239"/>
      <c r="AN27" s="239"/>
      <c r="AO27" s="239"/>
      <c r="AP27" s="239"/>
      <c r="AQ27" s="239"/>
      <c r="AR27" s="239"/>
      <c r="AS27" s="239"/>
    </row>
    <row r="28" spans="1:45" s="228" customFormat="1" ht="12.75" customHeight="1" x14ac:dyDescent="0.2">
      <c r="A28" s="343"/>
      <c r="B28" s="189">
        <f>[3]Eier!$A10</f>
        <v>45901</v>
      </c>
      <c r="C28" s="274">
        <f>[3]Eier!$B10</f>
        <v>0.2208</v>
      </c>
      <c r="D28" s="274">
        <f>[3]Eier!$H10</f>
        <v>0.12379999999999999</v>
      </c>
      <c r="E28" s="274">
        <f>[3]Eier!$E10</f>
        <v>0.1086</v>
      </c>
      <c r="F28" s="243">
        <f>[3]Eier!$C10</f>
        <v>0.51559999999999995</v>
      </c>
      <c r="G28" s="243">
        <f>[3]Eier!$I10</f>
        <v>0.27329999999999999</v>
      </c>
      <c r="H28" s="243">
        <f>[3]Eier!$F10</f>
        <v>0.24329999999999999</v>
      </c>
      <c r="I28" s="274">
        <f>[3]Eier!$D10</f>
        <v>0.4743</v>
      </c>
      <c r="J28" s="274">
        <f>[3]Eier!$J10</f>
        <v>0.25359999999999999</v>
      </c>
      <c r="K28" s="274">
        <f>[3]Eier!$G10</f>
        <v>0.23350000000000001</v>
      </c>
      <c r="L28" s="243"/>
      <c r="M28" s="243">
        <f>[3]Eier!$K10</f>
        <v>0.87180000000000002</v>
      </c>
      <c r="N28" s="243">
        <f>[3]Eier!$Q10</f>
        <v>0.74219999999999997</v>
      </c>
      <c r="O28" s="243">
        <f>[3]Eier!$N10</f>
        <v>0</v>
      </c>
      <c r="P28" s="274">
        <f>[3]Eier!$L10</f>
        <v>0.89219999999999999</v>
      </c>
      <c r="Q28" s="274">
        <f>[3]Eier!$R10</f>
        <v>0.64610000000000001</v>
      </c>
      <c r="R28" s="274">
        <f>[3]Eier!$O10</f>
        <v>0.57520000000000004</v>
      </c>
      <c r="S28" s="243">
        <f>[3]Eier!$M10</f>
        <v>0.79049999999999998</v>
      </c>
      <c r="T28" s="243">
        <f>[3]Eier!$S10</f>
        <v>0.55389999999999995</v>
      </c>
      <c r="U28" s="243">
        <f>[3]Eier!$P10</f>
        <v>0.41860000000000003</v>
      </c>
      <c r="V28" s="274">
        <f>[3]Eier!$T10</f>
        <v>0.86019999999999996</v>
      </c>
      <c r="W28" s="274">
        <f>[3]Eier!$W10</f>
        <v>0.60950000000000004</v>
      </c>
      <c r="X28" s="274">
        <f>[3]Eier!$V10</f>
        <v>0.42059999999999997</v>
      </c>
      <c r="Y28" s="274" t="str">
        <f>[3]Eier!$X10</f>
        <v>-</v>
      </c>
      <c r="Z28" s="243"/>
      <c r="AA28" s="243">
        <f>[3]Eier!$U10</f>
        <v>0.99660000000000004</v>
      </c>
      <c r="AB28" s="243">
        <f>[3]Eier!$Z10</f>
        <v>0.68479999999999996</v>
      </c>
      <c r="AC28" s="243">
        <f>[3]Eier!$Y10</f>
        <v>0.63280000000000003</v>
      </c>
      <c r="AD28" s="243" t="str">
        <f>[3]Eier!$AA10</f>
        <v>-</v>
      </c>
      <c r="AE28" s="220"/>
      <c r="AF28" s="274">
        <f>[3]Eier!AF10</f>
        <v>19.587104995892719</v>
      </c>
      <c r="AG28" s="243"/>
      <c r="AH28" s="243"/>
      <c r="AI28" s="343">
        <v>5</v>
      </c>
      <c r="AJ28" s="452">
        <f>[3]Eier!AG10</f>
        <v>14866677.956125</v>
      </c>
      <c r="AK28" s="452">
        <f>[3]Eier!AH10</f>
        <v>9850487.7636750005</v>
      </c>
      <c r="AL28" s="452">
        <f>[3]Eier!AI10</f>
        <v>34615077.289301001</v>
      </c>
      <c r="AM28" s="239"/>
      <c r="AN28" s="239"/>
      <c r="AO28" s="239"/>
      <c r="AP28" s="239"/>
      <c r="AQ28" s="239"/>
      <c r="AR28" s="239"/>
      <c r="AS28" s="239"/>
    </row>
    <row r="29" spans="1:45" s="228" customFormat="1" ht="12.75" customHeight="1" x14ac:dyDescent="0.2">
      <c r="A29" s="218"/>
      <c r="B29" s="189">
        <f>[3]Eier!$A11</f>
        <v>45870</v>
      </c>
      <c r="C29" s="274">
        <f>[3]Eier!$B11</f>
        <v>0.21260000000000001</v>
      </c>
      <c r="D29" s="274">
        <f>[3]Eier!$H11</f>
        <v>0.1202</v>
      </c>
      <c r="E29" s="274">
        <f>[3]Eier!$E11</f>
        <v>0.1148</v>
      </c>
      <c r="F29" s="243">
        <f>[3]Eier!$C11</f>
        <v>0.51390000000000002</v>
      </c>
      <c r="G29" s="243">
        <f>[3]Eier!$I11</f>
        <v>0.26700000000000002</v>
      </c>
      <c r="H29" s="243">
        <f>[3]Eier!$F11</f>
        <v>0.2429</v>
      </c>
      <c r="I29" s="274">
        <f>[3]Eier!$D11</f>
        <v>0.4758</v>
      </c>
      <c r="J29" s="274">
        <f>[3]Eier!$J11</f>
        <v>0.24990000000000001</v>
      </c>
      <c r="K29" s="274">
        <f>[3]Eier!$G11</f>
        <v>0.22470000000000001</v>
      </c>
      <c r="L29" s="243"/>
      <c r="M29" s="243">
        <f>[3]Eier!$K11</f>
        <v>0.87080000000000002</v>
      </c>
      <c r="N29" s="243">
        <f>[3]Eier!$Q11</f>
        <v>0.74390000000000001</v>
      </c>
      <c r="O29" s="243">
        <f>[3]Eier!$N11</f>
        <v>0</v>
      </c>
      <c r="P29" s="274">
        <f>[3]Eier!$L11</f>
        <v>0.90700000000000003</v>
      </c>
      <c r="Q29" s="274">
        <f>[3]Eier!$R11</f>
        <v>0.63780000000000003</v>
      </c>
      <c r="R29" s="274">
        <f>[3]Eier!$O11</f>
        <v>0.59150000000000003</v>
      </c>
      <c r="S29" s="243">
        <f>[3]Eier!$M11</f>
        <v>0.77980000000000005</v>
      </c>
      <c r="T29" s="243">
        <f>[3]Eier!$S11</f>
        <v>0.55249999999999999</v>
      </c>
      <c r="U29" s="243">
        <f>[3]Eier!$P11</f>
        <v>0.41870000000000002</v>
      </c>
      <c r="V29" s="274">
        <f>[3]Eier!$T11</f>
        <v>0.8639</v>
      </c>
      <c r="W29" s="274">
        <f>[3]Eier!$W11</f>
        <v>0.60599999999999998</v>
      </c>
      <c r="X29" s="274">
        <f>[3]Eier!$V11</f>
        <v>0.41810000000000003</v>
      </c>
      <c r="Y29" s="274" t="str">
        <f>[3]Eier!$X11</f>
        <v>-</v>
      </c>
      <c r="Z29" s="243"/>
      <c r="AA29" s="243">
        <f>[3]Eier!$U11</f>
        <v>1.0013000000000001</v>
      </c>
      <c r="AB29" s="243">
        <f>[3]Eier!$Z11</f>
        <v>0.67159999999999997</v>
      </c>
      <c r="AC29" s="243">
        <f>[3]Eier!$Y11</f>
        <v>0.62929999999999997</v>
      </c>
      <c r="AD29" s="243" t="str">
        <f>[3]Eier!$AA11</f>
        <v>-</v>
      </c>
      <c r="AE29" s="220"/>
      <c r="AF29" s="274">
        <f>[3]Eier!AF11</f>
        <v>19.112893012665936</v>
      </c>
      <c r="AG29" s="243"/>
      <c r="AH29" s="243"/>
      <c r="AI29" s="343">
        <v>4</v>
      </c>
      <c r="AJ29" s="452">
        <f>[3]Eier!AG11</f>
        <v>11700815.132959999</v>
      </c>
      <c r="AK29" s="452">
        <f>[3]Eier!AH11</f>
        <v>7046101.3423020002</v>
      </c>
      <c r="AL29" s="452">
        <f>[3]Eier!AI11</f>
        <v>27507121.669380002</v>
      </c>
      <c r="AM29" s="244"/>
      <c r="AN29" s="244"/>
      <c r="AO29" s="244"/>
      <c r="AP29" s="244"/>
      <c r="AQ29" s="244"/>
      <c r="AR29" s="244"/>
      <c r="AS29" s="244"/>
    </row>
    <row r="30" spans="1:45" s="228" customFormat="1" ht="12.75" customHeight="1" x14ac:dyDescent="0.2">
      <c r="A30" s="218"/>
      <c r="B30" s="189">
        <f>[3]Eier!$A12</f>
        <v>45839</v>
      </c>
      <c r="C30" s="274">
        <f>[3]Eier!$B12</f>
        <v>0.24179999999999999</v>
      </c>
      <c r="D30" s="274">
        <f>[3]Eier!$H12</f>
        <v>0.11899999999999999</v>
      </c>
      <c r="E30" s="274">
        <f>[3]Eier!$E12</f>
        <v>0.1183</v>
      </c>
      <c r="F30" s="243">
        <f>[3]Eier!$C12</f>
        <v>0.52029999999999998</v>
      </c>
      <c r="G30" s="243">
        <f>[3]Eier!$I12</f>
        <v>0.26800000000000002</v>
      </c>
      <c r="H30" s="243">
        <f>[3]Eier!$F12</f>
        <v>0.2429</v>
      </c>
      <c r="I30" s="274">
        <f>[3]Eier!$D12</f>
        <v>0.4672</v>
      </c>
      <c r="J30" s="274">
        <f>[3]Eier!$J12</f>
        <v>0.24790000000000001</v>
      </c>
      <c r="K30" s="274">
        <f>[3]Eier!$G12</f>
        <v>0.21629999999999999</v>
      </c>
      <c r="L30" s="243"/>
      <c r="M30" s="243">
        <f>[3]Eier!$K12</f>
        <v>0.87770000000000004</v>
      </c>
      <c r="N30" s="243">
        <f>[3]Eier!$Q12</f>
        <v>0.74390000000000001</v>
      </c>
      <c r="O30" s="243">
        <f>[3]Eier!$N12</f>
        <v>0.57250000000000001</v>
      </c>
      <c r="P30" s="274">
        <f>[3]Eier!$L12</f>
        <v>0.89300000000000002</v>
      </c>
      <c r="Q30" s="274">
        <f>[3]Eier!$R12</f>
        <v>0.64</v>
      </c>
      <c r="R30" s="274">
        <f>[3]Eier!$O12</f>
        <v>0.59150000000000003</v>
      </c>
      <c r="S30" s="243">
        <f>[3]Eier!$M12</f>
        <v>0.78520000000000001</v>
      </c>
      <c r="T30" s="243">
        <f>[3]Eier!$S12</f>
        <v>0.55889999999999995</v>
      </c>
      <c r="U30" s="243">
        <f>[3]Eier!$P12</f>
        <v>0.41839999999999999</v>
      </c>
      <c r="V30" s="274">
        <f>[3]Eier!$T12</f>
        <v>0.85670000000000002</v>
      </c>
      <c r="W30" s="274">
        <f>[3]Eier!$W12</f>
        <v>0.60829999999999995</v>
      </c>
      <c r="X30" s="274">
        <f>[3]Eier!$V12</f>
        <v>0.41849999999999998</v>
      </c>
      <c r="Y30" s="274" t="str">
        <f>[3]Eier!$X12</f>
        <v>-</v>
      </c>
      <c r="Z30" s="243"/>
      <c r="AA30" s="243">
        <f>[3]Eier!$U12</f>
        <v>0.99609999999999999</v>
      </c>
      <c r="AB30" s="243">
        <f>[3]Eier!$Z12</f>
        <v>0.65239999999999998</v>
      </c>
      <c r="AC30" s="243">
        <f>[3]Eier!$Y12</f>
        <v>0.68730000000000002</v>
      </c>
      <c r="AD30" s="243" t="str">
        <f>[3]Eier!$AA12</f>
        <v>-</v>
      </c>
      <c r="AE30" s="243"/>
      <c r="AF30" s="274">
        <f>[3]Eier!AF12</f>
        <v>18.394202390665136</v>
      </c>
      <c r="AG30" s="243"/>
      <c r="AH30" s="243"/>
      <c r="AI30" s="343">
        <v>4</v>
      </c>
      <c r="AJ30" s="452">
        <f>[3]Eier!AG12</f>
        <v>10137275.580662001</v>
      </c>
      <c r="AK30" s="452">
        <f>[3]Eier!AH12</f>
        <v>6690203.2808499997</v>
      </c>
      <c r="AL30" s="452">
        <f>[3]Eier!AI12</f>
        <v>24818084.058035001</v>
      </c>
    </row>
    <row r="31" spans="1:45" s="228" customFormat="1" ht="12.75" customHeight="1" x14ac:dyDescent="0.2">
      <c r="A31" s="218"/>
      <c r="B31" s="189">
        <f>[3]Eier!$A13</f>
        <v>45809</v>
      </c>
      <c r="C31" s="274">
        <f>[3]Eier!$B13</f>
        <v>0.22500000000000001</v>
      </c>
      <c r="D31" s="274">
        <f>[3]Eier!$H13</f>
        <v>0.1207</v>
      </c>
      <c r="E31" s="274">
        <f>[3]Eier!$E13</f>
        <v>0.1067</v>
      </c>
      <c r="F31" s="243">
        <f>[3]Eier!$C13</f>
        <v>0.5141</v>
      </c>
      <c r="G31" s="243">
        <f>[3]Eier!$I13</f>
        <v>0.26950000000000002</v>
      </c>
      <c r="H31" s="243">
        <f>[3]Eier!$F13</f>
        <v>0.24310000000000001</v>
      </c>
      <c r="I31" s="274">
        <f>[3]Eier!$D13</f>
        <v>0.4824</v>
      </c>
      <c r="J31" s="274">
        <f>[3]Eier!$J13</f>
        <v>0.24590000000000001</v>
      </c>
      <c r="K31" s="274">
        <f>[3]Eier!$G13</f>
        <v>0.22600000000000001</v>
      </c>
      <c r="L31" s="243"/>
      <c r="M31" s="243">
        <f>[3]Eier!$K13</f>
        <v>0.85750000000000004</v>
      </c>
      <c r="N31" s="243">
        <f>[3]Eier!$Q13</f>
        <v>0.74390000000000001</v>
      </c>
      <c r="O31" s="243">
        <f>[3]Eier!$N13</f>
        <v>0</v>
      </c>
      <c r="P31" s="274">
        <f>[3]Eier!$L13</f>
        <v>0.87239999999999995</v>
      </c>
      <c r="Q31" s="274">
        <f>[3]Eier!$R13</f>
        <v>0.65359999999999996</v>
      </c>
      <c r="R31" s="274">
        <f>[3]Eier!$O13</f>
        <v>0.59150000000000003</v>
      </c>
      <c r="S31" s="243">
        <f>[3]Eier!$M13</f>
        <v>0.79469999999999996</v>
      </c>
      <c r="T31" s="243">
        <f>[3]Eier!$S13</f>
        <v>0.56420000000000003</v>
      </c>
      <c r="U31" s="243">
        <f>[3]Eier!$P13</f>
        <v>0.41839999999999999</v>
      </c>
      <c r="V31" s="274">
        <f>[3]Eier!$T13</f>
        <v>0.84750000000000003</v>
      </c>
      <c r="W31" s="274">
        <f>[3]Eier!$W13</f>
        <v>0.62029999999999996</v>
      </c>
      <c r="X31" s="274">
        <f>[3]Eier!$V13</f>
        <v>0.4178</v>
      </c>
      <c r="Y31" s="274" t="str">
        <f>[3]Eier!$X13</f>
        <v>-</v>
      </c>
      <c r="Z31" s="243"/>
      <c r="AA31" s="243">
        <f>[3]Eier!$U13</f>
        <v>0.99529999999999996</v>
      </c>
      <c r="AB31" s="243">
        <f>[3]Eier!$Z13</f>
        <v>0.66500000000000004</v>
      </c>
      <c r="AC31" s="243">
        <f>[3]Eier!$Y13</f>
        <v>0.62929999999999997</v>
      </c>
      <c r="AD31" s="243" t="str">
        <f>[3]Eier!$AA13</f>
        <v>-</v>
      </c>
      <c r="AE31" s="243"/>
      <c r="AF31" s="274">
        <f>[3]Eier!AF13</f>
        <v>18.423130542034183</v>
      </c>
      <c r="AG31" s="243"/>
      <c r="AH31" s="243"/>
      <c r="AI31" s="343">
        <v>5</v>
      </c>
      <c r="AJ31" s="452">
        <f>[3]Eier!AG13</f>
        <v>14678684.472333999</v>
      </c>
      <c r="AK31" s="452">
        <f>[3]Eier!AH13</f>
        <v>8837516.5749730002</v>
      </c>
      <c r="AL31" s="452">
        <f>[3]Eier!AI13</f>
        <v>31373677.143048</v>
      </c>
    </row>
    <row r="32" spans="1:45" s="228" customFormat="1" ht="12.75" customHeight="1" x14ac:dyDescent="0.2">
      <c r="A32" s="218"/>
      <c r="B32" s="189">
        <f>[3]Eier!$A14</f>
        <v>45778</v>
      </c>
      <c r="C32" s="274">
        <f>[3]Eier!$B14</f>
        <v>0.23749999999999999</v>
      </c>
      <c r="D32" s="274">
        <f>[3]Eier!$H14</f>
        <v>0.11509999999999999</v>
      </c>
      <c r="E32" s="274">
        <f>[3]Eier!$E14</f>
        <v>0.1116</v>
      </c>
      <c r="F32" s="243">
        <f>[3]Eier!$C14</f>
        <v>0.51549999999999996</v>
      </c>
      <c r="G32" s="243">
        <f>[3]Eier!$I14</f>
        <v>0.27239999999999998</v>
      </c>
      <c r="H32" s="243">
        <f>[3]Eier!$F14</f>
        <v>0.24229999999999999</v>
      </c>
      <c r="I32" s="274">
        <f>[3]Eier!$D14</f>
        <v>0.48859999999999998</v>
      </c>
      <c r="J32" s="274">
        <f>[3]Eier!$J14</f>
        <v>0.2616</v>
      </c>
      <c r="K32" s="274">
        <f>[3]Eier!$G14</f>
        <v>0.2276</v>
      </c>
      <c r="L32" s="243"/>
      <c r="M32" s="243">
        <f>[3]Eier!$K14</f>
        <v>0.87180000000000002</v>
      </c>
      <c r="N32" s="243">
        <f>[3]Eier!$Q14</f>
        <v>0.74419999999999997</v>
      </c>
      <c r="O32" s="243">
        <f>[3]Eier!$N14</f>
        <v>0</v>
      </c>
      <c r="P32" s="274">
        <f>[3]Eier!$L14</f>
        <v>0.90859999999999996</v>
      </c>
      <c r="Q32" s="274">
        <f>[3]Eier!$R14</f>
        <v>0.65129999999999999</v>
      </c>
      <c r="R32" s="274">
        <f>[3]Eier!$O14</f>
        <v>0.59150000000000003</v>
      </c>
      <c r="S32" s="243">
        <f>[3]Eier!$M14</f>
        <v>0.79469999999999996</v>
      </c>
      <c r="T32" s="243">
        <f>[3]Eier!$S14</f>
        <v>0.56930000000000003</v>
      </c>
      <c r="U32" s="243">
        <f>[3]Eier!$P14</f>
        <v>0.4199</v>
      </c>
      <c r="V32" s="274">
        <f>[3]Eier!$T14</f>
        <v>0.86429999999999996</v>
      </c>
      <c r="W32" s="274">
        <f>[3]Eier!$W14</f>
        <v>0.623</v>
      </c>
      <c r="X32" s="274">
        <f>[3]Eier!$V14</f>
        <v>0.41889999999999999</v>
      </c>
      <c r="Y32" s="274" t="str">
        <f>[3]Eier!$X14</f>
        <v>-</v>
      </c>
      <c r="Z32" s="243"/>
      <c r="AA32" s="243">
        <f>[3]Eier!$U14</f>
        <v>1.0103</v>
      </c>
      <c r="AB32" s="243">
        <f>[3]Eier!$Z14</f>
        <v>0.65720000000000001</v>
      </c>
      <c r="AC32" s="243">
        <f>[3]Eier!$Y14</f>
        <v>0.65329999999999999</v>
      </c>
      <c r="AD32" s="243" t="str">
        <f>[3]Eier!$AA14</f>
        <v>-</v>
      </c>
      <c r="AE32" s="243"/>
      <c r="AF32" s="274">
        <f>[3]Eier!AF14</f>
        <v>19.116045681280077</v>
      </c>
      <c r="AG32" s="243"/>
      <c r="AH32" s="243"/>
      <c r="AI32" s="343">
        <v>4</v>
      </c>
      <c r="AJ32" s="452">
        <f>[3]Eier!AG14</f>
        <v>12015991.914868999</v>
      </c>
      <c r="AK32" s="452">
        <f>[3]Eier!AH14</f>
        <v>6883220.0692349998</v>
      </c>
      <c r="AL32" s="452">
        <f>[3]Eier!AI14</f>
        <v>26792060.975116</v>
      </c>
    </row>
    <row r="33" spans="1:38" s="228" customFormat="1" ht="12.75" customHeight="1" x14ac:dyDescent="0.2">
      <c r="A33" s="218"/>
      <c r="B33" s="189">
        <f>[3]Eier!$A15</f>
        <v>45748</v>
      </c>
      <c r="C33" s="274">
        <f>[3]Eier!$B15</f>
        <v>0.21629999999999999</v>
      </c>
      <c r="D33" s="274">
        <f>[3]Eier!$H15</f>
        <v>0.1147</v>
      </c>
      <c r="E33" s="274">
        <f>[3]Eier!$E15</f>
        <v>0.10009999999999999</v>
      </c>
      <c r="F33" s="243">
        <f>[3]Eier!$C15</f>
        <v>0.51259999999999994</v>
      </c>
      <c r="G33" s="243">
        <f>[3]Eier!$I15</f>
        <v>0.26729999999999998</v>
      </c>
      <c r="H33" s="243">
        <f>[3]Eier!$F15</f>
        <v>0.24229999999999999</v>
      </c>
      <c r="I33" s="274">
        <f>[3]Eier!$D15</f>
        <v>0.48820000000000002</v>
      </c>
      <c r="J33" s="274">
        <f>[3]Eier!$J15</f>
        <v>0.25779999999999997</v>
      </c>
      <c r="K33" s="274">
        <f>[3]Eier!$G15</f>
        <v>0.22670000000000001</v>
      </c>
      <c r="L33" s="243"/>
      <c r="M33" s="243">
        <f>[3]Eier!$K15</f>
        <v>0.87050000000000005</v>
      </c>
      <c r="N33" s="243">
        <f>[3]Eier!$Q15</f>
        <v>0.75049999999999994</v>
      </c>
      <c r="O33" s="243">
        <f>[3]Eier!$N15</f>
        <v>0</v>
      </c>
      <c r="P33" s="274">
        <f>[3]Eier!$L15</f>
        <v>0.91559999999999997</v>
      </c>
      <c r="Q33" s="274">
        <f>[3]Eier!$R15</f>
        <v>0.65539999999999998</v>
      </c>
      <c r="R33" s="274">
        <f>[3]Eier!$O15</f>
        <v>0.59130000000000005</v>
      </c>
      <c r="S33" s="243">
        <f>[3]Eier!$M15</f>
        <v>0.79720000000000002</v>
      </c>
      <c r="T33" s="243">
        <f>[3]Eier!$S15</f>
        <v>0.56599999999999995</v>
      </c>
      <c r="U33" s="243">
        <f>[3]Eier!$P15</f>
        <v>0.4143</v>
      </c>
      <c r="V33" s="274">
        <f>[3]Eier!$T15</f>
        <v>0.88129999999999997</v>
      </c>
      <c r="W33" s="274">
        <f>[3]Eier!$W15</f>
        <v>0.62690000000000001</v>
      </c>
      <c r="X33" s="274">
        <f>[3]Eier!$V15</f>
        <v>0.41360000000000002</v>
      </c>
      <c r="Y33" s="274" t="str">
        <f>[3]Eier!$X15</f>
        <v>-</v>
      </c>
      <c r="Z33" s="243"/>
      <c r="AA33" s="243">
        <f>[3]Eier!$U15</f>
        <v>0.99309999999999998</v>
      </c>
      <c r="AB33" s="243">
        <f>[3]Eier!$Z15</f>
        <v>0.68089999999999995</v>
      </c>
      <c r="AC33" s="243">
        <f>[3]Eier!$Y15</f>
        <v>0.621</v>
      </c>
      <c r="AD33" s="243" t="str">
        <f>[3]Eier!$AA15</f>
        <v>-</v>
      </c>
      <c r="AE33" s="243"/>
      <c r="AF33" s="274">
        <f>[3]Eier!AF15</f>
        <v>18.846043045989397</v>
      </c>
      <c r="AG33" s="243"/>
      <c r="AH33" s="243"/>
      <c r="AI33" s="343">
        <v>4</v>
      </c>
      <c r="AJ33" s="452">
        <f>[3]Eier!AG15</f>
        <v>11272806.569782</v>
      </c>
      <c r="AK33" s="452">
        <f>[3]Eier!AH15</f>
        <v>8069055.7372500002</v>
      </c>
      <c r="AL33" s="452">
        <f>[3]Eier!AI15</f>
        <v>32753579.800021999</v>
      </c>
    </row>
    <row r="34" spans="1:38" s="228" customFormat="1" ht="12.75" customHeight="1" x14ac:dyDescent="0.2">
      <c r="A34" s="218"/>
      <c r="B34" s="189">
        <f>[3]Eier!$A16</f>
        <v>45717</v>
      </c>
      <c r="C34" s="274">
        <f>[3]Eier!$B16</f>
        <v>0.2165</v>
      </c>
      <c r="D34" s="274">
        <f>[3]Eier!$H16</f>
        <v>0.12039999999999999</v>
      </c>
      <c r="E34" s="274">
        <f>[3]Eier!$E16</f>
        <v>9.2600000000000002E-2</v>
      </c>
      <c r="F34" s="243">
        <f>[3]Eier!$C16</f>
        <v>0.51259999999999994</v>
      </c>
      <c r="G34" s="243">
        <f>[3]Eier!$I16</f>
        <v>0.26440000000000002</v>
      </c>
      <c r="H34" s="243">
        <f>[3]Eier!$F16</f>
        <v>0.2432</v>
      </c>
      <c r="I34" s="274">
        <f>[3]Eier!$D16</f>
        <v>0.48020000000000002</v>
      </c>
      <c r="J34" s="274">
        <f>[3]Eier!$J16</f>
        <v>0.25030000000000002</v>
      </c>
      <c r="K34" s="274">
        <f>[3]Eier!$G16</f>
        <v>0.21790000000000001</v>
      </c>
      <c r="L34" s="243"/>
      <c r="M34" s="243">
        <f>[3]Eier!$K16</f>
        <v>0.87749999999999995</v>
      </c>
      <c r="N34" s="243">
        <f>[3]Eier!$Q16</f>
        <v>0.74029999999999996</v>
      </c>
      <c r="O34" s="243">
        <f>[3]Eier!$N16</f>
        <v>0.56220000000000003</v>
      </c>
      <c r="P34" s="274">
        <f>[3]Eier!$L16</f>
        <v>0.87629999999999997</v>
      </c>
      <c r="Q34" s="274">
        <f>[3]Eier!$R16</f>
        <v>0.64959999999999996</v>
      </c>
      <c r="R34" s="274">
        <f>[3]Eier!$O16</f>
        <v>0.59389999999999998</v>
      </c>
      <c r="S34" s="243">
        <f>[3]Eier!$M16</f>
        <v>0.80740000000000001</v>
      </c>
      <c r="T34" s="243">
        <f>[3]Eier!$S16</f>
        <v>0.55889999999999995</v>
      </c>
      <c r="U34" s="243">
        <f>[3]Eier!$P16</f>
        <v>0.41360000000000002</v>
      </c>
      <c r="V34" s="274">
        <f>[3]Eier!$T16</f>
        <v>0.85729999999999995</v>
      </c>
      <c r="W34" s="274">
        <f>[3]Eier!$W16</f>
        <v>0.61890000000000001</v>
      </c>
      <c r="X34" s="274">
        <f>[3]Eier!$V16</f>
        <v>0.41499999999999998</v>
      </c>
      <c r="Y34" s="274" t="str">
        <f>[3]Eier!$X16</f>
        <v>-</v>
      </c>
      <c r="Z34" s="243"/>
      <c r="AA34" s="243">
        <f>[3]Eier!$U16</f>
        <v>1.0122</v>
      </c>
      <c r="AB34" s="243">
        <f>[3]Eier!$Z16</f>
        <v>0.67600000000000005</v>
      </c>
      <c r="AC34" s="243">
        <f>[3]Eier!$Y16</f>
        <v>0.61080000000000001</v>
      </c>
      <c r="AD34" s="243" t="str">
        <f>[3]Eier!$AA16</f>
        <v>-</v>
      </c>
      <c r="AE34" s="243"/>
      <c r="AF34" s="274">
        <f>[3]Eier!AF16</f>
        <v>18.655053023814684</v>
      </c>
      <c r="AG34" s="243"/>
      <c r="AH34" s="243"/>
      <c r="AI34" s="343">
        <v>5</v>
      </c>
      <c r="AJ34" s="452">
        <f>[3]Eier!AG16</f>
        <v>14109764.241911</v>
      </c>
      <c r="AK34" s="452">
        <f>[3]Eier!AH16</f>
        <v>9977173.1438350007</v>
      </c>
      <c r="AL34" s="452">
        <f>[3]Eier!AI16</f>
        <v>36710002.989352003</v>
      </c>
    </row>
    <row r="35" spans="1:38" s="228" customFormat="1" ht="12.75" customHeight="1" x14ac:dyDescent="0.2">
      <c r="A35" s="218"/>
      <c r="B35" s="189">
        <f>[3]Eier!$A17</f>
        <v>45689</v>
      </c>
      <c r="C35" s="274">
        <f>[3]Eier!$B17</f>
        <v>0.21740000000000001</v>
      </c>
      <c r="D35" s="274">
        <f>[3]Eier!$H17</f>
        <v>0.1242</v>
      </c>
      <c r="E35" s="274">
        <f>[3]Eier!$E17</f>
        <v>0.1048</v>
      </c>
      <c r="F35" s="243">
        <f>[3]Eier!$C17</f>
        <v>0.51100000000000001</v>
      </c>
      <c r="G35" s="243">
        <f>[3]Eier!$I17</f>
        <v>0.27160000000000001</v>
      </c>
      <c r="H35" s="243">
        <f>[3]Eier!$F17</f>
        <v>0.24199999999999999</v>
      </c>
      <c r="I35" s="274">
        <f>[3]Eier!$D17</f>
        <v>0.47389999999999999</v>
      </c>
      <c r="J35" s="274">
        <f>[3]Eier!$J17</f>
        <v>0.25180000000000002</v>
      </c>
      <c r="K35" s="274">
        <f>[3]Eier!$G17</f>
        <v>0.2175</v>
      </c>
      <c r="L35" s="243"/>
      <c r="M35" s="243">
        <f>[3]Eier!$K17</f>
        <v>0.95399999999999996</v>
      </c>
      <c r="N35" s="243">
        <f>[3]Eier!$Q17</f>
        <v>0.73960000000000004</v>
      </c>
      <c r="O35" s="243">
        <f>[3]Eier!$N17</f>
        <v>0.5645</v>
      </c>
      <c r="P35" s="274">
        <f>[3]Eier!$L17</f>
        <v>0.87629999999999997</v>
      </c>
      <c r="Q35" s="274">
        <f>[3]Eier!$R17</f>
        <v>0.64470000000000005</v>
      </c>
      <c r="R35" s="274">
        <f>[3]Eier!$O17</f>
        <v>0.57699999999999996</v>
      </c>
      <c r="S35" s="243">
        <f>[3]Eier!$M17</f>
        <v>0.75609999999999999</v>
      </c>
      <c r="T35" s="243">
        <f>[3]Eier!$S17</f>
        <v>0.54849999999999999</v>
      </c>
      <c r="U35" s="243">
        <f>[3]Eier!$P17</f>
        <v>0.40960000000000002</v>
      </c>
      <c r="V35" s="274">
        <f>[3]Eier!$T17</f>
        <v>0.85050000000000003</v>
      </c>
      <c r="W35" s="274">
        <f>[3]Eier!$W17</f>
        <v>0.60719999999999996</v>
      </c>
      <c r="X35" s="274">
        <f>[3]Eier!$V17</f>
        <v>0.40970000000000001</v>
      </c>
      <c r="Y35" s="274" t="str">
        <f>[3]Eier!$X17</f>
        <v>-</v>
      </c>
      <c r="Z35" s="243"/>
      <c r="AA35" s="243">
        <f>[3]Eier!$U17</f>
        <v>1.0185999999999999</v>
      </c>
      <c r="AB35" s="243">
        <f>[3]Eier!$Z17</f>
        <v>0.66769999999999996</v>
      </c>
      <c r="AC35" s="243">
        <f>[3]Eier!$Y17</f>
        <v>0.57509999999999994</v>
      </c>
      <c r="AD35" s="243" t="str">
        <f>[3]Eier!$AA17</f>
        <v>-</v>
      </c>
      <c r="AE35" s="219"/>
      <c r="AF35" s="274">
        <f>[3]Eier!AF17</f>
        <v>19.044945981528929</v>
      </c>
      <c r="AG35" s="243"/>
      <c r="AH35" s="243"/>
      <c r="AI35" s="343">
        <v>4</v>
      </c>
      <c r="AJ35" s="452">
        <f>[3]Eier!AG17</f>
        <v>11568730.445478</v>
      </c>
      <c r="AK35" s="452">
        <f>[3]Eier!AH17</f>
        <v>8438661.6886299998</v>
      </c>
      <c r="AL35" s="452">
        <f>[3]Eier!AI17</f>
        <v>26514816.066980001</v>
      </c>
    </row>
    <row r="36" spans="1:38" x14ac:dyDescent="0.2">
      <c r="A36" s="218"/>
      <c r="B36" s="189">
        <f>[3]Eier!$A18</f>
        <v>45658</v>
      </c>
      <c r="C36" s="274">
        <f>[3]Eier!$B18</f>
        <v>0.222</v>
      </c>
      <c r="D36" s="274">
        <f>[3]Eier!$H18</f>
        <v>0.12130000000000001</v>
      </c>
      <c r="E36" s="274">
        <f>[3]Eier!$E18</f>
        <v>0.11550000000000001</v>
      </c>
      <c r="F36" s="243">
        <f>[3]Eier!$C18</f>
        <v>0.51100000000000001</v>
      </c>
      <c r="G36" s="243">
        <f>[3]Eier!$I18</f>
        <v>0.27229999999999999</v>
      </c>
      <c r="H36" s="243">
        <f>[3]Eier!$F18</f>
        <v>0.24110000000000001</v>
      </c>
      <c r="I36" s="274">
        <f>[3]Eier!$D18</f>
        <v>0.48149999999999998</v>
      </c>
      <c r="J36" s="274">
        <f>[3]Eier!$J18</f>
        <v>0.26019999999999999</v>
      </c>
      <c r="K36" s="274">
        <f>[3]Eier!$G18</f>
        <v>0.22120000000000001</v>
      </c>
      <c r="L36" s="243"/>
      <c r="M36" s="243">
        <f>[3]Eier!$K18</f>
        <v>0.92789999999999995</v>
      </c>
      <c r="N36" s="243">
        <f>[3]Eier!$Q18</f>
        <v>0.73699999999999999</v>
      </c>
      <c r="O36" s="243">
        <f>[3]Eier!$N18</f>
        <v>0.52680000000000005</v>
      </c>
      <c r="P36" s="274">
        <f>[3]Eier!$L18</f>
        <v>0.89800000000000002</v>
      </c>
      <c r="Q36" s="274">
        <f>[3]Eier!$R18</f>
        <v>0.65620000000000001</v>
      </c>
      <c r="R36" s="274">
        <f>[3]Eier!$O18</f>
        <v>0.58289999999999997</v>
      </c>
      <c r="S36" s="243">
        <f>[3]Eier!$M18</f>
        <v>0.82799999999999996</v>
      </c>
      <c r="T36" s="243">
        <f>[3]Eier!$S18</f>
        <v>0.54430000000000001</v>
      </c>
      <c r="U36" s="243">
        <f>[3]Eier!$P18</f>
        <v>0.40920000000000001</v>
      </c>
      <c r="V36" s="274">
        <f>[3]Eier!$T18</f>
        <v>0.87819999999999998</v>
      </c>
      <c r="W36" s="274">
        <f>[3]Eier!$W18</f>
        <v>0.61960000000000004</v>
      </c>
      <c r="X36" s="274">
        <f>[3]Eier!$V18</f>
        <v>0.4103</v>
      </c>
      <c r="Y36" s="274" t="str">
        <f>[3]Eier!$X18</f>
        <v>-</v>
      </c>
      <c r="Z36" s="243"/>
      <c r="AA36" s="243">
        <f>[3]Eier!$U18</f>
        <v>1.0408999999999999</v>
      </c>
      <c r="AB36" s="243">
        <f>[3]Eier!$Z18</f>
        <v>0.65159999999999996</v>
      </c>
      <c r="AC36" s="243">
        <f>[3]Eier!$Y18</f>
        <v>0.62160000000000004</v>
      </c>
      <c r="AD36" s="243" t="str">
        <f>[3]Eier!$AA18</f>
        <v>-</v>
      </c>
      <c r="AE36" s="188"/>
      <c r="AF36" s="274">
        <f>[3]Eier!AF18</f>
        <v>19.485697297016671</v>
      </c>
      <c r="AG36" s="243"/>
      <c r="AH36" s="243"/>
      <c r="AI36" s="343">
        <v>4</v>
      </c>
      <c r="AJ36" s="452">
        <f>[3]Eier!AG18</f>
        <v>12167740.585286001</v>
      </c>
      <c r="AK36" s="452">
        <f>[3]Eier!AH18</f>
        <v>8443727.3346190006</v>
      </c>
      <c r="AL36" s="452">
        <f>[3]Eier!AI18</f>
        <v>27844525.414023999</v>
      </c>
    </row>
    <row r="37" spans="1:38" x14ac:dyDescent="0.2">
      <c r="A37" s="218"/>
      <c r="B37" s="189">
        <f>[3]Eier!$A19</f>
        <v>45627</v>
      </c>
      <c r="C37" s="274">
        <f>[3]Eier!$B19</f>
        <v>0.21249999999999999</v>
      </c>
      <c r="D37" s="274">
        <f>[3]Eier!$H19</f>
        <v>0.12379999999999999</v>
      </c>
      <c r="E37" s="274">
        <f>[3]Eier!$E19</f>
        <v>0.1231</v>
      </c>
      <c r="F37" s="243">
        <f>[3]Eier!$C19</f>
        <v>0.49680000000000002</v>
      </c>
      <c r="G37" s="243">
        <f>[3]Eier!$I19</f>
        <v>0.26440000000000002</v>
      </c>
      <c r="H37" s="243">
        <f>[3]Eier!$F19</f>
        <v>0.23019999999999999</v>
      </c>
      <c r="I37" s="274">
        <f>[3]Eier!$D19</f>
        <v>0.4602</v>
      </c>
      <c r="J37" s="274">
        <f>[3]Eier!$J19</f>
        <v>0.25030000000000002</v>
      </c>
      <c r="K37" s="274">
        <f>[3]Eier!$G19</f>
        <v>0.2145</v>
      </c>
      <c r="L37" s="243"/>
      <c r="M37" s="243">
        <f>[3]Eier!$K19</f>
        <v>0.91279999999999994</v>
      </c>
      <c r="N37" s="243">
        <f>[3]Eier!$Q19</f>
        <v>0.7359</v>
      </c>
      <c r="O37" s="243">
        <f>[3]Eier!$N19</f>
        <v>0.55030000000000001</v>
      </c>
      <c r="P37" s="274">
        <f>[3]Eier!$L19</f>
        <v>0.88549999999999995</v>
      </c>
      <c r="Q37" s="274">
        <f>[3]Eier!$R19</f>
        <v>0.64429999999999998</v>
      </c>
      <c r="R37" s="274">
        <f>[3]Eier!$O19</f>
        <v>0.57299999999999995</v>
      </c>
      <c r="S37" s="243">
        <f>[3]Eier!$M19</f>
        <v>0.81779999999999997</v>
      </c>
      <c r="T37" s="243">
        <f>[3]Eier!$S19</f>
        <v>0.55969999999999998</v>
      </c>
      <c r="U37" s="243">
        <f>[3]Eier!$P19</f>
        <v>0.3997</v>
      </c>
      <c r="V37" s="274">
        <f>[3]Eier!$T19</f>
        <v>0.86619999999999997</v>
      </c>
      <c r="W37" s="274">
        <f>[3]Eier!$W19</f>
        <v>0.62580000000000002</v>
      </c>
      <c r="X37" s="274">
        <f>[3]Eier!$V19</f>
        <v>0.40250000000000002</v>
      </c>
      <c r="Y37" s="274" t="str">
        <f>[3]Eier!$X19</f>
        <v>-</v>
      </c>
      <c r="Z37" s="243"/>
      <c r="AA37" s="243">
        <f>[3]Eier!$U19</f>
        <v>1.0230999999999999</v>
      </c>
      <c r="AB37" s="243">
        <f>[3]Eier!$Z19</f>
        <v>0.6754</v>
      </c>
      <c r="AC37" s="243">
        <f>[3]Eier!$Y19</f>
        <v>0.59430000000000005</v>
      </c>
      <c r="AD37" s="243" t="str">
        <f>[3]Eier!$AA19</f>
        <v>-</v>
      </c>
      <c r="AE37" s="188"/>
      <c r="AF37" s="274">
        <f>[3]Eier!AF19</f>
        <v>19.259886393364781</v>
      </c>
      <c r="AG37" s="243"/>
      <c r="AH37" s="243"/>
      <c r="AI37" s="343">
        <v>5</v>
      </c>
      <c r="AJ37" s="452">
        <f>[3]Eier!AG19</f>
        <v>14705615.926719001</v>
      </c>
      <c r="AK37" s="452">
        <f>[3]Eier!AH19</f>
        <v>10578727.527904</v>
      </c>
      <c r="AL37" s="452">
        <f>[3]Eier!AI19</f>
        <v>36277739.695073001</v>
      </c>
    </row>
    <row r="38" spans="1:38" x14ac:dyDescent="0.2">
      <c r="A38" s="218"/>
      <c r="B38" s="189">
        <f>[3]Eier!$A20</f>
        <v>45597</v>
      </c>
      <c r="C38" s="274">
        <f>[3]Eier!$B20</f>
        <v>0.20910000000000001</v>
      </c>
      <c r="D38" s="274">
        <f>[3]Eier!$H20</f>
        <v>0.1236</v>
      </c>
      <c r="E38" s="274">
        <f>[3]Eier!$E20</f>
        <v>0.124</v>
      </c>
      <c r="F38" s="243">
        <f>[3]Eier!$C20</f>
        <v>0.49590000000000001</v>
      </c>
      <c r="G38" s="243">
        <f>[3]Eier!$I20</f>
        <v>0.26479999999999998</v>
      </c>
      <c r="H38" s="243">
        <f>[3]Eier!$F20</f>
        <v>0.23039999999999999</v>
      </c>
      <c r="I38" s="274">
        <f>[3]Eier!$D20</f>
        <v>0.4446</v>
      </c>
      <c r="J38" s="274">
        <f>[3]Eier!$J20</f>
        <v>0.24229999999999999</v>
      </c>
      <c r="K38" s="274">
        <f>[3]Eier!$G20</f>
        <v>0.1981</v>
      </c>
      <c r="L38" s="243"/>
      <c r="M38" s="243">
        <f>[3]Eier!$K20</f>
        <v>0.90369999999999995</v>
      </c>
      <c r="N38" s="243">
        <f>[3]Eier!$Q20</f>
        <v>0.71650000000000003</v>
      </c>
      <c r="O38" s="243">
        <f>[3]Eier!$N20</f>
        <v>0.56699999999999995</v>
      </c>
      <c r="P38" s="274">
        <f>[3]Eier!$L20</f>
        <v>0.88190000000000002</v>
      </c>
      <c r="Q38" s="274">
        <f>[3]Eier!$R20</f>
        <v>0.64300000000000002</v>
      </c>
      <c r="R38" s="274">
        <f>[3]Eier!$O20</f>
        <v>0.57299999999999995</v>
      </c>
      <c r="S38" s="243">
        <f>[3]Eier!$M20</f>
        <v>0.77090000000000003</v>
      </c>
      <c r="T38" s="243">
        <f>[3]Eier!$S20</f>
        <v>0.5464</v>
      </c>
      <c r="U38" s="243">
        <f>[3]Eier!$P20</f>
        <v>0.4007</v>
      </c>
      <c r="V38" s="274">
        <f>[3]Eier!$T20</f>
        <v>0.8508</v>
      </c>
      <c r="W38" s="274">
        <f>[3]Eier!$W20</f>
        <v>0.62</v>
      </c>
      <c r="X38" s="274">
        <f>[3]Eier!$V20</f>
        <v>0.40150000000000002</v>
      </c>
      <c r="Y38" s="274" t="str">
        <f>[3]Eier!$X20</f>
        <v>-</v>
      </c>
      <c r="Z38" s="243"/>
      <c r="AA38" s="243">
        <f>[3]Eier!$U20</f>
        <v>1.0083</v>
      </c>
      <c r="AB38" s="243">
        <f>[3]Eier!$Z20</f>
        <v>0.67169999999999996</v>
      </c>
      <c r="AC38" s="243">
        <f>[3]Eier!$Y20</f>
        <v>0.60140000000000005</v>
      </c>
      <c r="AD38" s="243" t="str">
        <f>[3]Eier!$AA20</f>
        <v>-</v>
      </c>
      <c r="AE38" s="188"/>
      <c r="AF38" s="274">
        <f>[3]Eier!AF20</f>
        <v>19.265627152616158</v>
      </c>
      <c r="AG38" s="243"/>
      <c r="AH38" s="243"/>
      <c r="AI38" s="343">
        <v>4</v>
      </c>
      <c r="AJ38" s="452">
        <f>[3]Eier!AG20</f>
        <v>11072032.232743001</v>
      </c>
      <c r="AK38" s="452">
        <f>[3]Eier!AH20</f>
        <v>7824443.3656249996</v>
      </c>
      <c r="AL38" s="452">
        <f>[3]Eier!AI20</f>
        <v>28727333.195826001</v>
      </c>
    </row>
    <row r="39" spans="1:38" x14ac:dyDescent="0.2">
      <c r="A39" s="218"/>
      <c r="B39" s="189">
        <f>[3]Eier!$A21</f>
        <v>45566</v>
      </c>
      <c r="C39" s="274">
        <f>[3]Eier!$B21</f>
        <v>0.1983</v>
      </c>
      <c r="D39" s="274">
        <f>[3]Eier!$H21</f>
        <v>0.1123</v>
      </c>
      <c r="E39" s="274">
        <f>[3]Eier!$E21</f>
        <v>0.1</v>
      </c>
      <c r="F39" s="243">
        <f>[3]Eier!$C21</f>
        <v>0.49469999999999997</v>
      </c>
      <c r="G39" s="243">
        <f>[3]Eier!$I21</f>
        <v>0.26069999999999999</v>
      </c>
      <c r="H39" s="243">
        <f>[3]Eier!$F21</f>
        <v>0.2291</v>
      </c>
      <c r="I39" s="274">
        <f>[3]Eier!$D21</f>
        <v>0.44379999999999997</v>
      </c>
      <c r="J39" s="274">
        <f>[3]Eier!$J21</f>
        <v>0.23849999999999999</v>
      </c>
      <c r="K39" s="274">
        <f>[3]Eier!$G21</f>
        <v>0.19370000000000001</v>
      </c>
      <c r="L39" s="243"/>
      <c r="M39" s="243">
        <f>[3]Eier!$K21</f>
        <v>0.90990000000000004</v>
      </c>
      <c r="N39" s="243">
        <f>[3]Eier!$Q21</f>
        <v>0.72019999999999995</v>
      </c>
      <c r="O39" s="243">
        <f>[3]Eier!$N21</f>
        <v>0.54849999999999999</v>
      </c>
      <c r="P39" s="274">
        <f>[3]Eier!$L21</f>
        <v>0.88370000000000004</v>
      </c>
      <c r="Q39" s="274">
        <f>[3]Eier!$R21</f>
        <v>0.65080000000000005</v>
      </c>
      <c r="R39" s="274">
        <f>[3]Eier!$O21</f>
        <v>0.57379999999999998</v>
      </c>
      <c r="S39" s="243">
        <f>[3]Eier!$M21</f>
        <v>0.77480000000000004</v>
      </c>
      <c r="T39" s="243">
        <f>[3]Eier!$S21</f>
        <v>0.55449999999999999</v>
      </c>
      <c r="U39" s="243">
        <f>[3]Eier!$P21</f>
        <v>0.40160000000000001</v>
      </c>
      <c r="V39" s="274">
        <f>[3]Eier!$T21</f>
        <v>0.85619999999999996</v>
      </c>
      <c r="W39" s="274">
        <f>[3]Eier!$W21</f>
        <v>0.62680000000000002</v>
      </c>
      <c r="X39" s="274">
        <f>[3]Eier!$V21</f>
        <v>0.40450000000000003</v>
      </c>
      <c r="Y39" s="274" t="str">
        <f>[3]Eier!$X21</f>
        <v>-</v>
      </c>
      <c r="Z39" s="243"/>
      <c r="AA39" s="243">
        <f>[3]Eier!$U21</f>
        <v>1.0255000000000001</v>
      </c>
      <c r="AB39" s="243">
        <f>[3]Eier!$Z21</f>
        <v>0.68710000000000004</v>
      </c>
      <c r="AC39" s="243">
        <f>[3]Eier!$Y21</f>
        <v>0.61560000000000004</v>
      </c>
      <c r="AD39" s="243" t="str">
        <f>[3]Eier!$AA21</f>
        <v>-</v>
      </c>
      <c r="AE39" s="188"/>
      <c r="AF39" s="274">
        <f>[3]Eier!AF21</f>
        <v>19.652567066776193</v>
      </c>
      <c r="AG39" s="243"/>
      <c r="AH39" s="243"/>
      <c r="AI39" s="343">
        <v>4</v>
      </c>
      <c r="AJ39" s="452">
        <f>[3]Eier!AG21</f>
        <v>10590294.437608</v>
      </c>
      <c r="AK39" s="452">
        <f>[3]Eier!AH21</f>
        <v>9247840.3567539994</v>
      </c>
      <c r="AL39" s="452">
        <f>[3]Eier!AI21</f>
        <v>26008073.375358</v>
      </c>
    </row>
    <row r="40" spans="1:38" x14ac:dyDescent="0.2">
      <c r="A40" s="218"/>
      <c r="B40" s="189">
        <f>[3]Eier!$A22</f>
        <v>45536</v>
      </c>
      <c r="C40" s="274">
        <f>[3]Eier!$B22</f>
        <v>0.2104</v>
      </c>
      <c r="D40" s="274">
        <f>[3]Eier!$H22</f>
        <v>0.1079</v>
      </c>
      <c r="E40" s="274">
        <f>[3]Eier!$E22</f>
        <v>0.1105</v>
      </c>
      <c r="F40" s="243">
        <f>[3]Eier!$C22</f>
        <v>0.49430000000000002</v>
      </c>
      <c r="G40" s="243">
        <f>[3]Eier!$I22</f>
        <v>0.26019999999999999</v>
      </c>
      <c r="H40" s="243">
        <f>[3]Eier!$F22</f>
        <v>0.22969999999999999</v>
      </c>
      <c r="I40" s="274">
        <f>[3]Eier!$D22</f>
        <v>0.4476</v>
      </c>
      <c r="J40" s="274">
        <f>[3]Eier!$J22</f>
        <v>0.2369</v>
      </c>
      <c r="K40" s="274">
        <f>[3]Eier!$G22</f>
        <v>0.20620000000000002</v>
      </c>
      <c r="L40" s="243"/>
      <c r="M40" s="243">
        <f>[3]Eier!$K22</f>
        <v>0.90989999999999993</v>
      </c>
      <c r="N40" s="243">
        <f>[3]Eier!$Q22</f>
        <v>0.73659999999999992</v>
      </c>
      <c r="O40" s="243">
        <f>[3]Eier!$N22</f>
        <v>0.54390000000000005</v>
      </c>
      <c r="P40" s="274">
        <f>[3]Eier!$L22</f>
        <v>0.86970000000000003</v>
      </c>
      <c r="Q40" s="274">
        <f>[3]Eier!$R22</f>
        <v>0.67749999999999999</v>
      </c>
      <c r="R40" s="274">
        <f>[3]Eier!$O22</f>
        <v>0.57379999999999998</v>
      </c>
      <c r="S40" s="243">
        <f>[3]Eier!$M22</f>
        <v>0.8165</v>
      </c>
      <c r="T40" s="243">
        <f>[3]Eier!$S22</f>
        <v>0.55149999999999999</v>
      </c>
      <c r="U40" s="243">
        <f>[3]Eier!$P22</f>
        <v>0.40159999999999996</v>
      </c>
      <c r="V40" s="274">
        <f>[3]Eier!$T22</f>
        <v>0.85880000000000001</v>
      </c>
      <c r="W40" s="274">
        <f>[3]Eier!$W22</f>
        <v>0.64159999999999995</v>
      </c>
      <c r="X40" s="274">
        <f>[3]Eier!$V22</f>
        <v>0.40450000000000003</v>
      </c>
      <c r="Y40" s="274" t="str">
        <f>[3]Eier!$X22</f>
        <v>-</v>
      </c>
      <c r="Z40" s="243"/>
      <c r="AA40" s="243">
        <f>[3]Eier!$U22</f>
        <v>1.0237000000000001</v>
      </c>
      <c r="AB40" s="243">
        <f>[3]Eier!$Z22</f>
        <v>0.67800000000000005</v>
      </c>
      <c r="AC40" s="243">
        <f>[3]Eier!$Y22</f>
        <v>0.61650000000000005</v>
      </c>
      <c r="AD40" s="243" t="str">
        <f>[3]Eier!$AA22</f>
        <v>-</v>
      </c>
      <c r="AE40" s="188"/>
      <c r="AF40" s="274">
        <f>[3]Eier!AF22</f>
        <v>19.50312216743837</v>
      </c>
      <c r="AG40" s="243"/>
      <c r="AH40" s="243"/>
      <c r="AI40" s="343">
        <v>5</v>
      </c>
      <c r="AJ40" s="452">
        <f>[3]Eier!AG22</f>
        <v>13580120.286037</v>
      </c>
      <c r="AK40" s="452">
        <f>[3]Eier!AH22</f>
        <v>9666757.9636729993</v>
      </c>
      <c r="AL40" s="452">
        <f>[3]Eier!AI22</f>
        <v>32389829.021313</v>
      </c>
    </row>
    <row r="41" spans="1:38" x14ac:dyDescent="0.2">
      <c r="A41" s="218"/>
      <c r="B41" s="189">
        <f>[3]Eier!$A23</f>
        <v>45505</v>
      </c>
      <c r="C41" s="274">
        <f>[3]Eier!$B23</f>
        <v>0.215</v>
      </c>
      <c r="D41" s="274">
        <f>[3]Eier!$H23</f>
        <v>0.10769999999999999</v>
      </c>
      <c r="E41" s="274">
        <f>[3]Eier!$E23</f>
        <v>0.10210000000000001</v>
      </c>
      <c r="F41" s="243">
        <f>[3]Eier!$C23</f>
        <v>0.49259999999999998</v>
      </c>
      <c r="G41" s="243">
        <f>[3]Eier!$I23</f>
        <v>0.25950000000000001</v>
      </c>
      <c r="H41" s="243">
        <f>[3]Eier!$F23</f>
        <v>0.22870000000000001</v>
      </c>
      <c r="I41" s="274">
        <f>[3]Eier!$D23</f>
        <v>0.44799999999999995</v>
      </c>
      <c r="J41" s="274">
        <f>[3]Eier!$J23</f>
        <v>0.23699999999999999</v>
      </c>
      <c r="K41" s="274">
        <f>[3]Eier!$G23</f>
        <v>0.20860000000000001</v>
      </c>
      <c r="L41" s="243"/>
      <c r="M41" s="243">
        <f>[3]Eier!$K23</f>
        <v>0.90610000000000002</v>
      </c>
      <c r="N41" s="243">
        <f>[3]Eier!$Q23</f>
        <v>0.73659999999999992</v>
      </c>
      <c r="O41" s="243">
        <f>[3]Eier!$N23</f>
        <v>0.56100000000000005</v>
      </c>
      <c r="P41" s="274">
        <f>[3]Eier!$L23</f>
        <v>0.90069999999999995</v>
      </c>
      <c r="Q41" s="274">
        <f>[3]Eier!$R23</f>
        <v>0.66269999999999996</v>
      </c>
      <c r="R41" s="274">
        <f>[3]Eier!$O23</f>
        <v>0.57379999999999998</v>
      </c>
      <c r="S41" s="243">
        <f>[3]Eier!$M23</f>
        <v>0.81709999999999994</v>
      </c>
      <c r="T41" s="243">
        <f>[3]Eier!$S23</f>
        <v>0.53639999999999999</v>
      </c>
      <c r="U41" s="243">
        <f>[3]Eier!$P23</f>
        <v>0.40159999999999996</v>
      </c>
      <c r="V41" s="274">
        <f>[3]Eier!$T23</f>
        <v>0.87549999999999994</v>
      </c>
      <c r="W41" s="274">
        <f>[3]Eier!$W23</f>
        <v>0.62309999999999999</v>
      </c>
      <c r="X41" s="274">
        <f>[3]Eier!$V23</f>
        <v>0.40539999999999998</v>
      </c>
      <c r="Y41" s="274" t="str">
        <f>[3]Eier!$X23</f>
        <v>-</v>
      </c>
      <c r="Z41" s="243"/>
      <c r="AA41" s="243">
        <f>[3]Eier!$U23</f>
        <v>1.0206999999999999</v>
      </c>
      <c r="AB41" s="243">
        <f>[3]Eier!$Z23</f>
        <v>0.66180000000000005</v>
      </c>
      <c r="AC41" s="243">
        <f>[3]Eier!$Y23</f>
        <v>0.61209999999999998</v>
      </c>
      <c r="AD41" s="243" t="str">
        <f>[3]Eier!$AA23</f>
        <v>-</v>
      </c>
      <c r="AE41" s="188"/>
      <c r="AF41" s="274">
        <f>[3]Eier!AF23</f>
        <v>19.056624149416336</v>
      </c>
      <c r="AG41" s="243"/>
      <c r="AH41" s="243"/>
      <c r="AI41" s="343">
        <v>4</v>
      </c>
      <c r="AJ41" s="452">
        <f>[3]Eier!AG23</f>
        <v>11006513.271495</v>
      </c>
      <c r="AK41" s="452">
        <f>[3]Eier!AH23</f>
        <v>7285197.1684349999</v>
      </c>
      <c r="AL41" s="452">
        <f>[3]Eier!AI23</f>
        <v>24734885.294544</v>
      </c>
    </row>
    <row r="42" spans="1:38" x14ac:dyDescent="0.2">
      <c r="A42" s="218"/>
      <c r="B42" s="189">
        <f>[3]Eier!$A24</f>
        <v>45474</v>
      </c>
      <c r="C42" s="274">
        <f>[3]Eier!$B24</f>
        <v>0.2097</v>
      </c>
      <c r="D42" s="274">
        <f>[3]Eier!$H24</f>
        <v>0.1061</v>
      </c>
      <c r="E42" s="274">
        <f>[3]Eier!$E24</f>
        <v>0.11259999999999999</v>
      </c>
      <c r="F42" s="243">
        <f>[3]Eier!$C24</f>
        <v>0.49170000000000003</v>
      </c>
      <c r="G42" s="243">
        <f>[3]Eier!$I24</f>
        <v>0.25950000000000001</v>
      </c>
      <c r="H42" s="243">
        <f>[3]Eier!$F24</f>
        <v>0.22899999999999998</v>
      </c>
      <c r="I42" s="274">
        <f>[3]Eier!$D24</f>
        <v>0.45159999999999995</v>
      </c>
      <c r="J42" s="274">
        <f>[3]Eier!$J24</f>
        <v>0.23469999999999999</v>
      </c>
      <c r="K42" s="274">
        <f>[3]Eier!$G24</f>
        <v>0.20370000000000002</v>
      </c>
      <c r="L42" s="243"/>
      <c r="M42" s="243">
        <f>[3]Eier!$K24</f>
        <v>0.91810000000000003</v>
      </c>
      <c r="N42" s="243">
        <f>[3]Eier!$Q24</f>
        <v>0.73739999999999994</v>
      </c>
      <c r="O42" s="243">
        <f>[3]Eier!$N24</f>
        <v>0.56320000000000003</v>
      </c>
      <c r="P42" s="274">
        <f>[3]Eier!$L24</f>
        <v>0.90959999999999996</v>
      </c>
      <c r="Q42" s="274">
        <f>[3]Eier!$R24</f>
        <v>0.65590000000000004</v>
      </c>
      <c r="R42" s="274">
        <f>[3]Eier!$O24</f>
        <v>0.57379999999999998</v>
      </c>
      <c r="S42" s="243">
        <f>[3]Eier!$M24</f>
        <v>0.81620000000000004</v>
      </c>
      <c r="T42" s="243">
        <f>[3]Eier!$S24</f>
        <v>0.5575</v>
      </c>
      <c r="U42" s="243">
        <f>[3]Eier!$P24</f>
        <v>0.40149999999999997</v>
      </c>
      <c r="V42" s="274">
        <f>[3]Eier!$T24</f>
        <v>0.88120000000000009</v>
      </c>
      <c r="W42" s="274">
        <f>[3]Eier!$W24</f>
        <v>0.63239999999999996</v>
      </c>
      <c r="X42" s="274">
        <f>[3]Eier!$V24</f>
        <v>0.40509999999999996</v>
      </c>
      <c r="Y42" s="274" t="str">
        <f>[3]Eier!$X24</f>
        <v>-</v>
      </c>
      <c r="Z42" s="243"/>
      <c r="AA42" s="243">
        <f>[3]Eier!$U24</f>
        <v>0.98959999999999992</v>
      </c>
      <c r="AB42" s="243">
        <f>[3]Eier!$Z24</f>
        <v>0.65010000000000001</v>
      </c>
      <c r="AC42" s="243">
        <f>[3]Eier!$Y24</f>
        <v>0.61270000000000002</v>
      </c>
      <c r="AD42" s="243" t="str">
        <f>[3]Eier!$AA24</f>
        <v>-</v>
      </c>
      <c r="AE42" s="188"/>
      <c r="AF42" s="274">
        <f>[3]Eier!AF24</f>
        <v>18.661147855151935</v>
      </c>
      <c r="AG42" s="243"/>
      <c r="AH42" s="243"/>
      <c r="AI42" s="343">
        <v>4</v>
      </c>
      <c r="AJ42" s="452">
        <f>[3]Eier!AG24</f>
        <v>9458693.7976849992</v>
      </c>
      <c r="AK42" s="452">
        <f>[3]Eier!AH24</f>
        <v>7595307.349165</v>
      </c>
      <c r="AL42" s="452">
        <f>[3]Eier!AI24</f>
        <v>22793032.429742999</v>
      </c>
    </row>
    <row r="43" spans="1:38" x14ac:dyDescent="0.2">
      <c r="A43" s="218"/>
      <c r="B43" s="189">
        <f>[3]Eier!$A25</f>
        <v>45444</v>
      </c>
      <c r="C43" s="274">
        <f>[3]Eier!$B25</f>
        <v>0.21609999999999999</v>
      </c>
      <c r="D43" s="274">
        <f>[3]Eier!$H25</f>
        <v>0.1065</v>
      </c>
      <c r="E43" s="274">
        <f>[3]Eier!$E25</f>
        <v>0.10890000000000001</v>
      </c>
      <c r="F43" s="243">
        <f>[3]Eier!$C25</f>
        <v>0.49130000000000001</v>
      </c>
      <c r="G43" s="243">
        <f>[3]Eier!$I25</f>
        <v>0.25950000000000001</v>
      </c>
      <c r="H43" s="243">
        <f>[3]Eier!$F25</f>
        <v>0.22899999999999998</v>
      </c>
      <c r="I43" s="274">
        <f>[3]Eier!$D25</f>
        <v>0.46020000000000005</v>
      </c>
      <c r="J43" s="274">
        <f>[3]Eier!$J25</f>
        <v>0.22969999999999999</v>
      </c>
      <c r="K43" s="274">
        <f>[3]Eier!$G25</f>
        <v>0.21359999999999998</v>
      </c>
      <c r="L43" s="243"/>
      <c r="M43" s="243">
        <f>[3]Eier!$K25</f>
        <v>0.91579999999999995</v>
      </c>
      <c r="N43" s="243">
        <f>[3]Eier!$Q25</f>
        <v>0.74029999999999996</v>
      </c>
      <c r="O43" s="243">
        <f>[3]Eier!$N25</f>
        <v>0.57009999999999994</v>
      </c>
      <c r="P43" s="274">
        <f>[3]Eier!$L25</f>
        <v>0.85819999999999996</v>
      </c>
      <c r="Q43" s="274">
        <f>[3]Eier!$R25</f>
        <v>0.65510000000000002</v>
      </c>
      <c r="R43" s="274">
        <f>[3]Eier!$O25</f>
        <v>0.58879999999999999</v>
      </c>
      <c r="S43" s="243">
        <f>[3]Eier!$M25</f>
        <v>0.81730000000000003</v>
      </c>
      <c r="T43" s="243">
        <f>[3]Eier!$S25</f>
        <v>0.53469999999999995</v>
      </c>
      <c r="U43" s="243">
        <f>[3]Eier!$P25</f>
        <v>0.40130000000000005</v>
      </c>
      <c r="V43" s="274">
        <f>[3]Eier!$T25</f>
        <v>0.85180000000000011</v>
      </c>
      <c r="W43" s="274">
        <f>[3]Eier!$W25</f>
        <v>0.62009999999999998</v>
      </c>
      <c r="X43" s="274">
        <f>[3]Eier!$V25</f>
        <v>0.40539999999999998</v>
      </c>
      <c r="Y43" s="274" t="str">
        <f>[3]Eier!$X25</f>
        <v>-</v>
      </c>
      <c r="Z43" s="243"/>
      <c r="AA43" s="243">
        <f>[3]Eier!$U25</f>
        <v>1.0125</v>
      </c>
      <c r="AB43" s="243">
        <f>[3]Eier!$Z25</f>
        <v>0.68320000000000003</v>
      </c>
      <c r="AC43" s="243">
        <f>[3]Eier!$Y25</f>
        <v>0.60899999999999999</v>
      </c>
      <c r="AD43" s="243" t="str">
        <f>[3]Eier!$AA25</f>
        <v>-</v>
      </c>
      <c r="AE43" s="188"/>
      <c r="AF43" s="274">
        <f>[3]Eier!AF25</f>
        <v>19.065797572643206</v>
      </c>
      <c r="AG43" s="243"/>
      <c r="AH43" s="243"/>
      <c r="AI43" s="343">
        <v>5</v>
      </c>
      <c r="AJ43" s="452">
        <f>[3]Eier!AG25</f>
        <v>13483788.567756999</v>
      </c>
      <c r="AK43" s="452">
        <f>[3]Eier!AH25</f>
        <v>9649070.0502390005</v>
      </c>
      <c r="AL43" s="452">
        <f>[3]Eier!AI25</f>
        <v>30814891.443112999</v>
      </c>
    </row>
    <row r="44" spans="1:38" x14ac:dyDescent="0.2">
      <c r="A44" s="218"/>
      <c r="B44" s="189">
        <f>[3]Eier!$A26</f>
        <v>45413</v>
      </c>
      <c r="C44" s="274">
        <f>[3]Eier!$B26</f>
        <v>0.22109999999999999</v>
      </c>
      <c r="D44" s="274">
        <f>[3]Eier!$H26</f>
        <v>9.9299999999999999E-2</v>
      </c>
      <c r="E44" s="274">
        <f>[3]Eier!$E26</f>
        <v>0.10970000000000001</v>
      </c>
      <c r="F44" s="243">
        <f>[3]Eier!$C26</f>
        <v>0.49079999999999996</v>
      </c>
      <c r="G44" s="243">
        <f>[3]Eier!$I26</f>
        <v>0.25940000000000002</v>
      </c>
      <c r="H44" s="243">
        <f>[3]Eier!$F26</f>
        <v>0.2286</v>
      </c>
      <c r="I44" s="274">
        <f>[3]Eier!$D26</f>
        <v>0.46689999999999998</v>
      </c>
      <c r="J44" s="274">
        <f>[3]Eier!$J26</f>
        <v>0.24410000000000001</v>
      </c>
      <c r="K44" s="274">
        <f>[3]Eier!$G26</f>
        <v>0.21239999999999998</v>
      </c>
      <c r="L44" s="243"/>
      <c r="M44" s="243">
        <f>[3]Eier!$K26</f>
        <v>0.90870000000000006</v>
      </c>
      <c r="N44" s="243">
        <f>[3]Eier!$Q26</f>
        <v>0.74019999999999997</v>
      </c>
      <c r="O44" s="243">
        <f>[3]Eier!$N26</f>
        <v>0.55110000000000003</v>
      </c>
      <c r="P44" s="274">
        <f>[3]Eier!$L26</f>
        <v>0.85489999999999999</v>
      </c>
      <c r="Q44" s="274">
        <f>[3]Eier!$R26</f>
        <v>0.64890000000000003</v>
      </c>
      <c r="R44" s="274">
        <f>[3]Eier!$O26</f>
        <v>0.57379999999999998</v>
      </c>
      <c r="S44" s="243">
        <f>[3]Eier!$M26</f>
        <v>0.81669999999999998</v>
      </c>
      <c r="T44" s="243">
        <f>[3]Eier!$S26</f>
        <v>0.54430000000000001</v>
      </c>
      <c r="U44" s="243">
        <f>[3]Eier!$P26</f>
        <v>0.40210000000000001</v>
      </c>
      <c r="V44" s="274">
        <f>[3]Eier!$T26</f>
        <v>0.84970000000000001</v>
      </c>
      <c r="W44" s="274">
        <f>[3]Eier!$W26</f>
        <v>0.62429999999999997</v>
      </c>
      <c r="X44" s="274">
        <f>[3]Eier!$V26</f>
        <v>0.40799999999999997</v>
      </c>
      <c r="Y44" s="274" t="str">
        <f>[3]Eier!$X26</f>
        <v>-</v>
      </c>
      <c r="Z44" s="243"/>
      <c r="AA44" s="243">
        <f>[3]Eier!$U26</f>
        <v>1.0179</v>
      </c>
      <c r="AB44" s="243">
        <f>[3]Eier!$Z26</f>
        <v>0.66500000000000004</v>
      </c>
      <c r="AC44" s="243">
        <f>[3]Eier!$Y26</f>
        <v>0.65569999999999995</v>
      </c>
      <c r="AD44" s="243" t="str">
        <f>[3]Eier!$AA26</f>
        <v>-</v>
      </c>
      <c r="AE44" s="188"/>
      <c r="AF44" s="274">
        <f>[3]Eier!AF26</f>
        <v>19.891756066217997</v>
      </c>
      <c r="AG44" s="243"/>
      <c r="AH44" s="243"/>
      <c r="AI44" s="343">
        <v>4</v>
      </c>
      <c r="AJ44" s="452">
        <f>[3]Eier!AG26</f>
        <v>10426231.739499999</v>
      </c>
      <c r="AK44" s="452">
        <f>[3]Eier!AH26</f>
        <v>10548702.470721001</v>
      </c>
      <c r="AL44" s="452">
        <f>[3]Eier!AI26</f>
        <v>24998496.099686999</v>
      </c>
    </row>
    <row r="45" spans="1:38" x14ac:dyDescent="0.2">
      <c r="A45" s="218"/>
      <c r="B45" s="189">
        <f>[3]Eier!$A27</f>
        <v>45383</v>
      </c>
      <c r="C45" s="274">
        <f>[3]Eier!$B27</f>
        <v>0.21969999999999998</v>
      </c>
      <c r="D45" s="274">
        <f>[3]Eier!$H27</f>
        <v>0.11900000000000001</v>
      </c>
      <c r="E45" s="274">
        <f>[3]Eier!$E27</f>
        <v>0.1076</v>
      </c>
      <c r="F45" s="243">
        <f>[3]Eier!$C27</f>
        <v>0.49020000000000002</v>
      </c>
      <c r="G45" s="243">
        <f>[3]Eier!$I27</f>
        <v>0.26</v>
      </c>
      <c r="H45" s="243">
        <f>[3]Eier!$F27</f>
        <v>0.22789999999999999</v>
      </c>
      <c r="I45" s="274">
        <f>[3]Eier!$D27</f>
        <v>0.46899999999999997</v>
      </c>
      <c r="J45" s="274">
        <f>[3]Eier!$J27</f>
        <v>0.24979999999999999</v>
      </c>
      <c r="K45" s="274">
        <f>[3]Eier!$G27</f>
        <v>0.21249999999999999</v>
      </c>
      <c r="L45" s="243"/>
      <c r="M45" s="243">
        <f>[3]Eier!$K27</f>
        <v>0.90910000000000002</v>
      </c>
      <c r="N45" s="243">
        <f>[3]Eier!$Q27</f>
        <v>0.73580000000000001</v>
      </c>
      <c r="O45" s="243">
        <f>[3]Eier!$N27</f>
        <v>0.53600000000000003</v>
      </c>
      <c r="P45" s="274">
        <f>[3]Eier!$L27</f>
        <v>0.85199999999999998</v>
      </c>
      <c r="Q45" s="274">
        <f>[3]Eier!$R27</f>
        <v>0.6472</v>
      </c>
      <c r="R45" s="274">
        <f>[3]Eier!$O27</f>
        <v>0.58879999999999999</v>
      </c>
      <c r="S45" s="243">
        <f>[3]Eier!$M27</f>
        <v>0.81420000000000003</v>
      </c>
      <c r="T45" s="243">
        <f>[3]Eier!$S27</f>
        <v>0.5615</v>
      </c>
      <c r="U45" s="243">
        <f>[3]Eier!$P27</f>
        <v>0.40060000000000001</v>
      </c>
      <c r="V45" s="274">
        <f>[3]Eier!$T27</f>
        <v>0.8448</v>
      </c>
      <c r="W45" s="274">
        <f>[3]Eier!$W27</f>
        <v>0.62639999999999996</v>
      </c>
      <c r="X45" s="274">
        <f>[3]Eier!$V27</f>
        <v>0.40310000000000001</v>
      </c>
      <c r="Y45" s="274" t="str">
        <f>[3]Eier!$X27</f>
        <v>-</v>
      </c>
      <c r="Z45" s="243"/>
      <c r="AA45" s="243">
        <f>[3]Eier!$U27</f>
        <v>1.0126999999999999</v>
      </c>
      <c r="AB45" s="243">
        <f>[3]Eier!$Z27</f>
        <v>0.70040000000000002</v>
      </c>
      <c r="AC45" s="243">
        <f>[3]Eier!$Y27</f>
        <v>0.60360000000000003</v>
      </c>
      <c r="AD45" s="243" t="str">
        <f>[3]Eier!$AA27</f>
        <v>-</v>
      </c>
      <c r="AE45" s="188"/>
      <c r="AF45" s="274">
        <f>[3]Eier!AF27</f>
        <v>19.753877940327587</v>
      </c>
      <c r="AG45" s="243"/>
      <c r="AH45" s="243"/>
      <c r="AI45" s="343">
        <v>4</v>
      </c>
      <c r="AJ45" s="452">
        <f>[3]Eier!AG27</f>
        <v>9812402.0106419995</v>
      </c>
      <c r="AK45" s="452">
        <f>[3]Eier!AH27</f>
        <v>7315933.5585019998</v>
      </c>
      <c r="AL45" s="452">
        <f>[3]Eier!AI27</f>
        <v>24815053.770071998</v>
      </c>
    </row>
    <row r="46" spans="1:38" x14ac:dyDescent="0.2">
      <c r="A46" s="218"/>
      <c r="B46" s="189">
        <f>[3]Eier!$A28</f>
        <v>45352</v>
      </c>
      <c r="C46" s="274">
        <f>[3]Eier!$B28</f>
        <v>0.2112</v>
      </c>
      <c r="D46" s="274">
        <f>[3]Eier!$H28</f>
        <v>0.10220000000000001</v>
      </c>
      <c r="E46" s="274">
        <f>[3]Eier!$E28</f>
        <v>8.0500000000000002E-2</v>
      </c>
      <c r="F46" s="243">
        <f>[3]Eier!$C28</f>
        <v>0.48969999999999997</v>
      </c>
      <c r="G46" s="243">
        <f>[3]Eier!$I28</f>
        <v>0.26019999999999999</v>
      </c>
      <c r="H46" s="243">
        <f>[3]Eier!$F28</f>
        <v>0.22850000000000001</v>
      </c>
      <c r="I46" s="274">
        <f>[3]Eier!$D28</f>
        <v>0.46110000000000001</v>
      </c>
      <c r="J46" s="274">
        <f>[3]Eier!$J28</f>
        <v>0.24510000000000001</v>
      </c>
      <c r="K46" s="274">
        <f>[3]Eier!$G28</f>
        <v>0.2089</v>
      </c>
      <c r="L46" s="243"/>
      <c r="M46" s="243">
        <f>[3]Eier!$K28</f>
        <v>0.96430000000000005</v>
      </c>
      <c r="N46" s="243">
        <f>[3]Eier!$Q28</f>
        <v>0.73739999999999994</v>
      </c>
      <c r="O46" s="243">
        <f>[3]Eier!$N28</f>
        <v>0.54500000000000004</v>
      </c>
      <c r="P46" s="274">
        <f>[3]Eier!$L28</f>
        <v>0.88549999999999995</v>
      </c>
      <c r="Q46" s="274">
        <f>[3]Eier!$R28</f>
        <v>0.65269999999999995</v>
      </c>
      <c r="R46" s="274">
        <f>[3]Eier!$O28</f>
        <v>0.57299999999999995</v>
      </c>
      <c r="S46" s="243">
        <f>[3]Eier!$M28</f>
        <v>0.81469999999999998</v>
      </c>
      <c r="T46" s="243">
        <f>[3]Eier!$S28</f>
        <v>0.54969999999999997</v>
      </c>
      <c r="U46" s="243">
        <f>[3]Eier!$P28</f>
        <v>0.40110000000000001</v>
      </c>
      <c r="V46" s="274">
        <f>[3]Eier!$T28</f>
        <v>0.87250000000000005</v>
      </c>
      <c r="W46" s="274">
        <f>[3]Eier!$W28</f>
        <v>0.625</v>
      </c>
      <c r="X46" s="274">
        <f>[3]Eier!$V28</f>
        <v>0.40369999999999995</v>
      </c>
      <c r="Y46" s="274" t="str">
        <f>[3]Eier!$X28</f>
        <v>-</v>
      </c>
      <c r="Z46" s="243"/>
      <c r="AA46" s="243">
        <f>[3]Eier!$U28</f>
        <v>1.0173999999999999</v>
      </c>
      <c r="AB46" s="243">
        <f>[3]Eier!$Z28</f>
        <v>0.6714</v>
      </c>
      <c r="AC46" s="243">
        <f>[3]Eier!$Y28</f>
        <v>0.60960000000000003</v>
      </c>
      <c r="AD46" s="243" t="str">
        <f>[3]Eier!$AA28</f>
        <v>-</v>
      </c>
      <c r="AE46" s="188"/>
      <c r="AF46" s="274">
        <f>[3]Eier!AF28</f>
        <v>19.375881657153613</v>
      </c>
      <c r="AG46" s="243"/>
      <c r="AH46" s="243"/>
      <c r="AI46" s="343">
        <v>5</v>
      </c>
      <c r="AJ46" s="452">
        <f>[3]Eier!AG28</f>
        <v>15307262.436889</v>
      </c>
      <c r="AK46" s="452">
        <f>[3]Eier!AH28</f>
        <v>13065154.194293</v>
      </c>
      <c r="AL46" s="452">
        <f>[3]Eier!AI28</f>
        <v>41418266.030886002</v>
      </c>
    </row>
    <row r="47" spans="1:38" x14ac:dyDescent="0.2">
      <c r="A47" s="218"/>
      <c r="B47" s="189">
        <f>[3]Eier!$A29</f>
        <v>45323</v>
      </c>
      <c r="C47" s="274">
        <f>[3]Eier!$B29</f>
        <v>0.21340000000000001</v>
      </c>
      <c r="D47" s="274">
        <f>[3]Eier!$H29</f>
        <v>0.10009999999999999</v>
      </c>
      <c r="E47" s="274">
        <f>[3]Eier!$E29</f>
        <v>0.10199999999999999</v>
      </c>
      <c r="F47" s="243">
        <f>[3]Eier!$C29</f>
        <v>0.48920000000000002</v>
      </c>
      <c r="G47" s="243">
        <f>[3]Eier!$I29</f>
        <v>0.26039999999999996</v>
      </c>
      <c r="H47" s="243">
        <f>[3]Eier!$F29</f>
        <v>0.22969999999999999</v>
      </c>
      <c r="I47" s="274">
        <f>[3]Eier!$D29</f>
        <v>0.45429999999999998</v>
      </c>
      <c r="J47" s="274">
        <f>[3]Eier!$J29</f>
        <v>0.24179999999999999</v>
      </c>
      <c r="K47" s="274">
        <f>[3]Eier!$G29</f>
        <v>0.20699999999999999</v>
      </c>
      <c r="L47" s="243"/>
      <c r="M47" s="243">
        <f>[3]Eier!$K29</f>
        <v>0.90939999999999999</v>
      </c>
      <c r="N47" s="243">
        <f>[3]Eier!$Q29</f>
        <v>0.73860000000000003</v>
      </c>
      <c r="O47" s="243">
        <f>[3]Eier!$N29</f>
        <v>0.53969999999999996</v>
      </c>
      <c r="P47" s="274">
        <f>[3]Eier!$L29</f>
        <v>0.90799999999999992</v>
      </c>
      <c r="Q47" s="274">
        <f>[3]Eier!$R29</f>
        <v>0.65469999999999995</v>
      </c>
      <c r="R47" s="274">
        <f>[3]Eier!$O29</f>
        <v>0.57299999999999995</v>
      </c>
      <c r="S47" s="243">
        <f>[3]Eier!$M29</f>
        <v>0.80830000000000002</v>
      </c>
      <c r="T47" s="243">
        <f>[3]Eier!$S29</f>
        <v>0.54659999999999997</v>
      </c>
      <c r="U47" s="243">
        <f>[3]Eier!$P29</f>
        <v>0.40110000000000001</v>
      </c>
      <c r="V47" s="274">
        <f>[3]Eier!$T29</f>
        <v>0.87909999999999999</v>
      </c>
      <c r="W47" s="274">
        <f>[3]Eier!$W29</f>
        <v>0.62490000000000001</v>
      </c>
      <c r="X47" s="274">
        <f>[3]Eier!$V29</f>
        <v>0.40409999999999996</v>
      </c>
      <c r="Y47" s="274" t="str">
        <f>[3]Eier!$X29</f>
        <v>-</v>
      </c>
      <c r="Z47" s="243"/>
      <c r="AA47" s="243">
        <f>[3]Eier!$U29</f>
        <v>1.0151000000000001</v>
      </c>
      <c r="AB47" s="243">
        <f>[3]Eier!$Z29</f>
        <v>0.6946</v>
      </c>
      <c r="AC47" s="243">
        <f>[3]Eier!$Y29</f>
        <v>0.60509999999999997</v>
      </c>
      <c r="AD47" s="243" t="str">
        <f>[3]Eier!$AA29</f>
        <v>-</v>
      </c>
      <c r="AE47" s="188"/>
      <c r="AF47" s="274">
        <f>[3]Eier!AF29</f>
        <v>19.756512241535358</v>
      </c>
      <c r="AG47" s="243"/>
      <c r="AH47" s="243"/>
      <c r="AI47" s="343">
        <v>4</v>
      </c>
      <c r="AJ47" s="452">
        <f>[3]Eier!AG29</f>
        <v>11736654.075247999</v>
      </c>
      <c r="AK47" s="452">
        <f>[3]Eier!AH29</f>
        <v>9591908.218076</v>
      </c>
      <c r="AL47" s="452">
        <f>[3]Eier!AI29</f>
        <v>27088092.340744998</v>
      </c>
    </row>
    <row r="48" spans="1:38" x14ac:dyDescent="0.2">
      <c r="A48" s="218"/>
      <c r="B48" s="189">
        <f>[3]Eier!$A30</f>
        <v>45292</v>
      </c>
      <c r="C48" s="274">
        <f>[3]Eier!$B30</f>
        <v>0.21420000000000003</v>
      </c>
      <c r="D48" s="274">
        <f>[3]Eier!$H30</f>
        <v>0.105</v>
      </c>
      <c r="E48" s="274">
        <f>[3]Eier!$E30</f>
        <v>0.115</v>
      </c>
      <c r="F48" s="243">
        <f>[3]Eier!$C30</f>
        <v>0.48969999999999997</v>
      </c>
      <c r="G48" s="243">
        <f>[3]Eier!$I30</f>
        <v>0.26039999999999996</v>
      </c>
      <c r="H48" s="243">
        <f>[3]Eier!$F30</f>
        <v>0.22850000000000001</v>
      </c>
      <c r="I48" s="274">
        <f>[3]Eier!$D30</f>
        <v>0.4637</v>
      </c>
      <c r="J48" s="274">
        <f>[3]Eier!$J30</f>
        <v>0.2487</v>
      </c>
      <c r="K48" s="274">
        <f>[3]Eier!$G30</f>
        <v>0.21199999999999999</v>
      </c>
      <c r="L48" s="243"/>
      <c r="M48" s="243">
        <f>[3]Eier!$K30</f>
        <v>0.91420000000000001</v>
      </c>
      <c r="N48" s="243">
        <f>[3]Eier!$Q30</f>
        <v>0.73790000000000011</v>
      </c>
      <c r="O48" s="243" t="str">
        <f>[3]Eier!$N30</f>
        <v>-</v>
      </c>
      <c r="P48" s="274">
        <f>[3]Eier!$L30</f>
        <v>0.92870000000000008</v>
      </c>
      <c r="Q48" s="274">
        <f>[3]Eier!$R30</f>
        <v>0.67110000000000003</v>
      </c>
      <c r="R48" s="274">
        <f>[3]Eier!$O30</f>
        <v>0.57299999999999995</v>
      </c>
      <c r="S48" s="243">
        <f>[3]Eier!$M30</f>
        <v>0.80019999999999991</v>
      </c>
      <c r="T48" s="243">
        <f>[3]Eier!$S30</f>
        <v>0.54930000000000001</v>
      </c>
      <c r="U48" s="243">
        <f>[3]Eier!$P30</f>
        <v>0.40110000000000001</v>
      </c>
      <c r="V48" s="274">
        <f>[3]Eier!$T30</f>
        <v>0.88829999999999998</v>
      </c>
      <c r="W48" s="274">
        <f>[3]Eier!$W30</f>
        <v>0.62680000000000002</v>
      </c>
      <c r="X48" s="274">
        <f>[3]Eier!$V30</f>
        <v>0.39960000000000001</v>
      </c>
      <c r="Y48" s="274" t="str">
        <f>[3]Eier!$X30</f>
        <v>-</v>
      </c>
      <c r="Z48" s="243"/>
      <c r="AA48" s="243">
        <f>[3]Eier!$U30</f>
        <v>1.0076000000000001</v>
      </c>
      <c r="AB48" s="243">
        <f>[3]Eier!$Z30</f>
        <v>0.65670000000000006</v>
      </c>
      <c r="AC48" s="243">
        <f>[3]Eier!$Y30</f>
        <v>0.61170000000000002</v>
      </c>
      <c r="AD48" s="243" t="str">
        <f>[3]Eier!$AA30</f>
        <v>-</v>
      </c>
      <c r="AE48" s="188"/>
      <c r="AF48" s="274">
        <f>[3]Eier!AF30</f>
        <v>19.489903336897928</v>
      </c>
      <c r="AG48" s="243"/>
      <c r="AH48" s="243"/>
      <c r="AI48" s="343">
        <v>4</v>
      </c>
      <c r="AJ48" s="452">
        <f>[3]Eier!AG30</f>
        <v>11487094.183153</v>
      </c>
      <c r="AK48" s="452">
        <f>[3]Eier!AH30</f>
        <v>10550902.615786999</v>
      </c>
      <c r="AL48" s="452">
        <f>[3]Eier!AI30</f>
        <v>25754201.23728</v>
      </c>
    </row>
    <row r="49" spans="1:38" x14ac:dyDescent="0.2">
      <c r="A49" s="218"/>
      <c r="B49" s="189">
        <f>[3]Eier!$A31</f>
        <v>45261</v>
      </c>
      <c r="C49" s="274">
        <f>[3]Eier!$B31</f>
        <v>0.20610000000000001</v>
      </c>
      <c r="D49" s="274">
        <f>[3]Eier!$H31</f>
        <v>0.10400000000000001</v>
      </c>
      <c r="E49" s="274">
        <f>[3]Eier!$E31</f>
        <v>0.11269999999999999</v>
      </c>
      <c r="F49" s="243">
        <f>[3]Eier!$C31</f>
        <v>0.49390000000000001</v>
      </c>
      <c r="G49" s="243">
        <f>[3]Eier!$I31</f>
        <v>0.26179999999999998</v>
      </c>
      <c r="H49" s="243">
        <f>[3]Eier!$F31</f>
        <v>0.2298</v>
      </c>
      <c r="I49" s="274">
        <f>[3]Eier!$D31</f>
        <v>0.45579999999999998</v>
      </c>
      <c r="J49" s="274">
        <f>[3]Eier!$J31</f>
        <v>0.24640000000000001</v>
      </c>
      <c r="K49" s="274">
        <f>[3]Eier!$G31</f>
        <v>0.2102</v>
      </c>
      <c r="L49" s="243"/>
      <c r="M49" s="243">
        <f>[3]Eier!$K31</f>
        <v>0.91749999999999998</v>
      </c>
      <c r="N49" s="243">
        <f>[3]Eier!$Q31</f>
        <v>0.73739999999999994</v>
      </c>
      <c r="O49" s="243" t="str">
        <f>[3]Eier!$N31</f>
        <v>-</v>
      </c>
      <c r="P49" s="274">
        <f>[3]Eier!$L31</f>
        <v>0.90189999999999992</v>
      </c>
      <c r="Q49" s="274">
        <f>[3]Eier!$R31</f>
        <v>0.66839999999999999</v>
      </c>
      <c r="R49" s="274">
        <f>[3]Eier!$O31</f>
        <v>0.55200000000000005</v>
      </c>
      <c r="S49" s="243">
        <f>[3]Eier!$M31</f>
        <v>0.79980000000000007</v>
      </c>
      <c r="T49" s="243">
        <f>[3]Eier!$S31</f>
        <v>0.54780000000000006</v>
      </c>
      <c r="U49" s="243">
        <f>[3]Eier!$P31</f>
        <v>0.40130000000000005</v>
      </c>
      <c r="V49" s="274">
        <f>[3]Eier!$T31</f>
        <v>0.87950000000000006</v>
      </c>
      <c r="W49" s="274">
        <f>[3]Eier!$W31</f>
        <v>0.62329999999999997</v>
      </c>
      <c r="X49" s="274">
        <f>[3]Eier!$V31</f>
        <v>0.4017</v>
      </c>
      <c r="Y49" s="274" t="str">
        <f>[3]Eier!$X31</f>
        <v>-</v>
      </c>
      <c r="Z49" s="243"/>
      <c r="AA49" s="243">
        <f>[3]Eier!$U31</f>
        <v>0.98730000000000007</v>
      </c>
      <c r="AB49" s="243">
        <f>[3]Eier!$Z31</f>
        <v>0.67969999999999997</v>
      </c>
      <c r="AC49" s="243">
        <f>[3]Eier!$Y31</f>
        <v>0.61009999999999998</v>
      </c>
      <c r="AD49" s="243" t="str">
        <f>[3]Eier!$AA31</f>
        <v>-</v>
      </c>
      <c r="AE49" s="188"/>
      <c r="AF49" s="274">
        <f>[3]Eier!AF31</f>
        <v>19.217019647876516</v>
      </c>
      <c r="AG49" s="243"/>
      <c r="AH49" s="243"/>
      <c r="AI49" s="343">
        <v>5</v>
      </c>
      <c r="AJ49" s="452">
        <f>[3]Eier!AG31</f>
        <v>14587833.521072</v>
      </c>
      <c r="AK49" s="452">
        <f>[3]Eier!AH31</f>
        <v>14233990.523344001</v>
      </c>
      <c r="AL49" s="452">
        <f>[3]Eier!AI31</f>
        <v>35981821.222994</v>
      </c>
    </row>
    <row r="50" spans="1:38" x14ac:dyDescent="0.2">
      <c r="A50" s="218"/>
      <c r="B50" s="189">
        <f>[3]Eier!$A32</f>
        <v>45231</v>
      </c>
      <c r="C50" s="274">
        <f>[3]Eier!$B32</f>
        <v>0.20850000000000002</v>
      </c>
      <c r="D50" s="274">
        <f>[3]Eier!$H32</f>
        <v>0.10490000000000001</v>
      </c>
      <c r="E50" s="274">
        <f>[3]Eier!$E32</f>
        <v>0.1174</v>
      </c>
      <c r="F50" s="243">
        <f>[3]Eier!$C32</f>
        <v>0.49380000000000002</v>
      </c>
      <c r="G50" s="243">
        <f>[3]Eier!$I32</f>
        <v>0.26140000000000002</v>
      </c>
      <c r="H50" s="243">
        <f>[3]Eier!$F32</f>
        <v>0.22969999999999999</v>
      </c>
      <c r="I50" s="274">
        <f>[3]Eier!$D32</f>
        <v>0.442</v>
      </c>
      <c r="J50" s="274">
        <f>[3]Eier!$J32</f>
        <v>0.23600000000000002</v>
      </c>
      <c r="K50" s="274">
        <f>[3]Eier!$G32</f>
        <v>0.1885</v>
      </c>
      <c r="L50" s="243"/>
      <c r="M50" s="243">
        <f>[3]Eier!$K32</f>
        <v>0.92370000000000008</v>
      </c>
      <c r="N50" s="243">
        <f>[3]Eier!$Q32</f>
        <v>0.73739999999999994</v>
      </c>
      <c r="O50" s="243" t="str">
        <f>[3]Eier!$N32</f>
        <v>-</v>
      </c>
      <c r="P50" s="274">
        <f>[3]Eier!$L32</f>
        <v>0.87919999999999998</v>
      </c>
      <c r="Q50" s="274">
        <f>[3]Eier!$R32</f>
        <v>0.66959999999999997</v>
      </c>
      <c r="R50" s="274">
        <f>[3]Eier!$O32</f>
        <v>0.55369999999999997</v>
      </c>
      <c r="S50" s="243">
        <f>[3]Eier!$M32</f>
        <v>0.79599999999999993</v>
      </c>
      <c r="T50" s="243">
        <f>[3]Eier!$S32</f>
        <v>0.53139999999999998</v>
      </c>
      <c r="U50" s="243">
        <f>[3]Eier!$P32</f>
        <v>0.40259999999999996</v>
      </c>
      <c r="V50" s="274">
        <f>[3]Eier!$T32</f>
        <v>0.86529999999999996</v>
      </c>
      <c r="W50" s="274">
        <f>[3]Eier!$W32</f>
        <v>0.61419999999999997</v>
      </c>
      <c r="X50" s="274">
        <f>[3]Eier!$V32</f>
        <v>0.40340000000000004</v>
      </c>
      <c r="Y50" s="274" t="str">
        <f>[3]Eier!$X32</f>
        <v>-</v>
      </c>
      <c r="Z50" s="243"/>
      <c r="AA50" s="243">
        <f>[3]Eier!$U32</f>
        <v>0.98870000000000002</v>
      </c>
      <c r="AB50" s="243">
        <f>[3]Eier!$Z32</f>
        <v>0.6925</v>
      </c>
      <c r="AC50" s="243">
        <f>[3]Eier!$Y32</f>
        <v>0.60389999999999999</v>
      </c>
      <c r="AD50" s="243" t="str">
        <f>[3]Eier!$AA32</f>
        <v>-</v>
      </c>
      <c r="AE50" s="188"/>
      <c r="AF50" s="274">
        <f>[3]Eier!AF32</f>
        <v>19.0031229571456</v>
      </c>
      <c r="AG50" s="243"/>
      <c r="AH50" s="243"/>
      <c r="AI50" s="343">
        <v>4</v>
      </c>
      <c r="AJ50" s="452">
        <f>[3]Eier!AG32</f>
        <v>10946811.754563</v>
      </c>
      <c r="AK50" s="452">
        <f>[3]Eier!AH32</f>
        <v>9853170.6304790005</v>
      </c>
      <c r="AL50" s="452">
        <f>[3]Eier!AI32</f>
        <v>27052372.5024</v>
      </c>
    </row>
    <row r="51" spans="1:38" x14ac:dyDescent="0.2">
      <c r="A51" s="218"/>
      <c r="B51" s="189">
        <f>[3]Eier!$A33</f>
        <v>45200</v>
      </c>
      <c r="C51" s="274">
        <f>[3]Eier!$B33</f>
        <v>0.21160000000000001</v>
      </c>
      <c r="D51" s="274">
        <f>[3]Eier!$H33</f>
        <v>0.10679999999999999</v>
      </c>
      <c r="E51" s="274">
        <f>[3]Eier!$E33</f>
        <v>0.10400000000000001</v>
      </c>
      <c r="F51" s="243">
        <f>[3]Eier!$C33</f>
        <v>0.49329999999999996</v>
      </c>
      <c r="G51" s="243">
        <f>[3]Eier!$I33</f>
        <v>0.26119999999999999</v>
      </c>
      <c r="H51" s="243">
        <f>[3]Eier!$F33</f>
        <v>0.2296</v>
      </c>
      <c r="I51" s="274">
        <f>[3]Eier!$D33</f>
        <v>0.43740000000000001</v>
      </c>
      <c r="J51" s="274">
        <f>[3]Eier!$J33</f>
        <v>0.23519999999999999</v>
      </c>
      <c r="K51" s="274">
        <f>[3]Eier!$G33</f>
        <v>0.1918</v>
      </c>
      <c r="L51" s="243"/>
      <c r="M51" s="243">
        <f>[3]Eier!$K33</f>
        <v>0.90480000000000005</v>
      </c>
      <c r="N51" s="243">
        <f>[3]Eier!$Q33</f>
        <v>0.73840000000000006</v>
      </c>
      <c r="O51" s="243" t="str">
        <f>[3]Eier!$N33</f>
        <v>-</v>
      </c>
      <c r="P51" s="274">
        <f>[3]Eier!$L33</f>
        <v>0.90180000000000005</v>
      </c>
      <c r="Q51" s="274">
        <f>[3]Eier!$R33</f>
        <v>0.65930000000000011</v>
      </c>
      <c r="R51" s="274">
        <f>[3]Eier!$O33</f>
        <v>0.57220000000000004</v>
      </c>
      <c r="S51" s="243">
        <f>[3]Eier!$M33</f>
        <v>0.79549999999999998</v>
      </c>
      <c r="T51" s="243">
        <f>[3]Eier!$S33</f>
        <v>0.56380000000000008</v>
      </c>
      <c r="U51" s="243">
        <f>[3]Eier!$P33</f>
        <v>0.40909999999999996</v>
      </c>
      <c r="V51" s="274">
        <f>[3]Eier!$T33</f>
        <v>0.87540000000000007</v>
      </c>
      <c r="W51" s="274">
        <f>[3]Eier!$W33</f>
        <v>0.626</v>
      </c>
      <c r="X51" s="274">
        <f>[3]Eier!$V33</f>
        <v>0.40920000000000001</v>
      </c>
      <c r="Y51" s="274" t="str">
        <f>[3]Eier!$X33</f>
        <v>-</v>
      </c>
      <c r="Z51" s="243"/>
      <c r="AA51" s="243">
        <f>[3]Eier!$U33</f>
        <v>0.98640000000000005</v>
      </c>
      <c r="AB51" s="243">
        <f>[3]Eier!$Z33</f>
        <v>0.7036</v>
      </c>
      <c r="AC51" s="243">
        <f>[3]Eier!$Y33</f>
        <v>0.61030000000000006</v>
      </c>
      <c r="AD51" s="243" t="str">
        <f>[3]Eier!$AA33</f>
        <v>-</v>
      </c>
      <c r="AE51" s="188"/>
      <c r="AF51" s="274">
        <f>[3]Eier!AF33</f>
        <v>19.450690600465066</v>
      </c>
      <c r="AG51" s="243"/>
      <c r="AH51" s="243"/>
      <c r="AI51" s="343">
        <v>4</v>
      </c>
      <c r="AJ51" s="452">
        <f>[3]Eier!AG33</f>
        <v>9954527.9598629996</v>
      </c>
      <c r="AK51" s="452">
        <f>[3]Eier!AH33</f>
        <v>10654746.407888001</v>
      </c>
      <c r="AL51" s="452">
        <f>[3]Eier!AI33</f>
        <v>24438102.781206999</v>
      </c>
    </row>
    <row r="52" spans="1:38" x14ac:dyDescent="0.2">
      <c r="A52" s="218"/>
      <c r="B52" s="189">
        <f>[3]Eier!$A34</f>
        <v>45170</v>
      </c>
      <c r="C52" s="274">
        <f>[3]Eier!$B34</f>
        <v>0.2059</v>
      </c>
      <c r="D52" s="274">
        <f>[3]Eier!$H34</f>
        <v>0.11119999999999999</v>
      </c>
      <c r="E52" s="274">
        <f>[3]Eier!$E34</f>
        <v>0.1096</v>
      </c>
      <c r="F52" s="243">
        <f>[3]Eier!$C34</f>
        <v>0.49340000000000006</v>
      </c>
      <c r="G52" s="243">
        <f>[3]Eier!$I34</f>
        <v>0.26050000000000001</v>
      </c>
      <c r="H52" s="243">
        <f>[3]Eier!$F34</f>
        <v>0.23260000000000003</v>
      </c>
      <c r="I52" s="274">
        <f>[3]Eier!$D34</f>
        <v>0.4415</v>
      </c>
      <c r="J52" s="274">
        <f>[3]Eier!$J34</f>
        <v>0.23600000000000002</v>
      </c>
      <c r="K52" s="274">
        <f>[3]Eier!$G34</f>
        <v>0.2079</v>
      </c>
      <c r="L52" s="243"/>
      <c r="M52" s="243">
        <f>[3]Eier!$K34</f>
        <v>0.9104000000000001</v>
      </c>
      <c r="N52" s="243">
        <f>[3]Eier!$Q34</f>
        <v>0.75090000000000001</v>
      </c>
      <c r="O52" s="243" t="str">
        <f>[3]Eier!$N34</f>
        <v>-</v>
      </c>
      <c r="P52" s="274">
        <f>[3]Eier!$L34</f>
        <v>0.9043000000000001</v>
      </c>
      <c r="Q52" s="274">
        <f>[3]Eier!$R34</f>
        <v>0.66650000000000009</v>
      </c>
      <c r="R52" s="274">
        <f>[3]Eier!$O34</f>
        <v>0.65749999999999997</v>
      </c>
      <c r="S52" s="243">
        <f>[3]Eier!$M34</f>
        <v>0.79549999999999998</v>
      </c>
      <c r="T52" s="243">
        <f>[3]Eier!$S34</f>
        <v>0.56230000000000002</v>
      </c>
      <c r="U52" s="243">
        <f>[3]Eier!$P34</f>
        <v>0.40939999999999999</v>
      </c>
      <c r="V52" s="274">
        <f>[3]Eier!$T34</f>
        <v>0.87749999999999995</v>
      </c>
      <c r="W52" s="274">
        <f>[3]Eier!$W34</f>
        <v>0.629</v>
      </c>
      <c r="X52" s="274">
        <f>[3]Eier!$V34</f>
        <v>0.4133</v>
      </c>
      <c r="Y52" s="274" t="str">
        <f>[3]Eier!$X34</f>
        <v>-</v>
      </c>
      <c r="Z52" s="243"/>
      <c r="AA52" s="243">
        <f>[3]Eier!$U34</f>
        <v>0.99049999999999994</v>
      </c>
      <c r="AB52" s="243">
        <f>[3]Eier!$Z34</f>
        <v>0.69079999999999997</v>
      </c>
      <c r="AC52" s="243">
        <f>[3]Eier!$Y34</f>
        <v>0.59989999999999999</v>
      </c>
      <c r="AD52" s="243" t="str">
        <f>[3]Eier!$AA34</f>
        <v>-</v>
      </c>
      <c r="AE52" s="188"/>
      <c r="AF52" s="274">
        <f>[3]Eier!AF34</f>
        <v>19.764641019358109</v>
      </c>
      <c r="AG52" s="243"/>
      <c r="AH52" s="243"/>
      <c r="AI52" s="343">
        <v>5</v>
      </c>
      <c r="AJ52" s="452">
        <f>[3]Eier!AG34</f>
        <v>12730923.220105</v>
      </c>
      <c r="AK52" s="452">
        <f>[3]Eier!AH34</f>
        <v>11405612.009432999</v>
      </c>
      <c r="AL52" s="452">
        <f>[3]Eier!AI34</f>
        <v>29050004.771005999</v>
      </c>
    </row>
    <row r="53" spans="1:38" x14ac:dyDescent="0.2">
      <c r="A53" s="218"/>
      <c r="B53" s="189">
        <f>[3]Eier!$A35</f>
        <v>45139</v>
      </c>
      <c r="C53" s="274">
        <f>[3]Eier!$B35</f>
        <v>0.2036</v>
      </c>
      <c r="D53" s="274">
        <f>[3]Eier!$H35</f>
        <v>0.105</v>
      </c>
      <c r="E53" s="274">
        <f>[3]Eier!$E35</f>
        <v>0.1096</v>
      </c>
      <c r="F53" s="243">
        <f>[3]Eier!$C35</f>
        <v>0.49369999999999997</v>
      </c>
      <c r="G53" s="243">
        <f>[3]Eier!$I35</f>
        <v>0.2586</v>
      </c>
      <c r="H53" s="243">
        <f>[3]Eier!$F35</f>
        <v>0.23260000000000003</v>
      </c>
      <c r="I53" s="274">
        <f>[3]Eier!$D35</f>
        <v>0.44040000000000001</v>
      </c>
      <c r="J53" s="274">
        <f>[3]Eier!$J35</f>
        <v>0.23440000000000003</v>
      </c>
      <c r="K53" s="274">
        <f>[3]Eier!$G35</f>
        <v>0.2104</v>
      </c>
      <c r="L53" s="243"/>
      <c r="M53" s="243">
        <f>[3]Eier!$K35</f>
        <v>0.90900000000000003</v>
      </c>
      <c r="N53" s="243">
        <f>[3]Eier!$Q35</f>
        <v>0.73349999999999993</v>
      </c>
      <c r="O53" s="243" t="str">
        <f>[3]Eier!$N35</f>
        <v>-</v>
      </c>
      <c r="P53" s="274">
        <f>[3]Eier!$L35</f>
        <v>0.90410000000000001</v>
      </c>
      <c r="Q53" s="274">
        <f>[3]Eier!$R35</f>
        <v>0.67519999999999991</v>
      </c>
      <c r="R53" s="274">
        <f>[3]Eier!$O35</f>
        <v>0.56899999999999995</v>
      </c>
      <c r="S53" s="243">
        <f>[3]Eier!$M35</f>
        <v>0.79519999999999991</v>
      </c>
      <c r="T53" s="243">
        <f>[3]Eier!$S35</f>
        <v>0.57150000000000001</v>
      </c>
      <c r="U53" s="243">
        <f>[3]Eier!$P35</f>
        <v>0.40549999999999997</v>
      </c>
      <c r="V53" s="274">
        <f>[3]Eier!$T35</f>
        <v>0.87709999999999999</v>
      </c>
      <c r="W53" s="274">
        <f>[3]Eier!$W35</f>
        <v>0.64239999999999997</v>
      </c>
      <c r="X53" s="274">
        <f>[3]Eier!$V35</f>
        <v>0.40630000000000005</v>
      </c>
      <c r="Y53" s="274" t="str">
        <f>[3]Eier!$X35</f>
        <v>-</v>
      </c>
      <c r="Z53" s="243"/>
      <c r="AA53" s="243">
        <f>[3]Eier!$U35</f>
        <v>0.98499999999999999</v>
      </c>
      <c r="AB53" s="243">
        <f>[3]Eier!$Z35</f>
        <v>0.69209999999999994</v>
      </c>
      <c r="AC53" s="243">
        <f>[3]Eier!$Y35</f>
        <v>0.60389999999999999</v>
      </c>
      <c r="AD53" s="243" t="str">
        <f>[3]Eier!$AA35</f>
        <v>-</v>
      </c>
      <c r="AE53" s="188"/>
      <c r="AF53" s="274">
        <f>[3]Eier!AF35</f>
        <v>20.060314992043885</v>
      </c>
      <c r="AG53" s="243"/>
      <c r="AH53" s="243"/>
      <c r="AI53" s="343">
        <v>4</v>
      </c>
      <c r="AJ53" s="452">
        <f>[3]Eier!AG35</f>
        <v>10452265.934411</v>
      </c>
      <c r="AK53" s="452">
        <f>[3]Eier!AH35</f>
        <v>9655359.6774349995</v>
      </c>
      <c r="AL53" s="452">
        <f>[3]Eier!AI35</f>
        <v>22552122.047605</v>
      </c>
    </row>
    <row r="54" spans="1:38" x14ac:dyDescent="0.2">
      <c r="A54" s="218"/>
      <c r="B54" s="189">
        <f>[3]Eier!$A36</f>
        <v>45108</v>
      </c>
      <c r="C54" s="274">
        <f>[3]Eier!$B36</f>
        <v>0.1946</v>
      </c>
      <c r="D54" s="274">
        <f>[3]Eier!$H36</f>
        <v>0.1024</v>
      </c>
      <c r="E54" s="274">
        <f>[3]Eier!$E36</f>
        <v>0.11289999999999999</v>
      </c>
      <c r="F54" s="243">
        <f>[3]Eier!$C36</f>
        <v>0.49409999999999998</v>
      </c>
      <c r="G54" s="243">
        <f>[3]Eier!$I36</f>
        <v>0.2591</v>
      </c>
      <c r="H54" s="243">
        <f>[3]Eier!$F36</f>
        <v>0.23300000000000001</v>
      </c>
      <c r="I54" s="274">
        <f>[3]Eier!$D36</f>
        <v>0.44400000000000001</v>
      </c>
      <c r="J54" s="274">
        <f>[3]Eier!$J36</f>
        <v>0.2316</v>
      </c>
      <c r="K54" s="274">
        <f>[3]Eier!$G36</f>
        <v>0.19670000000000001</v>
      </c>
      <c r="L54" s="243"/>
      <c r="M54" s="243">
        <f>[3]Eier!$K36</f>
        <v>0.91180000000000005</v>
      </c>
      <c r="N54" s="243">
        <f>[3]Eier!$Q36</f>
        <v>0.7448999999999999</v>
      </c>
      <c r="O54" s="243" t="str">
        <f>[3]Eier!$N36</f>
        <v>-</v>
      </c>
      <c r="P54" s="274">
        <f>[3]Eier!$L36</f>
        <v>0.90349999999999997</v>
      </c>
      <c r="Q54" s="274">
        <f>[3]Eier!$R36</f>
        <v>0.66310000000000002</v>
      </c>
      <c r="R54" s="274">
        <f>[3]Eier!$O36</f>
        <v>0.56840000000000002</v>
      </c>
      <c r="S54" s="243">
        <f>[3]Eier!$M36</f>
        <v>0.79790000000000005</v>
      </c>
      <c r="T54" s="243">
        <f>[3]Eier!$S36</f>
        <v>0.55920000000000003</v>
      </c>
      <c r="U54" s="243">
        <f>[3]Eier!$P36</f>
        <v>0.40649999999999997</v>
      </c>
      <c r="V54" s="274">
        <f>[3]Eier!$T36</f>
        <v>0.8751000000000001</v>
      </c>
      <c r="W54" s="274">
        <f>[3]Eier!$W36</f>
        <v>0.624</v>
      </c>
      <c r="X54" s="274">
        <f>[3]Eier!$V36</f>
        <v>0.40639999999999998</v>
      </c>
      <c r="Y54" s="274" t="str">
        <f>[3]Eier!$X36</f>
        <v>-</v>
      </c>
      <c r="Z54" s="243"/>
      <c r="AA54" s="243">
        <f>[3]Eier!$U36</f>
        <v>0.99629999999999996</v>
      </c>
      <c r="AB54" s="243">
        <f>[3]Eier!$Z36</f>
        <v>0.69500000000000006</v>
      </c>
      <c r="AC54" s="243">
        <f>[3]Eier!$Y36</f>
        <v>0.61329999999999996</v>
      </c>
      <c r="AD54" s="243" t="str">
        <f>[3]Eier!$AA36</f>
        <v>-</v>
      </c>
      <c r="AE54" s="188"/>
      <c r="AF54" s="274">
        <f>[3]Eier!AF36</f>
        <v>19.517482228920681</v>
      </c>
      <c r="AG54" s="243"/>
      <c r="AH54" s="243"/>
      <c r="AI54" s="343">
        <v>4</v>
      </c>
      <c r="AJ54" s="452">
        <f>[3]Eier!AG36</f>
        <v>8721298.672549</v>
      </c>
      <c r="AK54" s="452">
        <f>[3]Eier!AH36</f>
        <v>8704964.5186739992</v>
      </c>
      <c r="AL54" s="452">
        <f>[3]Eier!AI36</f>
        <v>20286317.319479</v>
      </c>
    </row>
    <row r="55" spans="1:38" x14ac:dyDescent="0.2">
      <c r="A55" s="218"/>
      <c r="B55" s="189">
        <f>[3]Eier!$A37</f>
        <v>45078</v>
      </c>
      <c r="C55" s="274">
        <f>[3]Eier!$B37</f>
        <v>0.19889999999999999</v>
      </c>
      <c r="D55" s="274">
        <f>[3]Eier!$H37</f>
        <v>0.10539999999999999</v>
      </c>
      <c r="E55" s="274">
        <f>[3]Eier!$E37</f>
        <v>0.1118</v>
      </c>
      <c r="F55" s="243">
        <f>[3]Eier!$C37</f>
        <v>0.495</v>
      </c>
      <c r="G55" s="243">
        <f>[3]Eier!$I37</f>
        <v>0.2621</v>
      </c>
      <c r="H55" s="243">
        <f>[3]Eier!$F37</f>
        <v>0.23260000000000003</v>
      </c>
      <c r="I55" s="274">
        <f>[3]Eier!$D37</f>
        <v>0.45289999999999997</v>
      </c>
      <c r="J55" s="274">
        <f>[3]Eier!$J37</f>
        <v>0.2329</v>
      </c>
      <c r="K55" s="274">
        <f>[3]Eier!$G37</f>
        <v>0.21260000000000001</v>
      </c>
      <c r="L55" s="243"/>
      <c r="M55" s="243">
        <f>[3]Eier!$K37</f>
        <v>0.90790000000000004</v>
      </c>
      <c r="N55" s="243">
        <f>[3]Eier!$Q37</f>
        <v>0.7448999999999999</v>
      </c>
      <c r="O55" s="243" t="str">
        <f>[3]Eier!$N37</f>
        <v>-</v>
      </c>
      <c r="P55" s="274">
        <f>[3]Eier!$L37</f>
        <v>0.88379999999999992</v>
      </c>
      <c r="Q55" s="274">
        <f>[3]Eier!$R37</f>
        <v>0.65859999999999996</v>
      </c>
      <c r="R55" s="274">
        <f>[3]Eier!$O37</f>
        <v>0.57220000000000004</v>
      </c>
      <c r="S55" s="243">
        <f>[3]Eier!$M37</f>
        <v>0.78799999999999992</v>
      </c>
      <c r="T55" s="243">
        <f>[3]Eier!$S37</f>
        <v>0.55189999999999995</v>
      </c>
      <c r="U55" s="243">
        <f>[3]Eier!$P37</f>
        <v>0.40899999999999997</v>
      </c>
      <c r="V55" s="274">
        <f>[3]Eier!$T37</f>
        <v>0.86290000000000011</v>
      </c>
      <c r="W55" s="274">
        <f>[3]Eier!$W37</f>
        <v>0.61480000000000001</v>
      </c>
      <c r="X55" s="274">
        <f>[3]Eier!$V37</f>
        <v>0.40810000000000002</v>
      </c>
      <c r="Y55" s="274" t="str">
        <f>[3]Eier!$X37</f>
        <v>-</v>
      </c>
      <c r="Z55" s="243"/>
      <c r="AA55" s="243">
        <f>[3]Eier!$U37</f>
        <v>1.0038</v>
      </c>
      <c r="AB55" s="243">
        <f>[3]Eier!$Z37</f>
        <v>0.68379999999999996</v>
      </c>
      <c r="AC55" s="243">
        <f>[3]Eier!$Y37</f>
        <v>0.61170000000000002</v>
      </c>
      <c r="AD55" s="243" t="str">
        <f>[3]Eier!$AA37</f>
        <v>-</v>
      </c>
      <c r="AE55" s="188"/>
      <c r="AF55" s="274">
        <f>[3]Eier!AF37</f>
        <v>19.666742722013002</v>
      </c>
      <c r="AG55" s="243"/>
      <c r="AH55" s="243"/>
      <c r="AI55" s="343">
        <v>5</v>
      </c>
      <c r="AJ55" s="452">
        <f>[3]Eier!AG37</f>
        <v>11339255.965859</v>
      </c>
      <c r="AK55" s="452">
        <f>[3]Eier!AH37</f>
        <v>11478103.435550001</v>
      </c>
      <c r="AL55" s="452">
        <f>[3]Eier!AI37</f>
        <v>26985152.912769001</v>
      </c>
    </row>
    <row r="56" spans="1:38" x14ac:dyDescent="0.2">
      <c r="A56" s="218"/>
      <c r="B56" s="189">
        <f>[3]Eier!$A38</f>
        <v>45047</v>
      </c>
      <c r="C56" s="274">
        <f>[3]Eier!$B38</f>
        <v>0.20749999999999999</v>
      </c>
      <c r="D56" s="274">
        <f>[3]Eier!$H38</f>
        <v>0.10339999999999999</v>
      </c>
      <c r="E56" s="274">
        <f>[3]Eier!$E38</f>
        <v>0.1066</v>
      </c>
      <c r="F56" s="243">
        <f>[3]Eier!$C38</f>
        <v>0.49520000000000003</v>
      </c>
      <c r="G56" s="243">
        <f>[3]Eier!$I38</f>
        <v>0.26239999999999997</v>
      </c>
      <c r="H56" s="243">
        <f>[3]Eier!$F38</f>
        <v>0.23260000000000003</v>
      </c>
      <c r="I56" s="274">
        <f>[3]Eier!$D38</f>
        <v>0.4647</v>
      </c>
      <c r="J56" s="274">
        <f>[3]Eier!$J38</f>
        <v>0.2462</v>
      </c>
      <c r="K56" s="274">
        <f>[3]Eier!$G38</f>
        <v>0.21850000000000003</v>
      </c>
      <c r="L56" s="243"/>
      <c r="M56" s="243">
        <f>[3]Eier!$K38</f>
        <v>0.90760000000000007</v>
      </c>
      <c r="N56" s="243">
        <f>[3]Eier!$Q38</f>
        <v>0.74430000000000007</v>
      </c>
      <c r="O56" s="243" t="str">
        <f>[3]Eier!$N38</f>
        <v>-</v>
      </c>
      <c r="P56" s="274">
        <f>[3]Eier!$L38</f>
        <v>0.872</v>
      </c>
      <c r="Q56" s="274">
        <f>[3]Eier!$R38</f>
        <v>0.65890000000000004</v>
      </c>
      <c r="R56" s="274">
        <f>[3]Eier!$O38</f>
        <v>0.5544</v>
      </c>
      <c r="S56" s="243">
        <f>[3]Eier!$M38</f>
        <v>0.80230000000000001</v>
      </c>
      <c r="T56" s="243">
        <f>[3]Eier!$S38</f>
        <v>0.53759999999999997</v>
      </c>
      <c r="U56" s="243">
        <f>[3]Eier!$P38</f>
        <v>0.40899999999999997</v>
      </c>
      <c r="V56" s="274">
        <f>[3]Eier!$T38</f>
        <v>0.85870000000000002</v>
      </c>
      <c r="W56" s="274">
        <f>[3]Eier!$W38</f>
        <v>0.61419999999999997</v>
      </c>
      <c r="X56" s="274">
        <f>[3]Eier!$V38</f>
        <v>0.41009999999999996</v>
      </c>
      <c r="Y56" s="274" t="str">
        <f>[3]Eier!$X38</f>
        <v>-</v>
      </c>
      <c r="Z56" s="243"/>
      <c r="AA56" s="243">
        <f>[3]Eier!$U38</f>
        <v>1.0382</v>
      </c>
      <c r="AB56" s="243">
        <f>[3]Eier!$Z38</f>
        <v>0.70299999999999996</v>
      </c>
      <c r="AC56" s="243">
        <f>[3]Eier!$Y38</f>
        <v>0.62219999999999998</v>
      </c>
      <c r="AD56" s="243" t="str">
        <f>[3]Eier!$AA38</f>
        <v>-</v>
      </c>
      <c r="AE56" s="188"/>
      <c r="AF56" s="274">
        <f>[3]Eier!AF38</f>
        <v>20.208069356791146</v>
      </c>
      <c r="AG56" s="243"/>
      <c r="AH56" s="243"/>
      <c r="AI56" s="343">
        <v>4</v>
      </c>
      <c r="AJ56" s="452">
        <f>[3]Eier!AG38</f>
        <v>10494578.410411</v>
      </c>
      <c r="AK56" s="452">
        <f>[3]Eier!AH38</f>
        <v>9888592.5818259995</v>
      </c>
      <c r="AL56" s="452">
        <f>[3]Eier!AI38</f>
        <v>23604229.810001999</v>
      </c>
    </row>
    <row r="57" spans="1:38" x14ac:dyDescent="0.2">
      <c r="A57" s="218"/>
      <c r="B57" s="189">
        <f>[3]Eier!$A39</f>
        <v>45017</v>
      </c>
      <c r="C57" s="274">
        <f>[3]Eier!$B39</f>
        <v>0.22</v>
      </c>
      <c r="D57" s="274">
        <f>[3]Eier!$H39</f>
        <v>0.1091</v>
      </c>
      <c r="E57" s="274">
        <f>[3]Eier!$E39</f>
        <v>0.10210000000000001</v>
      </c>
      <c r="F57" s="243">
        <f>[3]Eier!$C39</f>
        <v>0.49469999999999997</v>
      </c>
      <c r="G57" s="243">
        <f>[3]Eier!$I39</f>
        <v>0.2631</v>
      </c>
      <c r="H57" s="243">
        <f>[3]Eier!$F39</f>
        <v>0.23309999999999997</v>
      </c>
      <c r="I57" s="274">
        <f>[3]Eier!$D39</f>
        <v>0.4753</v>
      </c>
      <c r="J57" s="274">
        <f>[3]Eier!$J39</f>
        <v>0.253</v>
      </c>
      <c r="K57" s="274">
        <f>[3]Eier!$G39</f>
        <v>0.21820000000000001</v>
      </c>
      <c r="L57" s="243"/>
      <c r="M57" s="243">
        <f>[3]Eier!$K39</f>
        <v>0.91020000000000001</v>
      </c>
      <c r="N57" s="243">
        <f>[3]Eier!$Q39</f>
        <v>0.74019999999999997</v>
      </c>
      <c r="O57" s="243" t="str">
        <f>[3]Eier!$N39</f>
        <v>-</v>
      </c>
      <c r="P57" s="274">
        <f>[3]Eier!$L39</f>
        <v>0.87450000000000006</v>
      </c>
      <c r="Q57" s="274">
        <f>[3]Eier!$R39</f>
        <v>0.65569999999999995</v>
      </c>
      <c r="R57" s="274">
        <f>[3]Eier!$O39</f>
        <v>0.52110000000000001</v>
      </c>
      <c r="S57" s="243">
        <f>[3]Eier!$M39</f>
        <v>0.79890000000000005</v>
      </c>
      <c r="T57" s="243">
        <f>[3]Eier!$S39</f>
        <v>0.55059999999999998</v>
      </c>
      <c r="U57" s="243">
        <f>[3]Eier!$P39</f>
        <v>0.40389999999999998</v>
      </c>
      <c r="V57" s="274">
        <f>[3]Eier!$T39</f>
        <v>0.8589</v>
      </c>
      <c r="W57" s="274">
        <f>[3]Eier!$W39</f>
        <v>0.61759999999999993</v>
      </c>
      <c r="X57" s="274">
        <f>[3]Eier!$V39</f>
        <v>0.40350000000000003</v>
      </c>
      <c r="Y57" s="274" t="str">
        <f>[3]Eier!$X39</f>
        <v>-</v>
      </c>
      <c r="Z57" s="243"/>
      <c r="AA57" s="243">
        <f>[3]Eier!$U39</f>
        <v>1.0154000000000001</v>
      </c>
      <c r="AB57" s="243">
        <f>[3]Eier!$Z39</f>
        <v>0.71129999999999993</v>
      </c>
      <c r="AC57" s="243">
        <f>[3]Eier!$Y39</f>
        <v>0.63869999999999993</v>
      </c>
      <c r="AD57" s="243" t="str">
        <f>[3]Eier!$AA39</f>
        <v>-</v>
      </c>
      <c r="AE57" s="188"/>
      <c r="AF57" s="274">
        <f>[3]Eier!AF39</f>
        <v>19.649740235330846</v>
      </c>
      <c r="AG57" s="243"/>
      <c r="AH57" s="243"/>
      <c r="AI57" s="343">
        <v>4</v>
      </c>
      <c r="AJ57" s="452">
        <f>[3]Eier!AG39</f>
        <v>10837680.625931</v>
      </c>
      <c r="AK57" s="452">
        <f>[3]Eier!AH39</f>
        <v>11077347.136453001</v>
      </c>
      <c r="AL57" s="452">
        <f>[3]Eier!AI39</f>
        <v>27634913.440590002</v>
      </c>
    </row>
    <row r="58" spans="1:38" x14ac:dyDescent="0.2">
      <c r="A58" s="218"/>
      <c r="B58" s="189">
        <f>[3]Eier!$A40</f>
        <v>44986</v>
      </c>
      <c r="C58" s="274">
        <f>[3]Eier!$B40</f>
        <v>0.2089</v>
      </c>
      <c r="D58" s="274">
        <f>[3]Eier!$H40</f>
        <v>0.1026</v>
      </c>
      <c r="E58" s="274">
        <f>[3]Eier!$E40</f>
        <v>9.2300000000000007E-2</v>
      </c>
      <c r="F58" s="243">
        <f>[3]Eier!$C40</f>
        <v>0.49450000000000005</v>
      </c>
      <c r="G58" s="243">
        <f>[3]Eier!$I40</f>
        <v>0.26250000000000001</v>
      </c>
      <c r="H58" s="243">
        <f>[3]Eier!$F40</f>
        <v>0.23329999999999998</v>
      </c>
      <c r="I58" s="274">
        <f>[3]Eier!$D40</f>
        <v>0.46950000000000003</v>
      </c>
      <c r="J58" s="274">
        <f>[3]Eier!$J40</f>
        <v>0.24780000000000002</v>
      </c>
      <c r="K58" s="274">
        <f>[3]Eier!$G40</f>
        <v>0.21079999999999999</v>
      </c>
      <c r="L58" s="243"/>
      <c r="M58" s="243">
        <f>[3]Eier!$K40</f>
        <v>0.91379999999999995</v>
      </c>
      <c r="N58" s="243">
        <f>[3]Eier!$Q40</f>
        <v>0.74040000000000006</v>
      </c>
      <c r="O58" s="243" t="str">
        <f>[3]Eier!$N40</f>
        <v>-</v>
      </c>
      <c r="P58" s="274">
        <f>[3]Eier!$L40</f>
        <v>0.86309999999999998</v>
      </c>
      <c r="Q58" s="274">
        <f>[3]Eier!$R40</f>
        <v>0.64569999999999994</v>
      </c>
      <c r="R58" s="274">
        <f>[3]Eier!$O40</f>
        <v>0.52110000000000001</v>
      </c>
      <c r="S58" s="243">
        <f>[3]Eier!$M40</f>
        <v>0.79299999999999993</v>
      </c>
      <c r="T58" s="243">
        <f>[3]Eier!$S40</f>
        <v>0.56169999999999998</v>
      </c>
      <c r="U58" s="243">
        <f>[3]Eier!$P40</f>
        <v>0.40860000000000002</v>
      </c>
      <c r="V58" s="274">
        <f>[3]Eier!$T40</f>
        <v>0.84950000000000003</v>
      </c>
      <c r="W58" s="274">
        <f>[3]Eier!$W40</f>
        <v>0.61630000000000007</v>
      </c>
      <c r="X58" s="274">
        <f>[3]Eier!$V40</f>
        <v>0.40570000000000001</v>
      </c>
      <c r="Y58" s="274" t="str">
        <f>[3]Eier!$X40</f>
        <v>-</v>
      </c>
      <c r="Z58" s="243"/>
      <c r="AA58" s="243">
        <f>[3]Eier!$U40</f>
        <v>1.0082</v>
      </c>
      <c r="AB58" s="243">
        <f>[3]Eier!$Z40</f>
        <v>0.71079999999999999</v>
      </c>
      <c r="AC58" s="243">
        <f>[3]Eier!$Y40</f>
        <v>0.63829999999999998</v>
      </c>
      <c r="AD58" s="243" t="str">
        <f>[3]Eier!$AA40</f>
        <v>-</v>
      </c>
      <c r="AE58" s="188"/>
      <c r="AF58" s="274">
        <f>[3]Eier!AF40</f>
        <v>19.69684647941741</v>
      </c>
      <c r="AG58" s="243"/>
      <c r="AH58" s="243"/>
      <c r="AI58" s="343">
        <v>5</v>
      </c>
      <c r="AJ58" s="452">
        <f>[3]Eier!AG40</f>
        <v>14395843.14645</v>
      </c>
      <c r="AK58" s="452">
        <f>[3]Eier!AH40</f>
        <v>13732152.231705001</v>
      </c>
      <c r="AL58" s="452">
        <f>[3]Eier!AI40</f>
        <v>35710133.069141999</v>
      </c>
    </row>
    <row r="59" spans="1:38" x14ac:dyDescent="0.2">
      <c r="A59" s="218"/>
      <c r="B59" s="189">
        <f>[3]Eier!$A41</f>
        <v>44958</v>
      </c>
      <c r="C59" s="274">
        <f>[3]Eier!$B41</f>
        <v>0.20190000000000002</v>
      </c>
      <c r="D59" s="274">
        <f>[3]Eier!$H41</f>
        <v>9.74E-2</v>
      </c>
      <c r="E59" s="274">
        <f>[3]Eier!$E41</f>
        <v>0.10310000000000001</v>
      </c>
      <c r="F59" s="243">
        <f>[3]Eier!$C41</f>
        <v>0.49439999999999995</v>
      </c>
      <c r="G59" s="243">
        <f>[3]Eier!$I41</f>
        <v>0.26369999999999999</v>
      </c>
      <c r="H59" s="243">
        <f>[3]Eier!$F41</f>
        <v>0.23350000000000001</v>
      </c>
      <c r="I59" s="274">
        <f>[3]Eier!$D41</f>
        <v>0.4667</v>
      </c>
      <c r="J59" s="274">
        <f>[3]Eier!$J41</f>
        <v>0.2462</v>
      </c>
      <c r="K59" s="274">
        <f>[3]Eier!$G41</f>
        <v>0.2122</v>
      </c>
      <c r="L59" s="243"/>
      <c r="M59" s="243">
        <f>[3]Eier!$K41</f>
        <v>0.91879999999999995</v>
      </c>
      <c r="N59" s="243">
        <f>[3]Eier!$Q41</f>
        <v>0.74</v>
      </c>
      <c r="O59" s="243" t="str">
        <f>[3]Eier!$N41</f>
        <v>-</v>
      </c>
      <c r="P59" s="274">
        <f>[3]Eier!$L41</f>
        <v>0.89370000000000005</v>
      </c>
      <c r="Q59" s="274">
        <f>[3]Eier!$R41</f>
        <v>0.64319999999999988</v>
      </c>
      <c r="R59" s="274">
        <f>[3]Eier!$O41</f>
        <v>0.52110000000000001</v>
      </c>
      <c r="S59" s="243">
        <f>[3]Eier!$M41</f>
        <v>0.79420000000000002</v>
      </c>
      <c r="T59" s="243">
        <f>[3]Eier!$S41</f>
        <v>0.56920000000000004</v>
      </c>
      <c r="U59" s="243">
        <f>[3]Eier!$P41</f>
        <v>0.40429999999999999</v>
      </c>
      <c r="V59" s="274">
        <f>[3]Eier!$T41</f>
        <v>0.86790000000000012</v>
      </c>
      <c r="W59" s="274">
        <f>[3]Eier!$W41</f>
        <v>0.61990000000000001</v>
      </c>
      <c r="X59" s="274">
        <f>[3]Eier!$V41</f>
        <v>0.40450000000000003</v>
      </c>
      <c r="Y59" s="274" t="str">
        <f>[3]Eier!$X41</f>
        <v>-</v>
      </c>
      <c r="Z59" s="243"/>
      <c r="AA59" s="243">
        <f>[3]Eier!$U41</f>
        <v>1.0237000000000001</v>
      </c>
      <c r="AB59" s="243">
        <f>[3]Eier!$Z41</f>
        <v>0.72730000000000006</v>
      </c>
      <c r="AC59" s="243">
        <f>[3]Eier!$Y41</f>
        <v>0.63450000000000006</v>
      </c>
      <c r="AD59" s="243" t="str">
        <f>[3]Eier!$AA41</f>
        <v>-</v>
      </c>
      <c r="AE59" s="188"/>
      <c r="AF59" s="274">
        <f>[3]Eier!AF41</f>
        <v>20.042245085528261</v>
      </c>
      <c r="AG59" s="243"/>
      <c r="AH59" s="243"/>
      <c r="AI59" s="343">
        <v>4</v>
      </c>
      <c r="AJ59" s="452">
        <f>[3]Eier!AG41</f>
        <v>11449945.021230999</v>
      </c>
      <c r="AK59" s="452">
        <f>[3]Eier!AH41</f>
        <v>9857997.2307040002</v>
      </c>
      <c r="AL59" s="452">
        <f>[3]Eier!AI41</f>
        <v>25748692.247621998</v>
      </c>
    </row>
    <row r="60" spans="1:38" x14ac:dyDescent="0.2">
      <c r="A60" s="218"/>
      <c r="B60" s="189">
        <f>[3]Eier!$A42</f>
        <v>44927</v>
      </c>
      <c r="C60" s="274">
        <f>[3]Eier!$B42</f>
        <v>0.21</v>
      </c>
      <c r="D60" s="274">
        <f>[3]Eier!$H42</f>
        <v>9.8900000000000002E-2</v>
      </c>
      <c r="E60" s="274">
        <f>[3]Eier!$E42</f>
        <v>0.1119</v>
      </c>
      <c r="F60" s="243">
        <f>[3]Eier!$C42</f>
        <v>0.49450000000000005</v>
      </c>
      <c r="G60" s="243">
        <f>[3]Eier!$I42</f>
        <v>0.26390000000000002</v>
      </c>
      <c r="H60" s="243">
        <f>[3]Eier!$F42</f>
        <v>0.23269999999999999</v>
      </c>
      <c r="I60" s="274">
        <f>[3]Eier!$D42</f>
        <v>0.4763</v>
      </c>
      <c r="J60" s="274">
        <f>[3]Eier!$J42</f>
        <v>0.25180000000000002</v>
      </c>
      <c r="K60" s="274">
        <f>[3]Eier!$G42</f>
        <v>0.21410000000000001</v>
      </c>
      <c r="L60" s="243"/>
      <c r="M60" s="243">
        <f>[3]Eier!$K42</f>
        <v>0.91260000000000008</v>
      </c>
      <c r="N60" s="243">
        <f>[3]Eier!$Q42</f>
        <v>0.73659999999999992</v>
      </c>
      <c r="O60" s="243" t="str">
        <f>[3]Eier!$N42</f>
        <v>-</v>
      </c>
      <c r="P60" s="274">
        <f>[3]Eier!$L42</f>
        <v>0.86629999999999996</v>
      </c>
      <c r="Q60" s="274">
        <f>[3]Eier!$R42</f>
        <v>0.63549999999999995</v>
      </c>
      <c r="R60" s="274">
        <f>[3]Eier!$O42</f>
        <v>0.60960000000000003</v>
      </c>
      <c r="S60" s="243">
        <f>[3]Eier!$M42</f>
        <v>0.79260000000000008</v>
      </c>
      <c r="T60" s="243">
        <f>[3]Eier!$S42</f>
        <v>0.5605</v>
      </c>
      <c r="U60" s="243">
        <f>[3]Eier!$P42</f>
        <v>0.39429999999999998</v>
      </c>
      <c r="V60" s="274">
        <f>[3]Eier!$T42</f>
        <v>0.85060000000000002</v>
      </c>
      <c r="W60" s="274">
        <f>[3]Eier!$W42</f>
        <v>0.60539999999999994</v>
      </c>
      <c r="X60" s="274">
        <f>[3]Eier!$V42</f>
        <v>0.39829999999999999</v>
      </c>
      <c r="Y60" s="274" t="str">
        <f>[3]Eier!$X42</f>
        <v>-</v>
      </c>
      <c r="Z60" s="243"/>
      <c r="AA60" s="243">
        <f>[3]Eier!$U42</f>
        <v>0.99840000000000007</v>
      </c>
      <c r="AB60" s="243">
        <f>[3]Eier!$Z42</f>
        <v>0.6996</v>
      </c>
      <c r="AC60" s="243">
        <f>[3]Eier!$Y42</f>
        <v>0.60209999999999997</v>
      </c>
      <c r="AD60" s="243" t="str">
        <f>[3]Eier!$AA42</f>
        <v>-</v>
      </c>
      <c r="AE60" s="188"/>
      <c r="AF60" s="274">
        <f>[3]Eier!AF42</f>
        <v>20.39313448193521</v>
      </c>
      <c r="AG60" s="243"/>
      <c r="AH60" s="243"/>
      <c r="AI60" s="343">
        <v>4</v>
      </c>
      <c r="AJ60" s="452">
        <f>[3]Eier!AG42</f>
        <v>10758252.714095</v>
      </c>
      <c r="AK60" s="452">
        <f>[3]Eier!AH42</f>
        <v>11117512.091312001</v>
      </c>
      <c r="AL60" s="452">
        <f>[3]Eier!AI42</f>
        <v>25194055.417844001</v>
      </c>
    </row>
    <row r="61" spans="1:38" x14ac:dyDescent="0.2">
      <c r="A61" s="218"/>
      <c r="B61" s="189">
        <f>[3]Eier!$A43</f>
        <v>44896</v>
      </c>
      <c r="C61" s="274">
        <f>[3]Eier!$B43</f>
        <v>0.19469999999999998</v>
      </c>
      <c r="D61" s="274">
        <f>[3]Eier!$H43</f>
        <v>0.10220000000000001</v>
      </c>
      <c r="E61" s="274">
        <f>[3]Eier!$E43</f>
        <v>0.10880000000000001</v>
      </c>
      <c r="F61" s="243">
        <f>[3]Eier!$C43</f>
        <v>0.4793</v>
      </c>
      <c r="G61" s="243">
        <f>[3]Eier!$I43</f>
        <v>0.25650000000000001</v>
      </c>
      <c r="H61" s="243">
        <f>[3]Eier!$F43</f>
        <v>0.23710000000000001</v>
      </c>
      <c r="I61" s="274">
        <f>[3]Eier!$D43</f>
        <v>0.44909999999999994</v>
      </c>
      <c r="J61" s="274">
        <f>[3]Eier!$J43</f>
        <v>0.24239999999999998</v>
      </c>
      <c r="K61" s="274">
        <f>[3]Eier!$G43</f>
        <v>0.21390000000000001</v>
      </c>
      <c r="L61" s="243"/>
      <c r="M61" s="243">
        <f>[3]Eier!$K43</f>
        <v>0.88139999999999996</v>
      </c>
      <c r="N61" s="243">
        <f>[3]Eier!$Q43</f>
        <v>0.7248</v>
      </c>
      <c r="O61" s="243" t="str">
        <f>[3]Eier!$N43</f>
        <v>-</v>
      </c>
      <c r="P61" s="274">
        <f>[3]Eier!$L43</f>
        <v>0.82830000000000004</v>
      </c>
      <c r="Q61" s="274">
        <f>[3]Eier!$R43</f>
        <v>0.62350000000000005</v>
      </c>
      <c r="R61" s="274">
        <f>[3]Eier!$O43</f>
        <v>0.55179999999999996</v>
      </c>
      <c r="S61" s="243">
        <f>[3]Eier!$M43</f>
        <v>0.77340000000000009</v>
      </c>
      <c r="T61" s="243">
        <f>[3]Eier!$S43</f>
        <v>0.5343</v>
      </c>
      <c r="U61" s="243">
        <f>[3]Eier!$P43</f>
        <v>0.38770000000000004</v>
      </c>
      <c r="V61" s="274">
        <f>[3]Eier!$T43</f>
        <v>0.82050000000000001</v>
      </c>
      <c r="W61" s="274">
        <f>[3]Eier!$W43</f>
        <v>0.58889999999999998</v>
      </c>
      <c r="X61" s="274">
        <f>[3]Eier!$V43</f>
        <v>0.39020000000000005</v>
      </c>
      <c r="Y61" s="274" t="str">
        <f>[3]Eier!$X43</f>
        <v>-</v>
      </c>
      <c r="Z61" s="243"/>
      <c r="AA61" s="243">
        <f>[3]Eier!$U43</f>
        <v>0.98129999999999995</v>
      </c>
      <c r="AB61" s="243">
        <f>[3]Eier!$Z43</f>
        <v>0.68669999999999998</v>
      </c>
      <c r="AC61" s="243">
        <f>[3]Eier!$Y43</f>
        <v>0.59250000000000003</v>
      </c>
      <c r="AD61" s="243" t="str">
        <f>[3]Eier!$AA43</f>
        <v>-</v>
      </c>
      <c r="AE61" s="188"/>
      <c r="AF61" s="274">
        <f>[3]Eier!AF43</f>
        <v>20.591196436385545</v>
      </c>
      <c r="AG61" s="243"/>
      <c r="AH61" s="243"/>
      <c r="AI61" s="343">
        <v>5</v>
      </c>
      <c r="AJ61" s="452">
        <f>[3]Eier!AG43</f>
        <v>14626661.447043</v>
      </c>
      <c r="AK61" s="452">
        <f>[3]Eier!AH43</f>
        <v>16141671.682723001</v>
      </c>
      <c r="AL61" s="452">
        <f>[3]Eier!AI43</f>
        <v>34379134.751225002</v>
      </c>
    </row>
    <row r="62" spans="1:38" x14ac:dyDescent="0.2">
      <c r="A62" s="218"/>
      <c r="B62" s="189">
        <f>[3]Eier!$A44</f>
        <v>44866</v>
      </c>
      <c r="C62" s="274">
        <f>[3]Eier!$B44</f>
        <v>0.19350000000000001</v>
      </c>
      <c r="D62" s="274">
        <f>[3]Eier!$H44</f>
        <v>0.1079</v>
      </c>
      <c r="E62" s="274">
        <f>[3]Eier!$E44</f>
        <v>0.1217</v>
      </c>
      <c r="F62" s="243">
        <f>[3]Eier!$C44</f>
        <v>0.47899999999999998</v>
      </c>
      <c r="G62" s="243">
        <f>[3]Eier!$I44</f>
        <v>0.25700000000000001</v>
      </c>
      <c r="H62" s="243">
        <f>[3]Eier!$F44</f>
        <v>0.23699999999999999</v>
      </c>
      <c r="I62" s="274">
        <f>[3]Eier!$D44</f>
        <v>0.43659999999999999</v>
      </c>
      <c r="J62" s="274">
        <f>[3]Eier!$J44</f>
        <v>0.2359</v>
      </c>
      <c r="K62" s="274">
        <f>[3]Eier!$G44</f>
        <v>0.20879999999999999</v>
      </c>
      <c r="L62" s="243"/>
      <c r="M62" s="243">
        <f>[3]Eier!$K44</f>
        <v>0.88049999999999995</v>
      </c>
      <c r="N62" s="243">
        <f>[3]Eier!$Q44</f>
        <v>0.7248</v>
      </c>
      <c r="O62" s="243">
        <f>[3]Eier!$N44</f>
        <v>0.66249999999999998</v>
      </c>
      <c r="P62" s="274">
        <f>[3]Eier!$L44</f>
        <v>0.82599999999999996</v>
      </c>
      <c r="Q62" s="274">
        <f>[3]Eier!$R44</f>
        <v>0.621</v>
      </c>
      <c r="R62" s="274">
        <f>[3]Eier!$O44</f>
        <v>0.55490000000000006</v>
      </c>
      <c r="S62" s="243">
        <f>[3]Eier!$M44</f>
        <v>0.7770999999999999</v>
      </c>
      <c r="T62" s="243">
        <f>[3]Eier!$S44</f>
        <v>0.52479999999999993</v>
      </c>
      <c r="U62" s="243">
        <f>[3]Eier!$P44</f>
        <v>0.38549999999999995</v>
      </c>
      <c r="V62" s="274">
        <f>[3]Eier!$T44</f>
        <v>0.81900000000000006</v>
      </c>
      <c r="W62" s="274">
        <f>[3]Eier!$W44</f>
        <v>0.57989999999999997</v>
      </c>
      <c r="X62" s="274">
        <f>[3]Eier!$V44</f>
        <v>0.39079999999999998</v>
      </c>
      <c r="Y62" s="274" t="str">
        <f>[3]Eier!$X44</f>
        <v>-</v>
      </c>
      <c r="Z62" s="243"/>
      <c r="AA62" s="243">
        <f>[3]Eier!$U44</f>
        <v>0.98</v>
      </c>
      <c r="AB62" s="243">
        <f>[3]Eier!$Z44</f>
        <v>0.67200000000000004</v>
      </c>
      <c r="AC62" s="243">
        <f>[3]Eier!$Y44</f>
        <v>0.58920000000000006</v>
      </c>
      <c r="AD62" s="243" t="str">
        <f>[3]Eier!$AA44</f>
        <v>-</v>
      </c>
      <c r="AE62" s="188"/>
      <c r="AF62" s="274">
        <f>[3]Eier!AF44</f>
        <v>20.263606204608557</v>
      </c>
      <c r="AG62" s="243"/>
      <c r="AH62" s="243"/>
      <c r="AI62" s="343">
        <v>4</v>
      </c>
      <c r="AJ62" s="452">
        <f>[3]Eier!AG44</f>
        <v>10889134.437346</v>
      </c>
      <c r="AK62" s="452">
        <f>[3]Eier!AH44</f>
        <v>9164620.0648979992</v>
      </c>
      <c r="AL62" s="452">
        <f>[3]Eier!AI44</f>
        <v>24418647.14931</v>
      </c>
    </row>
    <row r="63" spans="1:38" x14ac:dyDescent="0.2">
      <c r="A63" s="218"/>
      <c r="B63" s="189">
        <f>[3]Eier!$A45</f>
        <v>44835</v>
      </c>
      <c r="C63" s="274">
        <f>[3]Eier!$B45</f>
        <v>0.2011</v>
      </c>
      <c r="D63" s="274">
        <f>[3]Eier!$H45</f>
        <v>0.11119999999999999</v>
      </c>
      <c r="E63" s="274">
        <f>[3]Eier!$E45</f>
        <v>0.12920000000000001</v>
      </c>
      <c r="F63" s="243">
        <f>[3]Eier!$C45</f>
        <v>0.47939999999999999</v>
      </c>
      <c r="G63" s="243">
        <f>[3]Eier!$I45</f>
        <v>0.25659999999999999</v>
      </c>
      <c r="H63" s="243">
        <f>[3]Eier!$F45</f>
        <v>0.23699999999999999</v>
      </c>
      <c r="I63" s="274">
        <f>[3]Eier!$D45</f>
        <v>0.43719999999999998</v>
      </c>
      <c r="J63" s="274">
        <f>[3]Eier!$J45</f>
        <v>0.23579999999999998</v>
      </c>
      <c r="K63" s="274">
        <f>[3]Eier!$G45</f>
        <v>0.21170000000000003</v>
      </c>
      <c r="L63" s="243"/>
      <c r="M63" s="243">
        <f>[3]Eier!$K45</f>
        <v>0.88519999999999999</v>
      </c>
      <c r="N63" s="243">
        <f>[3]Eier!$Q45</f>
        <v>0.7248</v>
      </c>
      <c r="O63" s="243">
        <f>[3]Eier!$N45</f>
        <v>0.66249999999999998</v>
      </c>
      <c r="P63" s="274">
        <f>[3]Eier!$L45</f>
        <v>0.85970000000000002</v>
      </c>
      <c r="Q63" s="274">
        <f>[3]Eier!$R45</f>
        <v>0.61340000000000006</v>
      </c>
      <c r="R63" s="274">
        <f>[3]Eier!$O45</f>
        <v>0.56710000000000005</v>
      </c>
      <c r="S63" s="243">
        <f>[3]Eier!$M45</f>
        <v>0.77489999999999992</v>
      </c>
      <c r="T63" s="243">
        <f>[3]Eier!$S45</f>
        <v>0.55579999999999996</v>
      </c>
      <c r="U63" s="243">
        <f>[3]Eier!$P45</f>
        <v>0.38770000000000004</v>
      </c>
      <c r="V63" s="274">
        <f>[3]Eier!$T45</f>
        <v>0.84019999999999995</v>
      </c>
      <c r="W63" s="274">
        <f>[3]Eier!$W45</f>
        <v>0.58820000000000006</v>
      </c>
      <c r="X63" s="274">
        <f>[3]Eier!$V45</f>
        <v>0.39560000000000001</v>
      </c>
      <c r="Y63" s="274" t="str">
        <f>[3]Eier!$X45</f>
        <v>-</v>
      </c>
      <c r="Z63" s="243"/>
      <c r="AA63" s="243">
        <f>[3]Eier!$U45</f>
        <v>0.98809999999999998</v>
      </c>
      <c r="AB63" s="243">
        <f>[3]Eier!$Z45</f>
        <v>0.68130000000000002</v>
      </c>
      <c r="AC63" s="243">
        <f>[3]Eier!$Y45</f>
        <v>0.59200000000000008</v>
      </c>
      <c r="AD63" s="243" t="str">
        <f>[3]Eier!$AA45</f>
        <v>-</v>
      </c>
      <c r="AE63" s="188"/>
      <c r="AF63" s="274">
        <f>[3]Eier!AF45</f>
        <v>19.573390505241388</v>
      </c>
      <c r="AG63" s="243"/>
      <c r="AH63" s="243"/>
      <c r="AI63" s="343">
        <v>4</v>
      </c>
      <c r="AJ63" s="452">
        <f>[3]Eier!AG45</f>
        <v>9681390.0941080004</v>
      </c>
      <c r="AK63" s="452">
        <f>[3]Eier!AH45</f>
        <v>8367133.0308649996</v>
      </c>
      <c r="AL63" s="452">
        <f>[3]Eier!AI45</f>
        <v>21819560.498555999</v>
      </c>
    </row>
    <row r="64" spans="1:38" x14ac:dyDescent="0.2">
      <c r="A64" s="218"/>
      <c r="B64" s="189">
        <f>[3]Eier!$A46</f>
        <v>44805</v>
      </c>
      <c r="C64" s="274">
        <f>[3]Eier!$B46</f>
        <v>0.20739999999999997</v>
      </c>
      <c r="D64" s="274">
        <f>[3]Eier!$H46</f>
        <v>0.1091</v>
      </c>
      <c r="E64" s="274">
        <f>[3]Eier!$E46</f>
        <v>0.10830000000000001</v>
      </c>
      <c r="F64" s="243">
        <f>[3]Eier!$C46</f>
        <v>0.47989999999999999</v>
      </c>
      <c r="G64" s="243">
        <f>[3]Eier!$I46</f>
        <v>0.25230000000000002</v>
      </c>
      <c r="H64" s="243">
        <f>[3]Eier!$F46</f>
        <v>0.2341</v>
      </c>
      <c r="I64" s="274">
        <f>[3]Eier!$D46</f>
        <v>0.44380000000000003</v>
      </c>
      <c r="J64" s="274">
        <f>[3]Eier!$J46</f>
        <v>0.2316</v>
      </c>
      <c r="K64" s="274">
        <f>[3]Eier!$G46</f>
        <v>0.21840000000000001</v>
      </c>
      <c r="L64" s="243"/>
      <c r="M64" s="243">
        <f>[3]Eier!$K46</f>
        <v>0.86620000000000008</v>
      </c>
      <c r="N64" s="243">
        <f>[3]Eier!$Q46</f>
        <v>0.71889999999999998</v>
      </c>
      <c r="O64" s="243">
        <f>[3]Eier!$N46</f>
        <v>0.66249999999999998</v>
      </c>
      <c r="P64" s="274">
        <f>[3]Eier!$L46</f>
        <v>0.85260000000000002</v>
      </c>
      <c r="Q64" s="274">
        <f>[3]Eier!$R46</f>
        <v>0.61409999999999998</v>
      </c>
      <c r="R64" s="274">
        <f>[3]Eier!$O46</f>
        <v>0.56710000000000005</v>
      </c>
      <c r="S64" s="243">
        <f>[3]Eier!$M46</f>
        <v>0.77610000000000001</v>
      </c>
      <c r="T64" s="243">
        <f>[3]Eier!$S46</f>
        <v>0.53820000000000001</v>
      </c>
      <c r="U64" s="243">
        <f>[3]Eier!$P46</f>
        <v>0.38590000000000002</v>
      </c>
      <c r="V64" s="274">
        <f>[3]Eier!$T46</f>
        <v>0.8345999999999999</v>
      </c>
      <c r="W64" s="274">
        <f>[3]Eier!$W46</f>
        <v>0.58350000000000002</v>
      </c>
      <c r="X64" s="274">
        <f>[3]Eier!$V46</f>
        <v>0.3947</v>
      </c>
      <c r="Y64" s="274" t="str">
        <f>[3]Eier!$X46</f>
        <v>-</v>
      </c>
      <c r="Z64" s="243"/>
      <c r="AA64" s="243">
        <f>[3]Eier!$U46</f>
        <v>0.98199999999999998</v>
      </c>
      <c r="AB64" s="243">
        <f>[3]Eier!$Z46</f>
        <v>0.69900000000000007</v>
      </c>
      <c r="AC64" s="243">
        <f>[3]Eier!$Y46</f>
        <v>0.58950000000000002</v>
      </c>
      <c r="AD64" s="243" t="str">
        <f>[3]Eier!$AA46</f>
        <v>-</v>
      </c>
      <c r="AE64" s="188"/>
      <c r="AF64" s="274">
        <f>[3]Eier!AF46</f>
        <v>19.897859724635456</v>
      </c>
      <c r="AG64" s="243"/>
      <c r="AH64" s="243"/>
      <c r="AI64" s="343">
        <v>5</v>
      </c>
      <c r="AJ64" s="452">
        <f>[3]Eier!AG46</f>
        <v>12644503.739921</v>
      </c>
      <c r="AK64" s="452">
        <f>[3]Eier!AH46</f>
        <v>10266048.408655999</v>
      </c>
      <c r="AL64" s="452">
        <f>[3]Eier!AI46</f>
        <v>26982921.621851999</v>
      </c>
    </row>
    <row r="65" spans="1:38" x14ac:dyDescent="0.2">
      <c r="A65" s="218"/>
      <c r="B65" s="189">
        <f>[3]Eier!$A47</f>
        <v>44774</v>
      </c>
      <c r="C65" s="274">
        <f>[3]Eier!$B47</f>
        <v>0.20739999999999997</v>
      </c>
      <c r="D65" s="274">
        <f>[3]Eier!$H47</f>
        <v>0.1066</v>
      </c>
      <c r="E65" s="274">
        <f>[3]Eier!$E47</f>
        <v>0.11019999999999999</v>
      </c>
      <c r="F65" s="243">
        <f>[3]Eier!$C47</f>
        <v>0.47950000000000004</v>
      </c>
      <c r="G65" s="243">
        <f>[3]Eier!$I47</f>
        <v>0.25329999999999997</v>
      </c>
      <c r="H65" s="243">
        <f>[3]Eier!$F47</f>
        <v>0.2349</v>
      </c>
      <c r="I65" s="274">
        <f>[3]Eier!$D47</f>
        <v>0.43959999999999999</v>
      </c>
      <c r="J65" s="274">
        <f>[3]Eier!$J47</f>
        <v>0.23</v>
      </c>
      <c r="K65" s="274">
        <f>[3]Eier!$G47</f>
        <v>0.21179999999999999</v>
      </c>
      <c r="L65" s="243"/>
      <c r="M65" s="243">
        <f>[3]Eier!$K47</f>
        <v>0.85819999999999996</v>
      </c>
      <c r="N65" s="243">
        <f>[3]Eier!$Q47</f>
        <v>0.71840000000000004</v>
      </c>
      <c r="O65" s="243">
        <f>[3]Eier!$N47</f>
        <v>0.66249999999999998</v>
      </c>
      <c r="P65" s="274">
        <f>[3]Eier!$L47</f>
        <v>0.86760000000000004</v>
      </c>
      <c r="Q65" s="274">
        <f>[3]Eier!$R47</f>
        <v>0.61970000000000003</v>
      </c>
      <c r="R65" s="274">
        <f>[3]Eier!$O47</f>
        <v>0.56530000000000002</v>
      </c>
      <c r="S65" s="243">
        <f>[3]Eier!$M47</f>
        <v>0.77610000000000001</v>
      </c>
      <c r="T65" s="243">
        <f>[3]Eier!$S47</f>
        <v>0.54330000000000001</v>
      </c>
      <c r="U65" s="243">
        <f>[3]Eier!$P47</f>
        <v>0.38590000000000002</v>
      </c>
      <c r="V65" s="274">
        <f>[3]Eier!$T47</f>
        <v>0.8418000000000001</v>
      </c>
      <c r="W65" s="274">
        <f>[3]Eier!$W47</f>
        <v>0.58750000000000002</v>
      </c>
      <c r="X65" s="274">
        <f>[3]Eier!$V47</f>
        <v>0.39299999999999996</v>
      </c>
      <c r="Y65" s="274" t="str">
        <f>[3]Eier!$X47</f>
        <v>-</v>
      </c>
      <c r="Z65" s="243"/>
      <c r="AA65" s="243">
        <f>[3]Eier!$U47</f>
        <v>0.98699999999999999</v>
      </c>
      <c r="AB65" s="243">
        <f>[3]Eier!$Z47</f>
        <v>0.65900000000000003</v>
      </c>
      <c r="AC65" s="243">
        <f>[3]Eier!$Y47</f>
        <v>0.58799999999999997</v>
      </c>
      <c r="AD65" s="243" t="str">
        <f>[3]Eier!$AA47</f>
        <v>-</v>
      </c>
      <c r="AE65" s="188"/>
      <c r="AF65" s="274">
        <f>[3]Eier!AF47</f>
        <v>19.080190520293836</v>
      </c>
      <c r="AG65" s="243"/>
      <c r="AH65" s="243"/>
      <c r="AI65" s="343">
        <v>4</v>
      </c>
      <c r="AJ65" s="452">
        <f>[3]Eier!AG47</f>
        <v>9938077.58024</v>
      </c>
      <c r="AK65" s="452">
        <f>[3]Eier!AH47</f>
        <v>8578997.8702140003</v>
      </c>
      <c r="AL65" s="452">
        <f>[3]Eier!AI47</f>
        <v>20011808.797754999</v>
      </c>
    </row>
    <row r="66" spans="1:38" ht="13.5" customHeight="1" x14ac:dyDescent="0.2">
      <c r="A66" s="218"/>
      <c r="B66" s="189">
        <f>[3]Eier!$A48</f>
        <v>44743</v>
      </c>
      <c r="C66" s="274">
        <f>[3]Eier!$B48</f>
        <v>0.20129999999999998</v>
      </c>
      <c r="D66" s="274">
        <f>[3]Eier!$H48</f>
        <v>0.1076</v>
      </c>
      <c r="E66" s="274">
        <f>[3]Eier!$E48</f>
        <v>0.11720000000000001</v>
      </c>
      <c r="F66" s="243">
        <f>[3]Eier!$C48</f>
        <v>0.47670000000000001</v>
      </c>
      <c r="G66" s="243">
        <f>[3]Eier!$I48</f>
        <v>0.25019999999999998</v>
      </c>
      <c r="H66" s="243">
        <f>[3]Eier!$F48</f>
        <v>0.2336</v>
      </c>
      <c r="I66" s="274">
        <f>[3]Eier!$D48</f>
        <v>0.43719999999999998</v>
      </c>
      <c r="J66" s="274">
        <f>[3]Eier!$J48</f>
        <v>0.22390000000000002</v>
      </c>
      <c r="K66" s="274">
        <f>[3]Eier!$G48</f>
        <v>0.20899999999999999</v>
      </c>
      <c r="L66" s="243"/>
      <c r="M66" s="243">
        <f>[3]Eier!$K48</f>
        <v>0.85560000000000003</v>
      </c>
      <c r="N66" s="243">
        <f>[3]Eier!$Q48</f>
        <v>0.71569999999999989</v>
      </c>
      <c r="O66" s="243">
        <f>[3]Eier!$N48</f>
        <v>0.66249999999999998</v>
      </c>
      <c r="P66" s="274">
        <f>[3]Eier!$L48</f>
        <v>0.85699999999999998</v>
      </c>
      <c r="Q66" s="274">
        <f>[3]Eier!$R48</f>
        <v>0.61709999999999998</v>
      </c>
      <c r="R66" s="274">
        <f>[3]Eier!$O48</f>
        <v>0.59570000000000001</v>
      </c>
      <c r="S66" s="243">
        <f>[3]Eier!$M48</f>
        <v>0.77529999999999999</v>
      </c>
      <c r="T66" s="243">
        <f>[3]Eier!$S48</f>
        <v>0.54990000000000006</v>
      </c>
      <c r="U66" s="243">
        <f>[3]Eier!$P48</f>
        <v>0.3861</v>
      </c>
      <c r="V66" s="274">
        <f>[3]Eier!$T48</f>
        <v>0.83420000000000005</v>
      </c>
      <c r="W66" s="274">
        <f>[3]Eier!$W48</f>
        <v>0.59240000000000004</v>
      </c>
      <c r="X66" s="274">
        <f>[3]Eier!$V48</f>
        <v>0.39710000000000001</v>
      </c>
      <c r="Y66" s="274" t="str">
        <f>[3]Eier!$X48</f>
        <v>-</v>
      </c>
      <c r="Z66" s="243"/>
      <c r="AA66" s="243">
        <f>[3]Eier!$U48</f>
        <v>0.96560000000000001</v>
      </c>
      <c r="AB66" s="243">
        <f>[3]Eier!$Z48</f>
        <v>0.65319999999999989</v>
      </c>
      <c r="AC66" s="243">
        <f>[3]Eier!$Y48</f>
        <v>0.5887</v>
      </c>
      <c r="AD66" s="243" t="str">
        <f>[3]Eier!$AA48</f>
        <v>-</v>
      </c>
      <c r="AE66" s="188"/>
      <c r="AF66" s="274">
        <f>[3]Eier!AF48</f>
        <v>19.695312994895815</v>
      </c>
      <c r="AG66" s="243"/>
      <c r="AH66" s="243"/>
      <c r="AI66" s="343">
        <v>4</v>
      </c>
      <c r="AJ66" s="452">
        <f>[3]Eier!AG48</f>
        <v>8829395.1143200006</v>
      </c>
      <c r="AK66" s="452">
        <f>[3]Eier!AH48</f>
        <v>7557126.1147940001</v>
      </c>
      <c r="AL66" s="452">
        <f>[3]Eier!AI48</f>
        <v>19290129.434787001</v>
      </c>
    </row>
    <row r="67" spans="1:38" x14ac:dyDescent="0.2">
      <c r="A67" s="218"/>
      <c r="B67" s="189">
        <f>[3]Eier!$A49</f>
        <v>44713</v>
      </c>
      <c r="C67" s="274">
        <f>[3]Eier!$B49</f>
        <v>0.2026</v>
      </c>
      <c r="D67" s="274">
        <f>[3]Eier!$H49</f>
        <v>0.1036</v>
      </c>
      <c r="E67" s="274">
        <f>[3]Eier!$E49</f>
        <v>0.1114</v>
      </c>
      <c r="F67" s="243">
        <f>[3]Eier!$C49</f>
        <v>0.47720000000000001</v>
      </c>
      <c r="G67" s="243">
        <f>[3]Eier!$I49</f>
        <v>0.24979999999999999</v>
      </c>
      <c r="H67" s="243">
        <f>[3]Eier!$F49</f>
        <v>0.23399999999999999</v>
      </c>
      <c r="I67" s="274">
        <f>[3]Eier!$D49</f>
        <v>0.43659999999999999</v>
      </c>
      <c r="J67" s="274">
        <f>[3]Eier!$J49</f>
        <v>0.22030000000000002</v>
      </c>
      <c r="K67" s="274">
        <f>[3]Eier!$G49</f>
        <v>0.21780000000000002</v>
      </c>
      <c r="L67" s="243"/>
      <c r="M67" s="243">
        <f>[3]Eier!$K49</f>
        <v>0.85319999999999996</v>
      </c>
      <c r="N67" s="243">
        <f>[3]Eier!$Q49</f>
        <v>0.71230000000000004</v>
      </c>
      <c r="O67" s="243">
        <f>[3]Eier!$N49</f>
        <v>0.63340000000000007</v>
      </c>
      <c r="P67" s="274">
        <f>[3]Eier!$L49</f>
        <v>0.83409999999999995</v>
      </c>
      <c r="Q67" s="274">
        <f>[3]Eier!$R49</f>
        <v>0.6069</v>
      </c>
      <c r="R67" s="274">
        <f>[3]Eier!$O49</f>
        <v>0.59179999999999999</v>
      </c>
      <c r="S67" s="243">
        <f>[3]Eier!$M49</f>
        <v>0.77480000000000004</v>
      </c>
      <c r="T67" s="243">
        <f>[3]Eier!$S49</f>
        <v>0.54</v>
      </c>
      <c r="U67" s="243">
        <f>[3]Eier!$P49</f>
        <v>0.36719999999999997</v>
      </c>
      <c r="V67" s="274">
        <f>[3]Eier!$T49</f>
        <v>0.82209999999999994</v>
      </c>
      <c r="W67" s="274">
        <f>[3]Eier!$W49</f>
        <v>0.57950000000000002</v>
      </c>
      <c r="X67" s="274">
        <f>[3]Eier!$V49</f>
        <v>0.38539999999999996</v>
      </c>
      <c r="Y67" s="274" t="str">
        <f>[3]Eier!$X49</f>
        <v>-</v>
      </c>
      <c r="Z67" s="243"/>
      <c r="AA67" s="243">
        <f>[3]Eier!$U49</f>
        <v>0.97150000000000003</v>
      </c>
      <c r="AB67" s="243">
        <f>[3]Eier!$Z49</f>
        <v>0.66910000000000003</v>
      </c>
      <c r="AC67" s="243">
        <f>[3]Eier!$Y49</f>
        <v>0.58960000000000001</v>
      </c>
      <c r="AD67" s="243" t="str">
        <f>[3]Eier!$AA49</f>
        <v>-</v>
      </c>
      <c r="AE67" s="188"/>
      <c r="AF67" s="274">
        <f>[3]Eier!AF49</f>
        <v>19.329126649349433</v>
      </c>
      <c r="AG67" s="243"/>
      <c r="AH67" s="243"/>
      <c r="AI67" s="343">
        <v>5</v>
      </c>
      <c r="AJ67" s="452">
        <f>[3]Eier!AG49</f>
        <v>11915056.232241999</v>
      </c>
      <c r="AK67" s="452">
        <f>[3]Eier!AH49</f>
        <v>10523266.346667999</v>
      </c>
      <c r="AL67" s="452">
        <f>[3]Eier!AI49</f>
        <v>25470273.825465001</v>
      </c>
    </row>
    <row r="68" spans="1:38" x14ac:dyDescent="0.2">
      <c r="A68" s="218"/>
      <c r="B68" s="189">
        <f>[3]Eier!$A50</f>
        <v>44682</v>
      </c>
      <c r="C68" s="274">
        <f>[3]Eier!$B50</f>
        <v>0.2029</v>
      </c>
      <c r="D68" s="274">
        <f>[3]Eier!$H50</f>
        <v>0.1023</v>
      </c>
      <c r="E68" s="274">
        <f>[3]Eier!$E50</f>
        <v>0.1014</v>
      </c>
      <c r="F68" s="243">
        <f>[3]Eier!$C50</f>
        <v>0.47759999999999997</v>
      </c>
      <c r="G68" s="243">
        <f>[3]Eier!$I50</f>
        <v>0.251</v>
      </c>
      <c r="H68" s="243">
        <f>[3]Eier!$F50</f>
        <v>0.2336</v>
      </c>
      <c r="I68" s="274">
        <f>[3]Eier!$D50</f>
        <v>0.44390000000000002</v>
      </c>
      <c r="J68" s="274">
        <f>[3]Eier!$J50</f>
        <v>0.2384</v>
      </c>
      <c r="K68" s="274">
        <f>[3]Eier!$G50</f>
        <v>0.22149999999999997</v>
      </c>
      <c r="L68" s="243"/>
      <c r="M68" s="243">
        <f>[3]Eier!$K50</f>
        <v>0.84489999999999998</v>
      </c>
      <c r="N68" s="243">
        <f>[3]Eier!$Q50</f>
        <v>0.71299999999999997</v>
      </c>
      <c r="O68" s="243">
        <f>[3]Eier!$N50</f>
        <v>0.55000000000000004</v>
      </c>
      <c r="P68" s="274">
        <f>[3]Eier!$L50</f>
        <v>0.82430000000000003</v>
      </c>
      <c r="Q68" s="274">
        <f>[3]Eier!$R50</f>
        <v>0.60799999999999998</v>
      </c>
      <c r="R68" s="274">
        <f>[3]Eier!$O50</f>
        <v>0.49310000000000004</v>
      </c>
      <c r="S68" s="243">
        <f>[3]Eier!$M50</f>
        <v>0.7770999999999999</v>
      </c>
      <c r="T68" s="243">
        <f>[3]Eier!$S50</f>
        <v>0.5373</v>
      </c>
      <c r="U68" s="243">
        <f>[3]Eier!$P50</f>
        <v>0.38060000000000005</v>
      </c>
      <c r="V68" s="274">
        <f>[3]Eier!$T50</f>
        <v>0.81669999999999998</v>
      </c>
      <c r="W68" s="274">
        <f>[3]Eier!$W50</f>
        <v>0.57950000000000002</v>
      </c>
      <c r="X68" s="274">
        <f>[3]Eier!$V50</f>
        <v>0.39880000000000004</v>
      </c>
      <c r="Y68" s="274" t="str">
        <f>[3]Eier!$X50</f>
        <v>-</v>
      </c>
      <c r="Z68" s="243"/>
      <c r="AA68" s="243">
        <f>[3]Eier!$U50</f>
        <v>0.97170000000000001</v>
      </c>
      <c r="AB68" s="243">
        <f>[3]Eier!$Z50</f>
        <v>0.66430000000000011</v>
      </c>
      <c r="AC68" s="243">
        <f>[3]Eier!$Y50</f>
        <v>0.58150000000000002</v>
      </c>
      <c r="AD68" s="243" t="str">
        <f>[3]Eier!$AA50</f>
        <v>-</v>
      </c>
      <c r="AE68" s="188"/>
      <c r="AF68" s="274">
        <f>[3]Eier!AF50</f>
        <v>20.304768483701991</v>
      </c>
      <c r="AG68" s="243"/>
      <c r="AH68" s="243"/>
      <c r="AI68" s="343">
        <v>4</v>
      </c>
      <c r="AJ68" s="452">
        <f>[3]Eier!AG50</f>
        <v>9324036.4429390002</v>
      </c>
      <c r="AK68" s="452">
        <f>[3]Eier!AH50</f>
        <v>8682406.4464810006</v>
      </c>
      <c r="AL68" s="452">
        <f>[3]Eier!AI50</f>
        <v>21633671.241648</v>
      </c>
    </row>
    <row r="69" spans="1:38" x14ac:dyDescent="0.2">
      <c r="A69" s="218"/>
      <c r="B69" s="189">
        <f>[3]Eier!$A51</f>
        <v>44652</v>
      </c>
      <c r="C69" s="274">
        <f>[3]Eier!$B51</f>
        <v>0.18909999999999999</v>
      </c>
      <c r="D69" s="274">
        <f>[3]Eier!$H51</f>
        <v>9.7799999999999998E-2</v>
      </c>
      <c r="E69" s="274">
        <f>[3]Eier!$E51</f>
        <v>9.98E-2</v>
      </c>
      <c r="F69" s="243">
        <f>[3]Eier!$C51</f>
        <v>0.47670000000000001</v>
      </c>
      <c r="G69" s="243">
        <f>[3]Eier!$I51</f>
        <v>0.2495</v>
      </c>
      <c r="H69" s="243">
        <f>[3]Eier!$F51</f>
        <v>0.23420000000000002</v>
      </c>
      <c r="I69" s="274">
        <f>[3]Eier!$D51</f>
        <v>0.45039999999999997</v>
      </c>
      <c r="J69" s="274">
        <f>[3]Eier!$J51</f>
        <v>0.24050000000000002</v>
      </c>
      <c r="K69" s="274">
        <f>[3]Eier!$G51</f>
        <v>0.22409999999999999</v>
      </c>
      <c r="L69" s="243"/>
      <c r="M69" s="243">
        <f>[3]Eier!$K51</f>
        <v>0.84120000000000006</v>
      </c>
      <c r="N69" s="243">
        <f>[3]Eier!$Q51</f>
        <v>0.68099999999999994</v>
      </c>
      <c r="O69" s="243">
        <f>[3]Eier!$N51</f>
        <v>0.55000000000000004</v>
      </c>
      <c r="P69" s="274">
        <f>[3]Eier!$L51</f>
        <v>0.82290000000000008</v>
      </c>
      <c r="Q69" s="274">
        <f>[3]Eier!$R51</f>
        <v>0.62770000000000004</v>
      </c>
      <c r="R69" s="274">
        <f>[3]Eier!$O51</f>
        <v>0.51580000000000004</v>
      </c>
      <c r="S69" s="243">
        <f>[3]Eier!$M51</f>
        <v>0.77540000000000009</v>
      </c>
      <c r="T69" s="243">
        <f>[3]Eier!$S51</f>
        <v>0.53449999999999998</v>
      </c>
      <c r="U69" s="243">
        <f>[3]Eier!$P51</f>
        <v>0.38869999999999999</v>
      </c>
      <c r="V69" s="274">
        <f>[3]Eier!$T51</f>
        <v>0.81169999999999998</v>
      </c>
      <c r="W69" s="274">
        <f>[3]Eier!$W51</f>
        <v>0.58399999999999996</v>
      </c>
      <c r="X69" s="274">
        <f>[3]Eier!$V51</f>
        <v>0.41189999999999999</v>
      </c>
      <c r="Y69" s="274" t="str">
        <f>[3]Eier!$X51</f>
        <v>-</v>
      </c>
      <c r="Z69" s="243"/>
      <c r="AA69" s="243">
        <f>[3]Eier!$U51</f>
        <v>0.98010000000000008</v>
      </c>
      <c r="AB69" s="243">
        <f>[3]Eier!$Z51</f>
        <v>0.68269999999999997</v>
      </c>
      <c r="AC69" s="243">
        <f>[3]Eier!$Y51</f>
        <v>0.58789999999999998</v>
      </c>
      <c r="AD69" s="243" t="str">
        <f>[3]Eier!$AA51</f>
        <v>-</v>
      </c>
      <c r="AE69" s="188"/>
      <c r="AF69" s="274">
        <f>[3]Eier!AF51</f>
        <v>19.205190449243037</v>
      </c>
      <c r="AG69" s="243"/>
      <c r="AH69" s="243"/>
      <c r="AI69" s="343">
        <v>4</v>
      </c>
      <c r="AJ69" s="452">
        <f>[3]Eier!AG51</f>
        <v>10954153.965741999</v>
      </c>
      <c r="AK69" s="452">
        <f>[3]Eier!AH51</f>
        <v>10710588.584763</v>
      </c>
      <c r="AL69" s="452">
        <f>[3]Eier!AI51</f>
        <v>26912243.493996002</v>
      </c>
    </row>
    <row r="70" spans="1:38" x14ac:dyDescent="0.2">
      <c r="A70" s="218"/>
      <c r="B70" s="189">
        <f>[3]Eier!$A52</f>
        <v>44621</v>
      </c>
      <c r="C70" s="274">
        <f>[3]Eier!$B52</f>
        <v>0.1971</v>
      </c>
      <c r="D70" s="274">
        <f>[3]Eier!$H52</f>
        <v>9.4299999999999995E-2</v>
      </c>
      <c r="E70" s="274">
        <f>[3]Eier!$E52</f>
        <v>9.64E-2</v>
      </c>
      <c r="F70" s="243">
        <f>[3]Eier!$C52</f>
        <v>0.47659999999999997</v>
      </c>
      <c r="G70" s="243">
        <f>[3]Eier!$I52</f>
        <v>0.24850000000000003</v>
      </c>
      <c r="H70" s="243">
        <f>[3]Eier!$F52</f>
        <v>0.23449999999999999</v>
      </c>
      <c r="I70" s="274">
        <f>[3]Eier!$D52</f>
        <v>0.44679999999999997</v>
      </c>
      <c r="J70" s="274">
        <f>[3]Eier!$J52</f>
        <v>0.2351</v>
      </c>
      <c r="K70" s="274">
        <f>[3]Eier!$G52</f>
        <v>0.21679999999999999</v>
      </c>
      <c r="L70" s="243"/>
      <c r="M70" s="243">
        <f>[3]Eier!$K52</f>
        <v>0.84319999999999995</v>
      </c>
      <c r="N70" s="243">
        <f>[3]Eier!$Q52</f>
        <v>0.67569999999999997</v>
      </c>
      <c r="O70" s="243">
        <f>[3]Eier!$N52</f>
        <v>0.55000000000000004</v>
      </c>
      <c r="P70" s="274">
        <f>[3]Eier!$L52</f>
        <v>0.84109999999999996</v>
      </c>
      <c r="Q70" s="274">
        <f>[3]Eier!$R52</f>
        <v>0.628</v>
      </c>
      <c r="R70" s="274">
        <f>[3]Eier!$O52</f>
        <v>0.51900000000000002</v>
      </c>
      <c r="S70" s="243">
        <f>[3]Eier!$M52</f>
        <v>0.77540000000000009</v>
      </c>
      <c r="T70" s="243">
        <f>[3]Eier!$S52</f>
        <v>0.53339999999999999</v>
      </c>
      <c r="U70" s="243">
        <f>[3]Eier!$P52</f>
        <v>0.38130000000000003</v>
      </c>
      <c r="V70" s="274">
        <f>[3]Eier!$T52</f>
        <v>0.8236</v>
      </c>
      <c r="W70" s="274">
        <f>[3]Eier!$W52</f>
        <v>0.58379999999999999</v>
      </c>
      <c r="X70" s="274">
        <f>[3]Eier!$V52</f>
        <v>0.40509999999999996</v>
      </c>
      <c r="Y70" s="274" t="str">
        <f>[3]Eier!$X52</f>
        <v>-</v>
      </c>
      <c r="Z70" s="243"/>
      <c r="AA70" s="243">
        <f>[3]Eier!$U52</f>
        <v>0.96860000000000002</v>
      </c>
      <c r="AB70" s="243">
        <f>[3]Eier!$Z52</f>
        <v>0.66680000000000006</v>
      </c>
      <c r="AC70" s="243">
        <f>[3]Eier!$Y52</f>
        <v>0.59109999999999996</v>
      </c>
      <c r="AD70" s="243" t="str">
        <f>[3]Eier!$AA52</f>
        <v>-</v>
      </c>
      <c r="AE70" s="188"/>
      <c r="AF70" s="274">
        <f>[3]Eier!AF52</f>
        <v>19.121274899891077</v>
      </c>
      <c r="AG70" s="243"/>
      <c r="AH70" s="243"/>
      <c r="AI70" s="343">
        <v>5</v>
      </c>
      <c r="AJ70" s="452">
        <f>[3]Eier!AG52</f>
        <v>13839610.529689001</v>
      </c>
      <c r="AK70" s="452">
        <f>[3]Eier!AH52</f>
        <v>12139445.543244001</v>
      </c>
      <c r="AL70" s="452">
        <f>[3]Eier!AI52</f>
        <v>32551058.913357999</v>
      </c>
    </row>
    <row r="71" spans="1:38" x14ac:dyDescent="0.2">
      <c r="A71" s="218"/>
      <c r="B71" s="189">
        <f>[3]Eier!$A53</f>
        <v>44593</v>
      </c>
      <c r="C71" s="274">
        <f>[3]Eier!$B53</f>
        <v>0.1971</v>
      </c>
      <c r="D71" s="274">
        <f>[3]Eier!$H53</f>
        <v>0.1045</v>
      </c>
      <c r="E71" s="274">
        <f>[3]Eier!$E53</f>
        <v>0.10300000000000001</v>
      </c>
      <c r="F71" s="243">
        <f>[3]Eier!$C53</f>
        <v>0.47649999999999998</v>
      </c>
      <c r="G71" s="243">
        <f>[3]Eier!$I53</f>
        <v>0.2487</v>
      </c>
      <c r="H71" s="243">
        <f>[3]Eier!$F53</f>
        <v>0.23559999999999998</v>
      </c>
      <c r="I71" s="274">
        <f>[3]Eier!$D53</f>
        <v>0.44119999999999998</v>
      </c>
      <c r="J71" s="274">
        <f>[3]Eier!$J53</f>
        <v>0.23449999999999999</v>
      </c>
      <c r="K71" s="274">
        <f>[3]Eier!$G53</f>
        <v>0.21690000000000001</v>
      </c>
      <c r="L71" s="243"/>
      <c r="M71" s="243">
        <f>[3]Eier!$K53</f>
        <v>0.84459999999999991</v>
      </c>
      <c r="N71" s="243">
        <f>[3]Eier!$Q53</f>
        <v>0.68779999999999997</v>
      </c>
      <c r="O71" s="243">
        <f>[3]Eier!$N53</f>
        <v>0.55000000000000004</v>
      </c>
      <c r="P71" s="274">
        <f>[3]Eier!$L53</f>
        <v>0.84299999999999997</v>
      </c>
      <c r="Q71" s="274">
        <f>[3]Eier!$R53</f>
        <v>0.62419999999999998</v>
      </c>
      <c r="R71" s="274">
        <f>[3]Eier!$O53</f>
        <v>0.51580000000000004</v>
      </c>
      <c r="S71" s="243">
        <f>[3]Eier!$M53</f>
        <v>0.77349999999999997</v>
      </c>
      <c r="T71" s="243">
        <f>[3]Eier!$S53</f>
        <v>0.53549999999999998</v>
      </c>
      <c r="U71" s="243">
        <f>[3]Eier!$P53</f>
        <v>0.38109999999999999</v>
      </c>
      <c r="V71" s="274">
        <f>[3]Eier!$T53</f>
        <v>0.82510000000000006</v>
      </c>
      <c r="W71" s="274">
        <f>[3]Eier!$W53</f>
        <v>0.5827</v>
      </c>
      <c r="X71" s="274">
        <f>[3]Eier!$V53</f>
        <v>0.40649999999999997</v>
      </c>
      <c r="Y71" s="274" t="str">
        <f>[3]Eier!$X53</f>
        <v>-</v>
      </c>
      <c r="Z71" s="243"/>
      <c r="AA71" s="243">
        <f>[3]Eier!$U53</f>
        <v>0.98060000000000003</v>
      </c>
      <c r="AB71" s="243">
        <f>[3]Eier!$Z53</f>
        <v>0.64500000000000002</v>
      </c>
      <c r="AC71" s="243">
        <f>[3]Eier!$Y53</f>
        <v>0.58860000000000001</v>
      </c>
      <c r="AD71" s="243" t="str">
        <f>[3]Eier!$AA53</f>
        <v>-</v>
      </c>
      <c r="AE71" s="188"/>
      <c r="AF71" s="274">
        <f>[3]Eier!AF53</f>
        <v>18.316589013415989</v>
      </c>
      <c r="AG71" s="243"/>
      <c r="AH71" s="243"/>
      <c r="AI71" s="343">
        <v>4</v>
      </c>
      <c r="AJ71" s="452">
        <f>[3]Eier!AG53</f>
        <v>11509707.271699</v>
      </c>
      <c r="AK71" s="452">
        <f>[3]Eier!AH53</f>
        <v>9370697.3977959994</v>
      </c>
      <c r="AL71" s="452">
        <f>[3]Eier!AI53</f>
        <v>24479454.396919999</v>
      </c>
    </row>
    <row r="72" spans="1:38" x14ac:dyDescent="0.2">
      <c r="A72" s="218"/>
      <c r="B72" s="189">
        <f>[3]Eier!$A54</f>
        <v>44562</v>
      </c>
      <c r="C72" s="274">
        <f>[3]Eier!$B54</f>
        <v>0.1812</v>
      </c>
      <c r="D72" s="274">
        <f>[3]Eier!$H54</f>
        <v>0.1018</v>
      </c>
      <c r="E72" s="274">
        <f>[3]Eier!$E54</f>
        <v>0.10279999999999999</v>
      </c>
      <c r="F72" s="243">
        <f>[3]Eier!$C54</f>
        <v>0.47600000000000003</v>
      </c>
      <c r="G72" s="243">
        <f>[3]Eier!$I54</f>
        <v>0.24850000000000003</v>
      </c>
      <c r="H72" s="243">
        <f>[3]Eier!$F54</f>
        <v>0.2354</v>
      </c>
      <c r="I72" s="274">
        <f>[3]Eier!$D54</f>
        <v>0.45270000000000005</v>
      </c>
      <c r="J72" s="274">
        <f>[3]Eier!$J54</f>
        <v>0.23670000000000002</v>
      </c>
      <c r="K72" s="274">
        <f>[3]Eier!$G54</f>
        <v>0.2225</v>
      </c>
      <c r="L72" s="243"/>
      <c r="M72" s="243">
        <f>[3]Eier!$K54</f>
        <v>0.84540000000000004</v>
      </c>
      <c r="N72" s="243">
        <f>[3]Eier!$Q54</f>
        <v>0.6826000000000001</v>
      </c>
      <c r="O72" s="243">
        <f>[3]Eier!$N54</f>
        <v>0.55000000000000004</v>
      </c>
      <c r="P72" s="274">
        <f>[3]Eier!$L54</f>
        <v>0.81700000000000006</v>
      </c>
      <c r="Q72" s="274">
        <f>[3]Eier!$R54</f>
        <v>0.63450000000000006</v>
      </c>
      <c r="R72" s="274">
        <f>[3]Eier!$O54</f>
        <v>0.51570000000000005</v>
      </c>
      <c r="S72" s="243">
        <f>[3]Eier!$M54</f>
        <v>0.77349999999999997</v>
      </c>
      <c r="T72" s="243">
        <f>[3]Eier!$S54</f>
        <v>0.53290000000000004</v>
      </c>
      <c r="U72" s="243">
        <f>[3]Eier!$P54</f>
        <v>0.3785</v>
      </c>
      <c r="V72" s="274">
        <f>[3]Eier!$T54</f>
        <v>0.80900000000000005</v>
      </c>
      <c r="W72" s="274">
        <f>[3]Eier!$W54</f>
        <v>0.58140000000000003</v>
      </c>
      <c r="X72" s="274">
        <f>[3]Eier!$V54</f>
        <v>0.40270000000000006</v>
      </c>
      <c r="Y72" s="274" t="str">
        <f>[3]Eier!$X54</f>
        <v>-</v>
      </c>
      <c r="Z72" s="243"/>
      <c r="AA72" s="243">
        <f>[3]Eier!$U54</f>
        <v>0.97439999999999993</v>
      </c>
      <c r="AB72" s="243">
        <f>[3]Eier!$Z54</f>
        <v>0.64379999999999993</v>
      </c>
      <c r="AC72" s="243">
        <f>[3]Eier!$Y54</f>
        <v>0.59850000000000003</v>
      </c>
      <c r="AD72" s="243" t="str">
        <f>[3]Eier!$AA54</f>
        <v>-</v>
      </c>
      <c r="AE72" s="188"/>
      <c r="AF72" s="274">
        <f>[3]Eier!AF54</f>
        <v>18.994368185893279</v>
      </c>
      <c r="AG72" s="243"/>
      <c r="AH72" s="243"/>
      <c r="AI72" s="343">
        <v>4</v>
      </c>
      <c r="AJ72" s="452">
        <f>[3]Eier!AG54</f>
        <v>11226319.538254</v>
      </c>
      <c r="AK72" s="452">
        <f>[3]Eier!AH54</f>
        <v>9990007.3720999993</v>
      </c>
      <c r="AL72" s="452">
        <f>[3]Eier!AI54</f>
        <v>24956705.98773</v>
      </c>
    </row>
    <row r="73" spans="1:38" x14ac:dyDescent="0.2">
      <c r="A73" s="218"/>
      <c r="B73" s="189">
        <f>[3]Eier!$A55</f>
        <v>44531</v>
      </c>
      <c r="C73" s="274">
        <f>[3]Eier!$B55</f>
        <v>0.18579999999999999</v>
      </c>
      <c r="D73" s="274">
        <f>[3]Eier!$H55</f>
        <v>0.15640000000000001</v>
      </c>
      <c r="E73" s="274">
        <f>[3]Eier!$E55</f>
        <v>0.15410000000000001</v>
      </c>
      <c r="F73" s="243">
        <f>[3]Eier!$C55</f>
        <v>0.46789999999999998</v>
      </c>
      <c r="G73" s="243">
        <f>[3]Eier!$I55</f>
        <v>0.24559999999999998</v>
      </c>
      <c r="H73" s="243">
        <f>[3]Eier!$F55</f>
        <v>0.23190000000000002</v>
      </c>
      <c r="I73" s="274">
        <f>[3]Eier!$D55</f>
        <v>0.44079999999999997</v>
      </c>
      <c r="J73" s="274">
        <f>[3]Eier!$J55</f>
        <v>0.2273</v>
      </c>
      <c r="K73" s="274">
        <f>[3]Eier!$G55</f>
        <v>0.20910000000000001</v>
      </c>
      <c r="L73" s="243"/>
      <c r="M73" s="243">
        <f>[3]Eier!$K55</f>
        <v>0.84129999999999994</v>
      </c>
      <c r="N73" s="243">
        <f>[3]Eier!$Q55</f>
        <v>0.67879999999999996</v>
      </c>
      <c r="O73" s="243">
        <f>[3]Eier!$N55</f>
        <v>0.55000000000000004</v>
      </c>
      <c r="P73" s="274">
        <f>[3]Eier!$L55</f>
        <v>0.82050000000000001</v>
      </c>
      <c r="Q73" s="274">
        <f>[3]Eier!$R55</f>
        <v>0.63500000000000001</v>
      </c>
      <c r="R73" s="274">
        <f>[3]Eier!$O55</f>
        <v>0.49680000000000002</v>
      </c>
      <c r="S73" s="243">
        <f>[3]Eier!$M55</f>
        <v>0.77200000000000002</v>
      </c>
      <c r="T73" s="243">
        <f>[3]Eier!$S55</f>
        <v>0.53159999999999996</v>
      </c>
      <c r="U73" s="243">
        <f>[3]Eier!$P55</f>
        <v>0.37880000000000003</v>
      </c>
      <c r="V73" s="274">
        <f>[3]Eier!$T55</f>
        <v>0.81799999999999995</v>
      </c>
      <c r="W73" s="274">
        <f>[3]Eier!$W55</f>
        <v>0.58420000000000005</v>
      </c>
      <c r="X73" s="274">
        <f>[3]Eier!$V55</f>
        <v>0.40509999999999996</v>
      </c>
      <c r="Y73" s="274" t="str">
        <f>[3]Eier!$X55</f>
        <v>-</v>
      </c>
      <c r="Z73" s="243"/>
      <c r="AA73" s="243">
        <f>[3]Eier!$U55</f>
        <v>0.96150000000000002</v>
      </c>
      <c r="AB73" s="243">
        <f>[3]Eier!$Z55</f>
        <v>0.66020000000000001</v>
      </c>
      <c r="AC73" s="243">
        <f>[3]Eier!$Y55</f>
        <v>0.58530000000000004</v>
      </c>
      <c r="AD73" s="243" t="str">
        <f>[3]Eier!$AA55</f>
        <v>-</v>
      </c>
      <c r="AE73" s="188"/>
      <c r="AF73" s="274">
        <f>[3]Eier!AF55</f>
        <v>18.259388601708164</v>
      </c>
      <c r="AG73" s="243"/>
      <c r="AH73" s="243"/>
      <c r="AI73" s="343">
        <v>5</v>
      </c>
      <c r="AJ73" s="452">
        <f>[3]Eier!AG55</f>
        <v>15022139.707602</v>
      </c>
      <c r="AK73" s="452">
        <f>[3]Eier!AH55</f>
        <v>12857762.414387001</v>
      </c>
      <c r="AL73" s="452">
        <f>[3]Eier!AI55</f>
        <v>32410626.816307001</v>
      </c>
    </row>
    <row r="74" spans="1:38" x14ac:dyDescent="0.2">
      <c r="A74" s="218"/>
      <c r="B74" s="189">
        <f>[3]Eier!$A56</f>
        <v>44501</v>
      </c>
      <c r="C74" s="274">
        <f>[3]Eier!$B56</f>
        <v>0.18739999999999998</v>
      </c>
      <c r="D74" s="274">
        <f>[3]Eier!$H56</f>
        <v>0.14749999999999999</v>
      </c>
      <c r="E74" s="274">
        <f>[3]Eier!$E56</f>
        <v>0.14829999999999999</v>
      </c>
      <c r="F74" s="243">
        <f>[3]Eier!$C56</f>
        <v>0.46829999999999999</v>
      </c>
      <c r="G74" s="243">
        <f>[3]Eier!$I56</f>
        <v>0.2462</v>
      </c>
      <c r="H74" s="243">
        <f>[3]Eier!$F56</f>
        <v>0.2321</v>
      </c>
      <c r="I74" s="274">
        <f>[3]Eier!$D56</f>
        <v>0.42770000000000002</v>
      </c>
      <c r="J74" s="274">
        <f>[3]Eier!$J56</f>
        <v>0.21969999999999998</v>
      </c>
      <c r="K74" s="274">
        <f>[3]Eier!$G56</f>
        <v>0.20019999999999999</v>
      </c>
      <c r="L74" s="243"/>
      <c r="M74" s="243">
        <f>[3]Eier!$K56</f>
        <v>0.84260000000000002</v>
      </c>
      <c r="N74" s="243">
        <f>[3]Eier!$Q56</f>
        <v>0.68840000000000001</v>
      </c>
      <c r="O74" s="243">
        <f>[3]Eier!$N56</f>
        <v>0.55000000000000004</v>
      </c>
      <c r="P74" s="274">
        <f>[3]Eier!$L56</f>
        <v>0.82590000000000008</v>
      </c>
      <c r="Q74" s="274">
        <f>[3]Eier!$R56</f>
        <v>0.61039999999999994</v>
      </c>
      <c r="R74" s="274">
        <f>[3]Eier!$O56</f>
        <v>0.50009999999999999</v>
      </c>
      <c r="S74" s="243">
        <f>[3]Eier!$M56</f>
        <v>0.77200000000000002</v>
      </c>
      <c r="T74" s="243">
        <f>[3]Eier!$S56</f>
        <v>0.53949999999999998</v>
      </c>
      <c r="U74" s="243">
        <f>[3]Eier!$P56</f>
        <v>0.37439999999999996</v>
      </c>
      <c r="V74" s="274">
        <f>[3]Eier!$T56</f>
        <v>0.82230000000000003</v>
      </c>
      <c r="W74" s="274">
        <f>[3]Eier!$W56</f>
        <v>0.5786</v>
      </c>
      <c r="X74" s="274">
        <f>[3]Eier!$V56</f>
        <v>0.39979999999999999</v>
      </c>
      <c r="Y74" s="274" t="str">
        <f>[3]Eier!$X56</f>
        <v>-</v>
      </c>
      <c r="Z74" s="243"/>
      <c r="AA74" s="243">
        <f>[3]Eier!$U56</f>
        <v>0.96129999999999993</v>
      </c>
      <c r="AB74" s="243">
        <f>[3]Eier!$Z56</f>
        <v>0.66500000000000004</v>
      </c>
      <c r="AC74" s="243">
        <f>[3]Eier!$Y56</f>
        <v>0.57850000000000001</v>
      </c>
      <c r="AD74" s="243" t="str">
        <f>[3]Eier!$AA56</f>
        <v>-</v>
      </c>
      <c r="AE74" s="188"/>
      <c r="AF74" s="274">
        <f>[3]Eier!AF56</f>
        <v>19.047723153735387</v>
      </c>
      <c r="AG74" s="243"/>
      <c r="AH74" s="243"/>
      <c r="AI74" s="343">
        <v>4</v>
      </c>
      <c r="AJ74" s="452">
        <f>[3]Eier!AG56</f>
        <v>10790011.620408</v>
      </c>
      <c r="AK74" s="452">
        <f>[3]Eier!AH56</f>
        <v>7827351.2121449998</v>
      </c>
      <c r="AL74" s="452">
        <f>[3]Eier!AI56</f>
        <v>24144160.437194001</v>
      </c>
    </row>
    <row r="75" spans="1:38" x14ac:dyDescent="0.2">
      <c r="A75" s="218"/>
      <c r="B75" s="189">
        <f>[3]Eier!$A57</f>
        <v>44470</v>
      </c>
      <c r="C75" s="274">
        <f>[3]Eier!$B57</f>
        <v>0.1857</v>
      </c>
      <c r="D75" s="274">
        <f>[3]Eier!$H57</f>
        <v>0.1479</v>
      </c>
      <c r="E75" s="274">
        <f>[3]Eier!$E57</f>
        <v>0.1522</v>
      </c>
      <c r="F75" s="243">
        <f>[3]Eier!$C57</f>
        <v>0.46840000000000004</v>
      </c>
      <c r="G75" s="243">
        <f>[3]Eier!$I57</f>
        <v>0.24609999999999999</v>
      </c>
      <c r="H75" s="243">
        <f>[3]Eier!$F57</f>
        <v>0.23219999999999999</v>
      </c>
      <c r="I75" s="274">
        <f>[3]Eier!$D57</f>
        <v>0.42719999999999997</v>
      </c>
      <c r="J75" s="274">
        <f>[3]Eier!$J57</f>
        <v>0.2228</v>
      </c>
      <c r="K75" s="274">
        <f>[3]Eier!$G57</f>
        <v>0.19839999999999999</v>
      </c>
      <c r="L75" s="243"/>
      <c r="M75" s="243">
        <f>[3]Eier!$K57</f>
        <v>0.84389999999999998</v>
      </c>
      <c r="N75" s="243">
        <f>[3]Eier!$Q57</f>
        <v>0.68330000000000002</v>
      </c>
      <c r="O75" s="243">
        <f>[3]Eier!$N57</f>
        <v>0.55000000000000004</v>
      </c>
      <c r="P75" s="274">
        <f>[3]Eier!$L57</f>
        <v>0.82389999999999997</v>
      </c>
      <c r="Q75" s="274">
        <f>[3]Eier!$R57</f>
        <v>0.61419999999999997</v>
      </c>
      <c r="R75" s="274">
        <f>[3]Eier!$O57</f>
        <v>0.49680000000000002</v>
      </c>
      <c r="S75" s="243">
        <f>[3]Eier!$M57</f>
        <v>0.77400000000000002</v>
      </c>
      <c r="T75" s="243">
        <f>[3]Eier!$S57</f>
        <v>0.53420000000000001</v>
      </c>
      <c r="U75" s="243">
        <f>[3]Eier!$P57</f>
        <v>0.3775</v>
      </c>
      <c r="V75" s="274">
        <f>[3]Eier!$T57</f>
        <v>0.82120000000000004</v>
      </c>
      <c r="W75" s="274">
        <f>[3]Eier!$W57</f>
        <v>0.57689999999999997</v>
      </c>
      <c r="X75" s="274">
        <f>[3]Eier!$V57</f>
        <v>0.40360000000000001</v>
      </c>
      <c r="Y75" s="274" t="str">
        <f>[3]Eier!$X57</f>
        <v>-</v>
      </c>
      <c r="Z75" s="243"/>
      <c r="AA75" s="243">
        <f>[3]Eier!$U57</f>
        <v>0.96319999999999995</v>
      </c>
      <c r="AB75" s="243">
        <f>[3]Eier!$Z57</f>
        <v>0.6695000000000001</v>
      </c>
      <c r="AC75" s="243">
        <f>[3]Eier!$Y57</f>
        <v>0.60040000000000004</v>
      </c>
      <c r="AD75" s="243" t="str">
        <f>[3]Eier!$AA57</f>
        <v>-</v>
      </c>
      <c r="AE75" s="188"/>
      <c r="AF75" s="274">
        <f>[3]Eier!AF57</f>
        <v>19.175392479164959</v>
      </c>
      <c r="AG75" s="243"/>
      <c r="AH75" s="243"/>
      <c r="AI75" s="343">
        <v>4</v>
      </c>
      <c r="AJ75" s="452">
        <f>[3]Eier!AG57</f>
        <v>10225120.266841</v>
      </c>
      <c r="AK75" s="452">
        <f>[3]Eier!AH57</f>
        <v>8536827.9309919998</v>
      </c>
      <c r="AL75" s="452">
        <f>[3]Eier!AI57</f>
        <v>22588128.739822999</v>
      </c>
    </row>
    <row r="76" spans="1:38" x14ac:dyDescent="0.2">
      <c r="A76" s="218"/>
      <c r="B76" s="189">
        <f>[3]Eier!$A58</f>
        <v>44440</v>
      </c>
      <c r="C76" s="274">
        <f>[3]Eier!$B58</f>
        <v>0.1961</v>
      </c>
      <c r="D76" s="274">
        <f>[3]Eier!$H58</f>
        <v>0.15039999999999998</v>
      </c>
      <c r="E76" s="274">
        <f>[3]Eier!$E58</f>
        <v>0.1487</v>
      </c>
      <c r="F76" s="243">
        <f>[3]Eier!$C58</f>
        <v>0.46779999999999999</v>
      </c>
      <c r="G76" s="243">
        <f>[3]Eier!$I58</f>
        <v>0.2447</v>
      </c>
      <c r="H76" s="243">
        <f>[3]Eier!$F58</f>
        <v>0.23149999999999998</v>
      </c>
      <c r="I76" s="274">
        <f>[3]Eier!$D58</f>
        <v>0.41880000000000001</v>
      </c>
      <c r="J76" s="274">
        <f>[3]Eier!$J58</f>
        <v>0.22219999999999998</v>
      </c>
      <c r="K76" s="274">
        <f>[3]Eier!$G58</f>
        <v>0.2054</v>
      </c>
      <c r="L76" s="243"/>
      <c r="M76" s="243">
        <f>[3]Eier!$K58</f>
        <v>0.84239999999999993</v>
      </c>
      <c r="N76" s="243">
        <f>[3]Eier!$Q58</f>
        <v>0.68169999999999997</v>
      </c>
      <c r="O76" s="243">
        <f>[3]Eier!$N58</f>
        <v>0.55000000000000004</v>
      </c>
      <c r="P76" s="274">
        <f>[3]Eier!$L58</f>
        <v>0.8377</v>
      </c>
      <c r="Q76" s="274">
        <f>[3]Eier!$R58</f>
        <v>0.61549999999999994</v>
      </c>
      <c r="R76" s="274">
        <f>[3]Eier!$O58</f>
        <v>0.49680000000000002</v>
      </c>
      <c r="S76" s="243">
        <f>[3]Eier!$M58</f>
        <v>0.78150000000000008</v>
      </c>
      <c r="T76" s="243">
        <f>[3]Eier!$S58</f>
        <v>0.53679999999999994</v>
      </c>
      <c r="U76" s="243">
        <f>[3]Eier!$P58</f>
        <v>0.37880000000000003</v>
      </c>
      <c r="V76" s="274">
        <f>[3]Eier!$T58</f>
        <v>0.83239999999999992</v>
      </c>
      <c r="W76" s="274">
        <f>[3]Eier!$W58</f>
        <v>0.57909999999999995</v>
      </c>
      <c r="X76" s="274">
        <f>[3]Eier!$V58</f>
        <v>0.4042</v>
      </c>
      <c r="Y76" s="274" t="str">
        <f>[3]Eier!$X58</f>
        <v>-</v>
      </c>
      <c r="Z76" s="243"/>
      <c r="AA76" s="243">
        <f>[3]Eier!$U58</f>
        <v>0.96319999999999995</v>
      </c>
      <c r="AB76" s="243">
        <f>[3]Eier!$Z58</f>
        <v>0.67420000000000002</v>
      </c>
      <c r="AC76" s="243">
        <f>[3]Eier!$Y58</f>
        <v>0.60189999999999999</v>
      </c>
      <c r="AD76" s="243" t="str">
        <f>[3]Eier!$AA58</f>
        <v>-</v>
      </c>
      <c r="AE76" s="188"/>
      <c r="AF76" s="274">
        <f>[3]Eier!AF58</f>
        <v>19.457103879055353</v>
      </c>
      <c r="AG76" s="243"/>
      <c r="AH76" s="243"/>
      <c r="AI76" s="343">
        <v>5</v>
      </c>
      <c r="AJ76" s="452">
        <f>[3]Eier!AG58</f>
        <v>11784297.774328999</v>
      </c>
      <c r="AK76" s="452">
        <f>[3]Eier!AH58</f>
        <v>9399304.8792710006</v>
      </c>
      <c r="AL76" s="452">
        <f>[3]Eier!AI58</f>
        <v>26460560.016231999</v>
      </c>
    </row>
    <row r="77" spans="1:38" x14ac:dyDescent="0.2">
      <c r="A77" s="218"/>
      <c r="B77" s="189">
        <f>[3]Eier!$A59</f>
        <v>44409</v>
      </c>
      <c r="C77" s="274">
        <f>[3]Eier!$B59</f>
        <v>0.2059</v>
      </c>
      <c r="D77" s="274">
        <f>[3]Eier!$H59</f>
        <v>0.14710000000000001</v>
      </c>
      <c r="E77" s="274">
        <f>[3]Eier!$E59</f>
        <v>0.14630000000000001</v>
      </c>
      <c r="F77" s="243">
        <f>[3]Eier!$C59</f>
        <v>0.46750000000000003</v>
      </c>
      <c r="G77" s="243">
        <f>[3]Eier!$I59</f>
        <v>0.2427</v>
      </c>
      <c r="H77" s="243">
        <f>[3]Eier!$F59</f>
        <v>0.2311</v>
      </c>
      <c r="I77" s="274">
        <f>[3]Eier!$D59</f>
        <v>0.42259999999999998</v>
      </c>
      <c r="J77" s="274">
        <f>[3]Eier!$J59</f>
        <v>0.2205</v>
      </c>
      <c r="K77" s="274">
        <f>[3]Eier!$G59</f>
        <v>0.20250000000000001</v>
      </c>
      <c r="L77" s="243"/>
      <c r="M77" s="243">
        <f>[3]Eier!$K59</f>
        <v>0.8418000000000001</v>
      </c>
      <c r="N77" s="243">
        <f>[3]Eier!$Q59</f>
        <v>0.68610000000000004</v>
      </c>
      <c r="O77" s="243">
        <f>[3]Eier!$N59</f>
        <v>0.55000000000000004</v>
      </c>
      <c r="P77" s="274">
        <f>[3]Eier!$L59</f>
        <v>0.84150000000000003</v>
      </c>
      <c r="Q77" s="274">
        <f>[3]Eier!$R59</f>
        <v>0.63029999999999997</v>
      </c>
      <c r="R77" s="274">
        <f>[3]Eier!$O59</f>
        <v>0.51680000000000004</v>
      </c>
      <c r="S77" s="243">
        <f>[3]Eier!$M59</f>
        <v>0.78359999999999996</v>
      </c>
      <c r="T77" s="243">
        <f>[3]Eier!$S59</f>
        <v>0.53539999999999999</v>
      </c>
      <c r="U77" s="243">
        <f>[3]Eier!$P59</f>
        <v>0.37790000000000001</v>
      </c>
      <c r="V77" s="274">
        <f>[3]Eier!$T59</f>
        <v>0.83540000000000003</v>
      </c>
      <c r="W77" s="274">
        <f>[3]Eier!$W59</f>
        <v>0.58009999999999995</v>
      </c>
      <c r="X77" s="274">
        <f>[3]Eier!$V59</f>
        <v>0.40990000000000004</v>
      </c>
      <c r="Y77" s="274" t="str">
        <f>[3]Eier!$X59</f>
        <v>-</v>
      </c>
      <c r="Z77" s="243"/>
      <c r="AA77" s="243">
        <f>[3]Eier!$U59</f>
        <v>0.96279999999999999</v>
      </c>
      <c r="AB77" s="243">
        <f>[3]Eier!$Z59</f>
        <v>0.68640000000000001</v>
      </c>
      <c r="AC77" s="243">
        <f>[3]Eier!$Y59</f>
        <v>0.61250000000000004</v>
      </c>
      <c r="AD77" s="243" t="str">
        <f>[3]Eier!$AA59</f>
        <v>-</v>
      </c>
      <c r="AE77" s="188"/>
      <c r="AF77" s="274">
        <f>[3]Eier!AF59</f>
        <v>18.501701276147411</v>
      </c>
      <c r="AG77" s="243"/>
      <c r="AH77" s="243"/>
      <c r="AI77" s="343">
        <v>4</v>
      </c>
      <c r="AJ77" s="452">
        <f>[3]Eier!AG59</f>
        <v>9441338.8593329992</v>
      </c>
      <c r="AK77" s="452">
        <f>[3]Eier!AH59</f>
        <v>7481430.5170809999</v>
      </c>
      <c r="AL77" s="452">
        <f>[3]Eier!AI59</f>
        <v>20633550.820675001</v>
      </c>
    </row>
    <row r="78" spans="1:38" x14ac:dyDescent="0.2">
      <c r="A78" s="218"/>
      <c r="B78" s="189">
        <f>[3]Eier!$A60</f>
        <v>44378</v>
      </c>
      <c r="C78" s="274">
        <f>[3]Eier!$B60</f>
        <v>0.20250000000000001</v>
      </c>
      <c r="D78" s="274">
        <f>[3]Eier!$H60</f>
        <v>0.1492</v>
      </c>
      <c r="E78" s="274">
        <f>[3]Eier!$E60</f>
        <v>0.15010000000000001</v>
      </c>
      <c r="F78" s="243">
        <f>[3]Eier!$C60</f>
        <v>0.46750000000000003</v>
      </c>
      <c r="G78" s="243">
        <f>[3]Eier!$I60</f>
        <v>0.24179999999999999</v>
      </c>
      <c r="H78" s="243">
        <f>[3]Eier!$F60</f>
        <v>0.23139999999999999</v>
      </c>
      <c r="I78" s="274">
        <f>[3]Eier!$D60</f>
        <v>0.4199</v>
      </c>
      <c r="J78" s="274">
        <f>[3]Eier!$J60</f>
        <v>0.21690000000000001</v>
      </c>
      <c r="K78" s="274">
        <f>[3]Eier!$G60</f>
        <v>0.20039999999999999</v>
      </c>
      <c r="L78" s="243"/>
      <c r="M78" s="243">
        <f>[3]Eier!$K60</f>
        <v>0.8397</v>
      </c>
      <c r="N78" s="243">
        <f>[3]Eier!$Q60</f>
        <v>0.68859999999999999</v>
      </c>
      <c r="O78" s="243">
        <f>[3]Eier!$N60</f>
        <v>0.63939999999999997</v>
      </c>
      <c r="P78" s="274">
        <f>[3]Eier!$L60</f>
        <v>0.83379999999999999</v>
      </c>
      <c r="Q78" s="274">
        <f>[3]Eier!$R60</f>
        <v>0.63490000000000002</v>
      </c>
      <c r="R78" s="274">
        <f>[3]Eier!$O60</f>
        <v>0.51100000000000001</v>
      </c>
      <c r="S78" s="243">
        <f>[3]Eier!$M60</f>
        <v>0.78359999999999996</v>
      </c>
      <c r="T78" s="243">
        <f>[3]Eier!$S60</f>
        <v>0.5454</v>
      </c>
      <c r="U78" s="243">
        <f>[3]Eier!$P60</f>
        <v>0.37880000000000003</v>
      </c>
      <c r="V78" s="274">
        <f>[3]Eier!$T60</f>
        <v>0.82920000000000005</v>
      </c>
      <c r="W78" s="274">
        <f>[3]Eier!$W60</f>
        <v>0.59329999999999994</v>
      </c>
      <c r="X78" s="274">
        <f>[3]Eier!$V60</f>
        <v>0.40820000000000001</v>
      </c>
      <c r="Y78" s="274" t="str">
        <f>[3]Eier!$X60</f>
        <v>-</v>
      </c>
      <c r="Z78" s="243"/>
      <c r="AA78" s="243">
        <f>[3]Eier!$U60</f>
        <v>0.99140000000000006</v>
      </c>
      <c r="AB78" s="243">
        <f>[3]Eier!$Z60</f>
        <v>0.70140000000000002</v>
      </c>
      <c r="AC78" s="243">
        <f>[3]Eier!$Y60</f>
        <v>0.58860000000000001</v>
      </c>
      <c r="AD78" s="243" t="str">
        <f>[3]Eier!$AA60</f>
        <v>-</v>
      </c>
      <c r="AE78" s="188"/>
      <c r="AF78" s="274">
        <f>[3]Eier!AF60</f>
        <v>18.988621900504704</v>
      </c>
      <c r="AG78" s="243"/>
      <c r="AH78" s="243"/>
      <c r="AI78" s="343">
        <v>4</v>
      </c>
      <c r="AJ78" s="452">
        <f>[3]Eier!AG60</f>
        <v>9124452.0112880003</v>
      </c>
      <c r="AK78" s="452">
        <f>[3]Eier!AH60</f>
        <v>7403062.2818200001</v>
      </c>
      <c r="AL78" s="452">
        <f>[3]Eier!AI60</f>
        <v>19679660.562029</v>
      </c>
    </row>
    <row r="79" spans="1:38" x14ac:dyDescent="0.2">
      <c r="A79" s="218"/>
      <c r="B79" s="189">
        <f>[3]Eier!$A61</f>
        <v>44348</v>
      </c>
      <c r="C79" s="274">
        <f>[3]Eier!$B61</f>
        <v>0.20370000000000002</v>
      </c>
      <c r="D79" s="274">
        <f>[3]Eier!$H61</f>
        <v>0.14369999999999999</v>
      </c>
      <c r="E79" s="274">
        <f>[3]Eier!$E61</f>
        <v>0.1565</v>
      </c>
      <c r="F79" s="243">
        <f>[3]Eier!$C61</f>
        <v>0.4672</v>
      </c>
      <c r="G79" s="243">
        <f>[3]Eier!$I61</f>
        <v>0.2419</v>
      </c>
      <c r="H79" s="243">
        <f>[3]Eier!$F61</f>
        <v>0.23190000000000002</v>
      </c>
      <c r="I79" s="274">
        <f>[3]Eier!$D61</f>
        <v>0.42859999999999998</v>
      </c>
      <c r="J79" s="274">
        <f>[3]Eier!$J61</f>
        <v>0.21340000000000001</v>
      </c>
      <c r="K79" s="274">
        <f>[3]Eier!$G61</f>
        <v>0.21190000000000001</v>
      </c>
      <c r="L79" s="243"/>
      <c r="M79" s="243">
        <f>[3]Eier!$K61</f>
        <v>0.83790000000000009</v>
      </c>
      <c r="N79" s="243">
        <f>[3]Eier!$Q61</f>
        <v>0.7036</v>
      </c>
      <c r="O79" s="243">
        <f>[3]Eier!$N61</f>
        <v>0.55000000000000004</v>
      </c>
      <c r="P79" s="274">
        <f>[3]Eier!$L61</f>
        <v>0.82779999999999998</v>
      </c>
      <c r="Q79" s="274">
        <f>[3]Eier!$R61</f>
        <v>0.68030000000000002</v>
      </c>
      <c r="R79" s="274">
        <f>[3]Eier!$O61</f>
        <v>0.54789999999999994</v>
      </c>
      <c r="S79" s="243">
        <f>[3]Eier!$M61</f>
        <v>0.78359999999999996</v>
      </c>
      <c r="T79" s="243">
        <f>[3]Eier!$S61</f>
        <v>0.55230000000000001</v>
      </c>
      <c r="U79" s="243">
        <f>[3]Eier!$P61</f>
        <v>0.37880000000000003</v>
      </c>
      <c r="V79" s="274">
        <f>[3]Eier!$T61</f>
        <v>0.82409999999999994</v>
      </c>
      <c r="W79" s="274">
        <f>[3]Eier!$W61</f>
        <v>0.62039999999999995</v>
      </c>
      <c r="X79" s="274">
        <f>[3]Eier!$V61</f>
        <v>0.41639999999999999</v>
      </c>
      <c r="Y79" s="274" t="str">
        <f>[3]Eier!$X61</f>
        <v>-</v>
      </c>
      <c r="Z79" s="243"/>
      <c r="AA79" s="243">
        <f>[3]Eier!$U61</f>
        <v>0.95779999999999998</v>
      </c>
      <c r="AB79" s="243">
        <f>[3]Eier!$Z61</f>
        <v>0.6987000000000001</v>
      </c>
      <c r="AC79" s="243">
        <f>[3]Eier!$Y61</f>
        <v>0.59450000000000003</v>
      </c>
      <c r="AD79" s="243" t="str">
        <f>[3]Eier!$AA61</f>
        <v>-</v>
      </c>
      <c r="AE79" s="188"/>
      <c r="AF79" s="274">
        <f>[3]Eier!AF61</f>
        <v>18.280025500118487</v>
      </c>
      <c r="AG79" s="243"/>
      <c r="AH79" s="243"/>
      <c r="AI79" s="343">
        <v>5</v>
      </c>
      <c r="AJ79" s="452">
        <f>[3]Eier!AG61</f>
        <v>11750063.307606</v>
      </c>
      <c r="AK79" s="452">
        <f>[3]Eier!AH61</f>
        <v>10338291.841035999</v>
      </c>
      <c r="AL79" s="452">
        <f>[3]Eier!AI61</f>
        <v>26185031.290855002</v>
      </c>
    </row>
    <row r="80" spans="1:38" x14ac:dyDescent="0.2">
      <c r="A80" s="218"/>
      <c r="B80" s="189">
        <f>[3]Eier!$A62</f>
        <v>44317</v>
      </c>
      <c r="C80" s="274">
        <f>[3]Eier!$B62</f>
        <v>0.191</v>
      </c>
      <c r="D80" s="274">
        <f>[3]Eier!$H62</f>
        <v>0.15740000000000001</v>
      </c>
      <c r="E80" s="274">
        <f>[3]Eier!$E62</f>
        <v>0.15740000000000001</v>
      </c>
      <c r="F80" s="243">
        <f>[3]Eier!$C62</f>
        <v>0.4672</v>
      </c>
      <c r="G80" s="243">
        <f>[3]Eier!$I62</f>
        <v>0.2422</v>
      </c>
      <c r="H80" s="243">
        <f>[3]Eier!$F62</f>
        <v>0.23139999999999999</v>
      </c>
      <c r="I80" s="274">
        <f>[3]Eier!$D62</f>
        <v>0.43409999999999999</v>
      </c>
      <c r="J80" s="274">
        <f>[3]Eier!$J62</f>
        <v>0.22469999999999998</v>
      </c>
      <c r="K80" s="274">
        <f>[3]Eier!$G62</f>
        <v>0.21260000000000001</v>
      </c>
      <c r="L80" s="243"/>
      <c r="M80" s="243">
        <f>[3]Eier!$K62</f>
        <v>0.83790000000000009</v>
      </c>
      <c r="N80" s="243">
        <f>[3]Eier!$Q62</f>
        <v>0.70489999999999997</v>
      </c>
      <c r="O80" s="243">
        <f>[3]Eier!$N62</f>
        <v>0.55000000000000004</v>
      </c>
      <c r="P80" s="274">
        <f>[3]Eier!$L62</f>
        <v>0.82379999999999998</v>
      </c>
      <c r="Q80" s="274">
        <f>[3]Eier!$R62</f>
        <v>0.64349999999999996</v>
      </c>
      <c r="R80" s="274">
        <f>[3]Eier!$O62</f>
        <v>0.49340000000000006</v>
      </c>
      <c r="S80" s="243">
        <f>[3]Eier!$M62</f>
        <v>0.78359999999999996</v>
      </c>
      <c r="T80" s="243">
        <f>[3]Eier!$S62</f>
        <v>0.53959999999999997</v>
      </c>
      <c r="U80" s="243">
        <f>[3]Eier!$P62</f>
        <v>0.37770000000000004</v>
      </c>
      <c r="V80" s="274">
        <f>[3]Eier!$T62</f>
        <v>0.82109999999999994</v>
      </c>
      <c r="W80" s="274">
        <f>[3]Eier!$W62</f>
        <v>0.59660000000000002</v>
      </c>
      <c r="X80" s="274">
        <f>[3]Eier!$V62</f>
        <v>0.4047</v>
      </c>
      <c r="Y80" s="274" t="str">
        <f>[3]Eier!$X62</f>
        <v>-</v>
      </c>
      <c r="Z80" s="243"/>
      <c r="AA80" s="243">
        <f>[3]Eier!$U62</f>
        <v>0.95609999999999995</v>
      </c>
      <c r="AB80" s="243">
        <f>[3]Eier!$Z62</f>
        <v>0.71120000000000005</v>
      </c>
      <c r="AC80" s="243">
        <f>[3]Eier!$Y62</f>
        <v>0.59020000000000006</v>
      </c>
      <c r="AD80" s="243" t="str">
        <f>[3]Eier!$AA62</f>
        <v>-</v>
      </c>
      <c r="AE80" s="188"/>
      <c r="AF80" s="274">
        <f>[3]Eier!AF62</f>
        <v>19.842501673155208</v>
      </c>
      <c r="AG80" s="243"/>
      <c r="AH80" s="243"/>
      <c r="AI80" s="343">
        <v>4</v>
      </c>
      <c r="AJ80" s="452">
        <f>[3]Eier!AG62</f>
        <v>11237641.314959999</v>
      </c>
      <c r="AK80" s="452">
        <f>[3]Eier!AH62</f>
        <v>8469159.9570780005</v>
      </c>
      <c r="AL80" s="452">
        <f>[3]Eier!AI62</f>
        <v>25066721.131960001</v>
      </c>
    </row>
    <row r="81" spans="1:38" x14ac:dyDescent="0.2">
      <c r="A81" s="218"/>
      <c r="B81" s="189">
        <f>[3]Eier!$A63</f>
        <v>44287</v>
      </c>
      <c r="C81" s="274">
        <f>[3]Eier!$B63</f>
        <v>0.19760000000000003</v>
      </c>
      <c r="D81" s="274">
        <f>[3]Eier!$H63</f>
        <v>0.16339999999999999</v>
      </c>
      <c r="E81" s="274">
        <f>[3]Eier!$E63</f>
        <v>0.159</v>
      </c>
      <c r="F81" s="243">
        <f>[3]Eier!$C63</f>
        <v>0.46740000000000004</v>
      </c>
      <c r="G81" s="243">
        <f>[3]Eier!$I63</f>
        <v>0.2429</v>
      </c>
      <c r="H81" s="243">
        <f>[3]Eier!$F63</f>
        <v>0.23149999999999998</v>
      </c>
      <c r="I81" s="274">
        <f>[3]Eier!$D63</f>
        <v>0.43829999999999997</v>
      </c>
      <c r="J81" s="274">
        <f>[3]Eier!$J63</f>
        <v>0.23070000000000002</v>
      </c>
      <c r="K81" s="274">
        <f>[3]Eier!$G63</f>
        <v>0.21129999999999999</v>
      </c>
      <c r="L81" s="243"/>
      <c r="M81" s="243">
        <f>[3]Eier!$K63</f>
        <v>0.84299999999999997</v>
      </c>
      <c r="N81" s="243">
        <f>[3]Eier!$Q63</f>
        <v>0.67510000000000003</v>
      </c>
      <c r="O81" s="243">
        <f>[3]Eier!$N63</f>
        <v>0.55000000000000004</v>
      </c>
      <c r="P81" s="274">
        <f>[3]Eier!$L63</f>
        <v>0.8236</v>
      </c>
      <c r="Q81" s="274">
        <f>[3]Eier!$R63</f>
        <v>0.63790000000000002</v>
      </c>
      <c r="R81" s="274">
        <f>[3]Eier!$O63</f>
        <v>0.49840000000000001</v>
      </c>
      <c r="S81" s="243">
        <f>[3]Eier!$M63</f>
        <v>0.7802</v>
      </c>
      <c r="T81" s="243">
        <f>[3]Eier!$S63</f>
        <v>0.53749999999999998</v>
      </c>
      <c r="U81" s="243">
        <f>[3]Eier!$P63</f>
        <v>0.37909999999999999</v>
      </c>
      <c r="V81" s="274">
        <f>[3]Eier!$T63</f>
        <v>0.82340000000000002</v>
      </c>
      <c r="W81" s="274">
        <f>[3]Eier!$W63</f>
        <v>0.59850000000000003</v>
      </c>
      <c r="X81" s="274">
        <f>[3]Eier!$V63</f>
        <v>0.40639999999999998</v>
      </c>
      <c r="Y81" s="274" t="str">
        <f>[3]Eier!$X63</f>
        <v>-</v>
      </c>
      <c r="Z81" s="243"/>
      <c r="AA81" s="243">
        <f>[3]Eier!$U63</f>
        <v>0.95219999999999994</v>
      </c>
      <c r="AB81" s="243">
        <f>[3]Eier!$Z63</f>
        <v>0.71519999999999995</v>
      </c>
      <c r="AC81" s="243">
        <f>[3]Eier!$Y63</f>
        <v>0.60270000000000001</v>
      </c>
      <c r="AD81" s="243" t="str">
        <f>[3]Eier!$AA63</f>
        <v>-</v>
      </c>
      <c r="AE81" s="188"/>
      <c r="AF81" s="274">
        <f>[3]Eier!AF63</f>
        <v>18.903514351143684</v>
      </c>
      <c r="AG81" s="243"/>
      <c r="AH81" s="243"/>
      <c r="AI81" s="343">
        <v>4</v>
      </c>
      <c r="AJ81" s="452">
        <f>[3]Eier!AG63</f>
        <v>10599661.487088</v>
      </c>
      <c r="AK81" s="452">
        <f>[3]Eier!AH63</f>
        <v>9544004.2156939991</v>
      </c>
      <c r="AL81" s="452">
        <f>[3]Eier!AI63</f>
        <v>24815335.318714999</v>
      </c>
    </row>
    <row r="82" spans="1:38" x14ac:dyDescent="0.2">
      <c r="A82" s="218"/>
      <c r="B82" s="189">
        <f>[3]Eier!$A64</f>
        <v>44256</v>
      </c>
      <c r="C82" s="274">
        <f>[3]Eier!$B64</f>
        <v>0.19409999999999999</v>
      </c>
      <c r="D82" s="274">
        <f>[3]Eier!$H64</f>
        <v>0.14730000000000001</v>
      </c>
      <c r="E82" s="274">
        <f>[3]Eier!$E64</f>
        <v>0.1588</v>
      </c>
      <c r="F82" s="243">
        <f>[3]Eier!$C64</f>
        <v>0.46750000000000003</v>
      </c>
      <c r="G82" s="243">
        <f>[3]Eier!$I64</f>
        <v>0.24239999999999998</v>
      </c>
      <c r="H82" s="243">
        <f>[3]Eier!$F64</f>
        <v>0.23170000000000002</v>
      </c>
      <c r="I82" s="274">
        <f>[3]Eier!$D64</f>
        <v>0.43290000000000001</v>
      </c>
      <c r="J82" s="274">
        <f>[3]Eier!$J64</f>
        <v>0.22649999999999998</v>
      </c>
      <c r="K82" s="274">
        <f>[3]Eier!$G64</f>
        <v>0.21030000000000001</v>
      </c>
      <c r="L82" s="243"/>
      <c r="M82" s="243">
        <f>[3]Eier!$K64</f>
        <v>0.83889999999999998</v>
      </c>
      <c r="N82" s="243">
        <f>[3]Eier!$Q64</f>
        <v>0.67620000000000002</v>
      </c>
      <c r="O82" s="243" t="str">
        <f>[3]Eier!$N64</f>
        <v>-</v>
      </c>
      <c r="P82" s="274">
        <f>[3]Eier!$L64</f>
        <v>0.83250000000000002</v>
      </c>
      <c r="Q82" s="274">
        <f>[3]Eier!$R64</f>
        <v>0.63670000000000004</v>
      </c>
      <c r="R82" s="274">
        <f>[3]Eier!$O64</f>
        <v>0.49979999999999997</v>
      </c>
      <c r="S82" s="243">
        <f>[3]Eier!$M64</f>
        <v>0.78359999999999996</v>
      </c>
      <c r="T82" s="243">
        <f>[3]Eier!$S64</f>
        <v>0.54859999999999998</v>
      </c>
      <c r="U82" s="243">
        <f>[3]Eier!$P64</f>
        <v>0.37890000000000001</v>
      </c>
      <c r="V82" s="274">
        <f>[3]Eier!$T64</f>
        <v>0.82810000000000006</v>
      </c>
      <c r="W82" s="274">
        <f>[3]Eier!$W64</f>
        <v>0.59709999999999996</v>
      </c>
      <c r="X82" s="274">
        <f>[3]Eier!$V64</f>
        <v>0.40619999999999995</v>
      </c>
      <c r="Y82" s="274" t="str">
        <f>[3]Eier!$X64</f>
        <v>-</v>
      </c>
      <c r="Z82" s="243"/>
      <c r="AA82" s="243">
        <f>[3]Eier!$U64</f>
        <v>1.044</v>
      </c>
      <c r="AB82" s="243">
        <f>[3]Eier!$Z64</f>
        <v>0.72160000000000002</v>
      </c>
      <c r="AC82" s="243">
        <f>[3]Eier!$Y64</f>
        <v>0.62270000000000003</v>
      </c>
      <c r="AD82" s="243" t="str">
        <f>[3]Eier!$AA64</f>
        <v>-</v>
      </c>
      <c r="AE82" s="188"/>
      <c r="AF82" s="274">
        <f>[3]Eier!AF64</f>
        <v>18.68037995553777</v>
      </c>
      <c r="AG82" s="243"/>
      <c r="AH82" s="243"/>
      <c r="AI82" s="343">
        <v>5</v>
      </c>
      <c r="AJ82" s="452">
        <f>[3]Eier!AG64</f>
        <v>15782555.000778999</v>
      </c>
      <c r="AK82" s="452">
        <f>[3]Eier!AH64</f>
        <v>13926988.151141001</v>
      </c>
      <c r="AL82" s="452">
        <f>[3]Eier!AI64</f>
        <v>40823217.595124997</v>
      </c>
    </row>
    <row r="83" spans="1:38" x14ac:dyDescent="0.2">
      <c r="A83" s="218"/>
      <c r="B83" s="189">
        <f>[3]Eier!$A65</f>
        <v>44228</v>
      </c>
      <c r="C83" s="274">
        <f>[3]Eier!$B65</f>
        <v>0.19350000000000001</v>
      </c>
      <c r="D83" s="274">
        <f>[3]Eier!$H65</f>
        <v>0.15</v>
      </c>
      <c r="E83" s="274">
        <f>[3]Eier!$E65</f>
        <v>0.15629999999999999</v>
      </c>
      <c r="F83" s="243">
        <f>[3]Eier!$C65</f>
        <v>0.46700000000000003</v>
      </c>
      <c r="G83" s="243">
        <f>[3]Eier!$I65</f>
        <v>0.24299999999999999</v>
      </c>
      <c r="H83" s="243">
        <f>[3]Eier!$F65</f>
        <v>0.23180000000000001</v>
      </c>
      <c r="I83" s="274">
        <f>[3]Eier!$D65</f>
        <v>0.43390000000000001</v>
      </c>
      <c r="J83" s="274">
        <f>[3]Eier!$J65</f>
        <v>0.22550000000000001</v>
      </c>
      <c r="K83" s="274">
        <f>[3]Eier!$G65</f>
        <v>0.2094</v>
      </c>
      <c r="L83" s="243"/>
      <c r="M83" s="243">
        <f>[3]Eier!$K65</f>
        <v>0.84129999999999994</v>
      </c>
      <c r="N83" s="243">
        <f>[3]Eier!$Q65</f>
        <v>0.69159999999999999</v>
      </c>
      <c r="O83" s="243" t="str">
        <f>[3]Eier!$N65</f>
        <v>-</v>
      </c>
      <c r="P83" s="274">
        <f>[3]Eier!$L65</f>
        <v>0.82879999999999998</v>
      </c>
      <c r="Q83" s="274">
        <f>[3]Eier!$R65</f>
        <v>0.624</v>
      </c>
      <c r="R83" s="274">
        <f>[3]Eier!$O65</f>
        <v>0.49979999999999997</v>
      </c>
      <c r="S83" s="243">
        <f>[3]Eier!$M65</f>
        <v>0.78579999999999994</v>
      </c>
      <c r="T83" s="243">
        <f>[3]Eier!$S65</f>
        <v>0.54649999999999999</v>
      </c>
      <c r="U83" s="243">
        <f>[3]Eier!$P65</f>
        <v>0.37890000000000001</v>
      </c>
      <c r="V83" s="274">
        <f>[3]Eier!$T65</f>
        <v>0.82569999999999988</v>
      </c>
      <c r="W83" s="274">
        <f>[3]Eier!$W65</f>
        <v>0.5917</v>
      </c>
      <c r="X83" s="274">
        <f>[3]Eier!$V65</f>
        <v>0.40619999999999995</v>
      </c>
      <c r="Y83" s="274" t="str">
        <f>[3]Eier!$X65</f>
        <v>-</v>
      </c>
      <c r="Z83" s="243"/>
      <c r="AA83" s="243">
        <f>[3]Eier!$U65</f>
        <v>0.95950000000000002</v>
      </c>
      <c r="AB83" s="243">
        <f>[3]Eier!$Z65</f>
        <v>0.72170000000000001</v>
      </c>
      <c r="AC83" s="243">
        <f>[3]Eier!$Y65</f>
        <v>0.59750000000000003</v>
      </c>
      <c r="AD83" s="243" t="str">
        <f>[3]Eier!$AA65</f>
        <v>-</v>
      </c>
      <c r="AE83" s="188"/>
      <c r="AF83" s="274">
        <f>[3]Eier!AF65</f>
        <v>18.292586441406623</v>
      </c>
      <c r="AG83" s="243"/>
      <c r="AH83" s="243"/>
      <c r="AI83" s="343">
        <v>4</v>
      </c>
      <c r="AJ83" s="452">
        <f>[3]Eier!AG65</f>
        <v>12215233.044501999</v>
      </c>
      <c r="AK83" s="452">
        <f>[3]Eier!AH65</f>
        <v>9539225.8897050004</v>
      </c>
      <c r="AL83" s="452">
        <f>[3]Eier!AI65</f>
        <v>28706483.827796001</v>
      </c>
    </row>
    <row r="84" spans="1:38" x14ac:dyDescent="0.2">
      <c r="A84" s="218"/>
      <c r="B84" s="189">
        <f>[3]Eier!$A66</f>
        <v>44197</v>
      </c>
      <c r="C84" s="274">
        <f>[3]Eier!$B66</f>
        <v>0.17879999999999999</v>
      </c>
      <c r="D84" s="274">
        <f>[3]Eier!$H66</f>
        <v>0.16</v>
      </c>
      <c r="E84" s="274">
        <f>[3]Eier!$E66</f>
        <v>0.1603</v>
      </c>
      <c r="F84" s="243">
        <f>[3]Eier!$C66</f>
        <v>0.46679999999999999</v>
      </c>
      <c r="G84" s="243">
        <f>[3]Eier!$I66</f>
        <v>0.24309999999999998</v>
      </c>
      <c r="H84" s="243">
        <f>[3]Eier!$F66</f>
        <v>0.23139999999999999</v>
      </c>
      <c r="I84" s="274">
        <f>[3]Eier!$D66</f>
        <v>0.44549999999999995</v>
      </c>
      <c r="J84" s="274">
        <f>[3]Eier!$J66</f>
        <v>0.2288</v>
      </c>
      <c r="K84" s="274">
        <f>[3]Eier!$G66</f>
        <v>0.21280000000000002</v>
      </c>
      <c r="L84" s="243"/>
      <c r="M84" s="243">
        <f>[3]Eier!$K66</f>
        <v>0.84439999999999993</v>
      </c>
      <c r="N84" s="243">
        <f>[3]Eier!$Q66</f>
        <v>0.67599999999999993</v>
      </c>
      <c r="O84" s="243">
        <f>[3]Eier!$N66</f>
        <v>0.63749999999999996</v>
      </c>
      <c r="P84" s="274">
        <f>[3]Eier!$L66</f>
        <v>0.8327</v>
      </c>
      <c r="Q84" s="274">
        <f>[3]Eier!$R66</f>
        <v>0.61860000000000004</v>
      </c>
      <c r="R84" s="274">
        <f>[3]Eier!$O66</f>
        <v>0.49979999999999997</v>
      </c>
      <c r="S84" s="243">
        <f>[3]Eier!$M66</f>
        <v>0.78359999999999996</v>
      </c>
      <c r="T84" s="243">
        <f>[3]Eier!$S66</f>
        <v>0.54880000000000007</v>
      </c>
      <c r="U84" s="243">
        <f>[3]Eier!$P66</f>
        <v>0.38030000000000003</v>
      </c>
      <c r="V84" s="274">
        <f>[3]Eier!$T66</f>
        <v>0.82869999999999999</v>
      </c>
      <c r="W84" s="274">
        <f>[3]Eier!$W66</f>
        <v>0.5897</v>
      </c>
      <c r="X84" s="274">
        <f>[3]Eier!$V66</f>
        <v>0.40689999999999998</v>
      </c>
      <c r="Y84" s="274" t="str">
        <f>[3]Eier!$X66</f>
        <v>-</v>
      </c>
      <c r="Z84" s="243"/>
      <c r="AA84" s="243">
        <f>[3]Eier!$U66</f>
        <v>0.9597</v>
      </c>
      <c r="AB84" s="243">
        <f>[3]Eier!$Z66</f>
        <v>0.71050000000000002</v>
      </c>
      <c r="AC84" s="243">
        <f>[3]Eier!$Y66</f>
        <v>0.58989999999999998</v>
      </c>
      <c r="AD84" s="243" t="str">
        <f>[3]Eier!$AA66</f>
        <v>-</v>
      </c>
      <c r="AE84" s="188"/>
      <c r="AF84" s="274">
        <f>[3]Eier!AF66</f>
        <v>18.237670797475779</v>
      </c>
      <c r="AG84" s="243"/>
      <c r="AH84" s="243"/>
      <c r="AI84" s="343">
        <v>4</v>
      </c>
      <c r="AJ84" s="452">
        <f>[3]Eier!AG66</f>
        <v>12877088.575952001</v>
      </c>
      <c r="AK84" s="452">
        <f>[3]Eier!AH66</f>
        <v>10152025.552702</v>
      </c>
      <c r="AL84" s="452">
        <f>[3]Eier!AI66</f>
        <v>28150717.219043002</v>
      </c>
    </row>
    <row r="85" spans="1:38" x14ac:dyDescent="0.2">
      <c r="A85" s="218"/>
      <c r="B85" s="189">
        <f>[3]Eier!$A67</f>
        <v>44166</v>
      </c>
      <c r="C85" s="274">
        <f>[3]Eier!$B67</f>
        <v>0.1827</v>
      </c>
      <c r="D85" s="274">
        <f>[3]Eier!$H67</f>
        <v>0.152</v>
      </c>
      <c r="E85" s="274">
        <f>[3]Eier!$E67</f>
        <v>0.15460000000000002</v>
      </c>
      <c r="F85" s="243">
        <f>[3]Eier!$C67</f>
        <v>0.47020000000000001</v>
      </c>
      <c r="G85" s="243">
        <f>[3]Eier!$I67</f>
        <v>0.2465</v>
      </c>
      <c r="H85" s="243">
        <f>[3]Eier!$F67</f>
        <v>0.23629999999999998</v>
      </c>
      <c r="I85" s="274">
        <f>[3]Eier!$D67</f>
        <v>0.44259999999999999</v>
      </c>
      <c r="J85" s="274">
        <f>[3]Eier!$J67</f>
        <v>0.2296</v>
      </c>
      <c r="K85" s="274">
        <f>[3]Eier!$G67</f>
        <v>0.2162</v>
      </c>
      <c r="L85" s="243"/>
      <c r="M85" s="243">
        <f>[3]Eier!$K67</f>
        <v>0.84160000000000001</v>
      </c>
      <c r="N85" s="243">
        <f>[3]Eier!$Q67</f>
        <v>0.6762999999999999</v>
      </c>
      <c r="O85" s="243">
        <f>[3]Eier!$N67</f>
        <v>0.63749999999999996</v>
      </c>
      <c r="P85" s="274">
        <f>[3]Eier!$L67</f>
        <v>0.8337</v>
      </c>
      <c r="Q85" s="274">
        <f>[3]Eier!$R67</f>
        <v>0.6089</v>
      </c>
      <c r="R85" s="274">
        <f>[3]Eier!$O67</f>
        <v>0.49130000000000001</v>
      </c>
      <c r="S85" s="243">
        <f>[3]Eier!$M67</f>
        <v>0.78359999999999996</v>
      </c>
      <c r="T85" s="243">
        <f>[3]Eier!$S67</f>
        <v>0.53520000000000001</v>
      </c>
      <c r="U85" s="243">
        <f>[3]Eier!$P67</f>
        <v>0.38049999999999995</v>
      </c>
      <c r="V85" s="274">
        <f>[3]Eier!$T67</f>
        <v>0.82920000000000005</v>
      </c>
      <c r="W85" s="274">
        <f>[3]Eier!$W67</f>
        <v>0.58229999999999993</v>
      </c>
      <c r="X85" s="274">
        <f>[3]Eier!$V67</f>
        <v>0.40990000000000004</v>
      </c>
      <c r="Y85" s="274" t="str">
        <f>[3]Eier!$X67</f>
        <v>-</v>
      </c>
      <c r="Z85" s="243"/>
      <c r="AA85" s="243">
        <f>[3]Eier!$U67</f>
        <v>0.95889999999999997</v>
      </c>
      <c r="AB85" s="243">
        <f>[3]Eier!$Z67</f>
        <v>0.68669999999999998</v>
      </c>
      <c r="AC85" s="243">
        <f>[3]Eier!$Y67</f>
        <v>0.59379999999999999</v>
      </c>
      <c r="AD85" s="243" t="str">
        <f>[3]Eier!$AA67</f>
        <v>-</v>
      </c>
      <c r="AE85" s="188"/>
      <c r="AF85" s="274">
        <f>[3]Eier!AF67</f>
        <v>17.616929424970731</v>
      </c>
      <c r="AG85" s="243"/>
      <c r="AH85" s="243"/>
      <c r="AI85" s="343">
        <v>5</v>
      </c>
      <c r="AJ85" s="452" t="str">
        <f>[3]Eier!AG67</f>
        <v>(-)</v>
      </c>
      <c r="AK85" s="452" t="str">
        <f>[3]Eier!AH67</f>
        <v>(-)</v>
      </c>
      <c r="AL85" s="452" t="str">
        <f>[3]Eier!AI67</f>
        <v>(-)</v>
      </c>
    </row>
    <row r="86" spans="1:38" x14ac:dyDescent="0.2">
      <c r="A86" s="218"/>
      <c r="B86" s="189">
        <f>[3]Eier!$A68</f>
        <v>44136</v>
      </c>
      <c r="C86" s="274">
        <f>[3]Eier!$B68</f>
        <v>0.18920000000000001</v>
      </c>
      <c r="D86" s="274">
        <f>[3]Eier!$H68</f>
        <v>0.1467</v>
      </c>
      <c r="E86" s="274">
        <f>[3]Eier!$E68</f>
        <v>0.14699999999999999</v>
      </c>
      <c r="F86" s="243">
        <f>[3]Eier!$C68</f>
        <v>0.4703</v>
      </c>
      <c r="G86" s="243">
        <f>[3]Eier!$I68</f>
        <v>0.24729999999999999</v>
      </c>
      <c r="H86" s="243">
        <f>[3]Eier!$F68</f>
        <v>0.2361</v>
      </c>
      <c r="I86" s="274">
        <f>[3]Eier!$D68</f>
        <v>0.4355</v>
      </c>
      <c r="J86" s="274">
        <f>[3]Eier!$J68</f>
        <v>0.2248</v>
      </c>
      <c r="K86" s="274">
        <f>[3]Eier!$G68</f>
        <v>0.20730000000000001</v>
      </c>
      <c r="L86" s="243"/>
      <c r="M86" s="243">
        <f>[3]Eier!$K68</f>
        <v>0.84060000000000001</v>
      </c>
      <c r="N86" s="243">
        <f>[3]Eier!$Q68</f>
        <v>0.68230000000000002</v>
      </c>
      <c r="O86" s="243">
        <f>[3]Eier!$N68</f>
        <v>0.63749999999999996</v>
      </c>
      <c r="P86" s="274">
        <f>[3]Eier!$L68</f>
        <v>0.83739999999999992</v>
      </c>
      <c r="Q86" s="274">
        <f>[3]Eier!$R68</f>
        <v>0.60670000000000002</v>
      </c>
      <c r="R86" s="274">
        <f>[3]Eier!$O68</f>
        <v>0.48969999999999997</v>
      </c>
      <c r="S86" s="243">
        <f>[3]Eier!$M68</f>
        <v>0.78439999999999999</v>
      </c>
      <c r="T86" s="243">
        <f>[3]Eier!$S68</f>
        <v>0.53620000000000001</v>
      </c>
      <c r="U86" s="243">
        <f>[3]Eier!$P68</f>
        <v>0.38170000000000004</v>
      </c>
      <c r="V86" s="274">
        <f>[3]Eier!$T68</f>
        <v>0.83209999999999995</v>
      </c>
      <c r="W86" s="274">
        <f>[3]Eier!$W68</f>
        <v>0.58200000000000007</v>
      </c>
      <c r="X86" s="274">
        <f>[3]Eier!$V68</f>
        <v>0.40899999999999997</v>
      </c>
      <c r="Y86" s="274" t="str">
        <f>[3]Eier!$X68</f>
        <v>-</v>
      </c>
      <c r="Z86" s="243"/>
      <c r="AA86" s="243">
        <f>[3]Eier!$U68</f>
        <v>0.96</v>
      </c>
      <c r="AB86" s="243">
        <f>[3]Eier!$Z68</f>
        <v>0.70750000000000002</v>
      </c>
      <c r="AC86" s="243">
        <f>[3]Eier!$Y68</f>
        <v>0.59299999999999997</v>
      </c>
      <c r="AD86" s="243" t="str">
        <f>[3]Eier!$AA68</f>
        <v>-</v>
      </c>
      <c r="AE86" s="188"/>
      <c r="AF86" s="274">
        <f>[3]Eier!AF68</f>
        <v>18.492148185520001</v>
      </c>
      <c r="AG86" s="243"/>
      <c r="AH86" s="243"/>
      <c r="AI86" s="343">
        <v>4</v>
      </c>
      <c r="AJ86" s="452" t="str">
        <f>[3]Eier!AG68</f>
        <v>(-)</v>
      </c>
      <c r="AK86" s="452" t="str">
        <f>[3]Eier!AH68</f>
        <v>(-)</v>
      </c>
      <c r="AL86" s="452" t="str">
        <f>[3]Eier!AI68</f>
        <v>(-)</v>
      </c>
    </row>
    <row r="87" spans="1:38" x14ac:dyDescent="0.2">
      <c r="A87" s="218"/>
      <c r="B87" s="189">
        <f>[3]Eier!$A69</f>
        <v>44105</v>
      </c>
      <c r="C87" s="274">
        <f>[3]Eier!$B69</f>
        <v>0.18809999999999999</v>
      </c>
      <c r="D87" s="274">
        <f>[3]Eier!$H69</f>
        <v>0.1479</v>
      </c>
      <c r="E87" s="274">
        <f>[3]Eier!$E69</f>
        <v>0.1497</v>
      </c>
      <c r="F87" s="243">
        <f>[3]Eier!$C69</f>
        <v>0.47049999999999997</v>
      </c>
      <c r="G87" s="243">
        <f>[3]Eier!$I69</f>
        <v>0.24690000000000001</v>
      </c>
      <c r="H87" s="243">
        <f>[3]Eier!$F69</f>
        <v>0.23579999999999998</v>
      </c>
      <c r="I87" s="274">
        <f>[3]Eier!$D69</f>
        <v>0.43420000000000003</v>
      </c>
      <c r="J87" s="274">
        <f>[3]Eier!$J69</f>
        <v>0.2263</v>
      </c>
      <c r="K87" s="274">
        <f>[3]Eier!$G69</f>
        <v>0.20559999999999998</v>
      </c>
      <c r="L87" s="243"/>
      <c r="M87" s="243">
        <f>[3]Eier!$K69</f>
        <v>0.8377</v>
      </c>
      <c r="N87" s="243">
        <f>[3]Eier!$Q69</f>
        <v>0.67189999999999994</v>
      </c>
      <c r="O87" s="243">
        <f>[3]Eier!$N69</f>
        <v>0.62340000000000007</v>
      </c>
      <c r="P87" s="274">
        <f>[3]Eier!$L69</f>
        <v>0.83700000000000008</v>
      </c>
      <c r="Q87" s="274">
        <f>[3]Eier!$R69</f>
        <v>0.62380000000000002</v>
      </c>
      <c r="R87" s="274">
        <f>[3]Eier!$O69</f>
        <v>0.48880000000000001</v>
      </c>
      <c r="S87" s="243">
        <f>[3]Eier!$M69</f>
        <v>0.78599999999999992</v>
      </c>
      <c r="T87" s="243">
        <f>[3]Eier!$S69</f>
        <v>0.54049999999999998</v>
      </c>
      <c r="U87" s="243">
        <f>[3]Eier!$P69</f>
        <v>0.38140000000000002</v>
      </c>
      <c r="V87" s="274">
        <f>[3]Eier!$T69</f>
        <v>0.83040000000000003</v>
      </c>
      <c r="W87" s="274">
        <f>[3]Eier!$W69</f>
        <v>0.59200000000000008</v>
      </c>
      <c r="X87" s="274">
        <f>[3]Eier!$V69</f>
        <v>0.40869999999999995</v>
      </c>
      <c r="Y87" s="274" t="str">
        <f>[3]Eier!$X69</f>
        <v>-</v>
      </c>
      <c r="Z87" s="243"/>
      <c r="AA87" s="243">
        <f>[3]Eier!$U69</f>
        <v>0.9597</v>
      </c>
      <c r="AB87" s="243">
        <f>[3]Eier!$Z69</f>
        <v>0.72719999999999996</v>
      </c>
      <c r="AC87" s="243">
        <f>[3]Eier!$Y69</f>
        <v>0.60939999999999994</v>
      </c>
      <c r="AD87" s="243" t="str">
        <f>[3]Eier!$AA69</f>
        <v>-</v>
      </c>
      <c r="AE87" s="188"/>
      <c r="AF87" s="274">
        <f>[3]Eier!AF69</f>
        <v>19.175392479164959</v>
      </c>
      <c r="AG87" s="243"/>
      <c r="AH87" s="243"/>
      <c r="AI87" s="343"/>
    </row>
    <row r="88" spans="1:38" x14ac:dyDescent="0.2">
      <c r="A88" s="218"/>
      <c r="B88" s="189">
        <f>[3]Eier!$A70</f>
        <v>44075</v>
      </c>
      <c r="C88" s="274">
        <f>[3]Eier!$B70</f>
        <v>0.19489999999999999</v>
      </c>
      <c r="D88" s="274">
        <f>[3]Eier!$H70</f>
        <v>0.14849999999999999</v>
      </c>
      <c r="E88" s="274">
        <f>[3]Eier!$E70</f>
        <v>0.15179999999999999</v>
      </c>
      <c r="F88" s="243">
        <f>[3]Eier!$C70</f>
        <v>0.47049999999999997</v>
      </c>
      <c r="G88" s="243">
        <f>[3]Eier!$I70</f>
        <v>0.2455</v>
      </c>
      <c r="H88" s="243">
        <f>[3]Eier!$F70</f>
        <v>0.23600000000000002</v>
      </c>
      <c r="I88" s="274">
        <f>[3]Eier!$D70</f>
        <v>0.42930000000000001</v>
      </c>
      <c r="J88" s="274">
        <f>[3]Eier!$J70</f>
        <v>0.2243</v>
      </c>
      <c r="K88" s="274">
        <f>[3]Eier!$G70</f>
        <v>0.21879999999999999</v>
      </c>
      <c r="L88" s="243"/>
      <c r="M88" s="243">
        <f>[3]Eier!$K70</f>
        <v>0.84239999999999993</v>
      </c>
      <c r="N88" s="243">
        <f>[3]Eier!$Q70</f>
        <v>0.67189999999999994</v>
      </c>
      <c r="O88" s="243">
        <f>[3]Eier!$N70</f>
        <v>0.62340000000000007</v>
      </c>
      <c r="P88" s="274">
        <f>[3]Eier!$L70</f>
        <v>0.83560000000000001</v>
      </c>
      <c r="Q88" s="274">
        <f>[3]Eier!$R70</f>
        <v>0.61480000000000001</v>
      </c>
      <c r="R88" s="274">
        <f>[3]Eier!$O70</f>
        <v>0.48670000000000002</v>
      </c>
      <c r="S88" s="243">
        <f>[3]Eier!$M70</f>
        <v>0.77969999999999995</v>
      </c>
      <c r="T88" s="243">
        <f>[3]Eier!$S70</f>
        <v>0.5323</v>
      </c>
      <c r="U88" s="243">
        <f>[3]Eier!$P70</f>
        <v>0.38219999999999998</v>
      </c>
      <c r="V88" s="274">
        <f>[3]Eier!$T70</f>
        <v>0.82879999999999998</v>
      </c>
      <c r="W88" s="274">
        <f>[3]Eier!$W70</f>
        <v>0.58130000000000004</v>
      </c>
      <c r="X88" s="274">
        <f>[3]Eier!$V70</f>
        <v>0.40799999999999997</v>
      </c>
      <c r="Y88" s="274" t="str">
        <f>[3]Eier!$X70</f>
        <v>-</v>
      </c>
      <c r="Z88" s="243"/>
      <c r="AA88" s="243">
        <f>[3]Eier!$U70</f>
        <v>0.95989999999999998</v>
      </c>
      <c r="AB88" s="243">
        <f>[3]Eier!$Z70</f>
        <v>0.71129999999999993</v>
      </c>
      <c r="AC88" s="243">
        <f>[3]Eier!$Y70</f>
        <v>0.61970000000000003</v>
      </c>
      <c r="AD88" s="243" t="str">
        <f>[3]Eier!$AA70</f>
        <v>-</v>
      </c>
      <c r="AE88" s="188"/>
      <c r="AF88" s="274">
        <f>[3]Eier!AF70</f>
        <v>19.01887313129069</v>
      </c>
      <c r="AG88" s="243"/>
      <c r="AH88" s="243"/>
      <c r="AI88" s="343"/>
    </row>
    <row r="89" spans="1:38" x14ac:dyDescent="0.2">
      <c r="A89" s="218"/>
      <c r="B89" s="189">
        <f>[3]Eier!$A71</f>
        <v>44044</v>
      </c>
      <c r="C89" s="274">
        <f>[3]Eier!$B71</f>
        <v>0.19739999999999999</v>
      </c>
      <c r="D89" s="274">
        <f>[3]Eier!$H71</f>
        <v>0.15329999999999999</v>
      </c>
      <c r="E89" s="274">
        <f>[3]Eier!$E71</f>
        <v>0.1492</v>
      </c>
      <c r="F89" s="243">
        <f>[3]Eier!$C71</f>
        <v>0.47049999999999997</v>
      </c>
      <c r="G89" s="243">
        <f>[3]Eier!$I71</f>
        <v>0.24559999999999998</v>
      </c>
      <c r="H89" s="243">
        <f>[3]Eier!$F71</f>
        <v>0.23559999999999998</v>
      </c>
      <c r="I89" s="274">
        <f>[3]Eier!$D71</f>
        <v>0.42659999999999998</v>
      </c>
      <c r="J89" s="274">
        <f>[3]Eier!$J71</f>
        <v>0.2243</v>
      </c>
      <c r="K89" s="274">
        <f>[3]Eier!$G71</f>
        <v>0.20989999999999998</v>
      </c>
      <c r="L89" s="243"/>
      <c r="M89" s="243">
        <f>[3]Eier!$K71</f>
        <v>0.84219999999999995</v>
      </c>
      <c r="N89" s="243">
        <f>[3]Eier!$Q71</f>
        <v>0.67189999999999994</v>
      </c>
      <c r="O89" s="243">
        <f>[3]Eier!$N71</f>
        <v>0.63280000000000003</v>
      </c>
      <c r="P89" s="274">
        <f>[3]Eier!$L71</f>
        <v>0.82830000000000004</v>
      </c>
      <c r="Q89" s="274">
        <f>[3]Eier!$R71</f>
        <v>0.60760000000000003</v>
      </c>
      <c r="R89" s="274">
        <f>[3]Eier!$O71</f>
        <v>0.48619999999999997</v>
      </c>
      <c r="S89" s="243">
        <f>[3]Eier!$M71</f>
        <v>0.77969999999999995</v>
      </c>
      <c r="T89" s="243">
        <f>[3]Eier!$S71</f>
        <v>0.54500000000000004</v>
      </c>
      <c r="U89" s="243">
        <f>[3]Eier!$P71</f>
        <v>0.38009999999999999</v>
      </c>
      <c r="V89" s="274">
        <f>[3]Eier!$T71</f>
        <v>0.82319999999999993</v>
      </c>
      <c r="W89" s="274">
        <f>[3]Eier!$W71</f>
        <v>0.58619999999999994</v>
      </c>
      <c r="X89" s="274">
        <f>[3]Eier!$V71</f>
        <v>0.41100000000000003</v>
      </c>
      <c r="Y89" s="274" t="str">
        <f>[3]Eier!$X71</f>
        <v>-</v>
      </c>
      <c r="Z89" s="243"/>
      <c r="AA89" s="243">
        <f>[3]Eier!$U71</f>
        <v>0.96200000000000008</v>
      </c>
      <c r="AB89" s="243">
        <f>[3]Eier!$Z71</f>
        <v>0.68920000000000003</v>
      </c>
      <c r="AC89" s="243">
        <f>[3]Eier!$Y71</f>
        <v>0.62939999999999996</v>
      </c>
      <c r="AD89" s="243" t="str">
        <f>[3]Eier!$AA71</f>
        <v>-</v>
      </c>
      <c r="AE89" s="188"/>
      <c r="AF89" s="274">
        <f>[3]Eier!AF71</f>
        <v>18.501701276147411</v>
      </c>
      <c r="AG89" s="243"/>
      <c r="AH89" s="243"/>
      <c r="AI89" s="343"/>
    </row>
    <row r="90" spans="1:38" x14ac:dyDescent="0.2">
      <c r="A90" s="218"/>
      <c r="B90" s="189">
        <f>[3]Eier!$A72</f>
        <v>44013</v>
      </c>
      <c r="C90" s="274">
        <f>[3]Eier!$B72</f>
        <v>0.19739999999999999</v>
      </c>
      <c r="D90" s="274">
        <f>[3]Eier!$H72</f>
        <v>0.1489</v>
      </c>
      <c r="E90" s="274">
        <f>[3]Eier!$E72</f>
        <v>0.14960000000000001</v>
      </c>
      <c r="F90" s="243">
        <f>[3]Eier!$C72</f>
        <v>0.47009999999999996</v>
      </c>
      <c r="G90" s="243">
        <f>[3]Eier!$I72</f>
        <v>0.24559999999999998</v>
      </c>
      <c r="H90" s="243">
        <f>[3]Eier!$F72</f>
        <v>0.23530000000000001</v>
      </c>
      <c r="I90" s="274">
        <f>[3]Eier!$D72</f>
        <v>0.42450000000000004</v>
      </c>
      <c r="J90" s="274">
        <f>[3]Eier!$J72</f>
        <v>0.22399999999999998</v>
      </c>
      <c r="K90" s="274">
        <f>[3]Eier!$G72</f>
        <v>0.2087</v>
      </c>
      <c r="L90" s="243"/>
      <c r="M90" s="243">
        <f>[3]Eier!$K72</f>
        <v>0.83950000000000002</v>
      </c>
      <c r="N90" s="243">
        <f>[3]Eier!$Q72</f>
        <v>0.6774</v>
      </c>
      <c r="O90" s="243">
        <f>[3]Eier!$N72</f>
        <v>0.62340000000000007</v>
      </c>
      <c r="P90" s="274">
        <f>[3]Eier!$L72</f>
        <v>0.82310000000000005</v>
      </c>
      <c r="Q90" s="274">
        <f>[3]Eier!$R72</f>
        <v>0.61309999999999998</v>
      </c>
      <c r="R90" s="274">
        <f>[3]Eier!$O72</f>
        <v>0.48810000000000003</v>
      </c>
      <c r="S90" s="243">
        <f>[3]Eier!$M72</f>
        <v>0.77969999999999995</v>
      </c>
      <c r="T90" s="243">
        <f>[3]Eier!$S72</f>
        <v>0.54500000000000004</v>
      </c>
      <c r="U90" s="243">
        <f>[3]Eier!$P72</f>
        <v>0.38200000000000001</v>
      </c>
      <c r="V90" s="274">
        <f>[3]Eier!$T72</f>
        <v>0.81859999999999999</v>
      </c>
      <c r="W90" s="274">
        <f>[3]Eier!$W72</f>
        <v>0.59150000000000003</v>
      </c>
      <c r="X90" s="274">
        <f>[3]Eier!$V72</f>
        <v>0.40950000000000003</v>
      </c>
      <c r="Y90" s="274" t="str">
        <f>[3]Eier!$X72</f>
        <v>-</v>
      </c>
      <c r="Z90" s="243"/>
      <c r="AA90" s="243">
        <f>[3]Eier!$U72</f>
        <v>0.95790000000000008</v>
      </c>
      <c r="AB90" s="243">
        <f>[3]Eier!$Z72</f>
        <v>0.73819999999999997</v>
      </c>
      <c r="AC90" s="243">
        <f>[3]Eier!$Y72</f>
        <v>0.57600000000000007</v>
      </c>
      <c r="AD90" s="243" t="str">
        <f>[3]Eier!$AA72</f>
        <v>-</v>
      </c>
      <c r="AE90" s="188"/>
      <c r="AF90" s="274">
        <f>[3]Eier!AF72</f>
        <v>18.153844130974878</v>
      </c>
      <c r="AG90" s="243"/>
      <c r="AH90" s="243"/>
      <c r="AI90" s="343"/>
    </row>
    <row r="91" spans="1:38" x14ac:dyDescent="0.2">
      <c r="A91" s="218"/>
      <c r="B91" s="189">
        <f>[3]Eier!$A73</f>
        <v>43983</v>
      </c>
      <c r="C91" s="274">
        <f>[3]Eier!$B73</f>
        <v>0.21079999999999999</v>
      </c>
      <c r="D91" s="274">
        <f>[3]Eier!$H73</f>
        <v>0.11789999999999999</v>
      </c>
      <c r="E91" s="274">
        <f>[3]Eier!$E73</f>
        <v>0.1308</v>
      </c>
      <c r="F91" s="243">
        <f>[3]Eier!$C73</f>
        <v>0.47</v>
      </c>
      <c r="G91" s="243">
        <f>[3]Eier!$I73</f>
        <v>0.2465</v>
      </c>
      <c r="H91" s="243">
        <f>[3]Eier!$F73</f>
        <v>0.23449999999999999</v>
      </c>
      <c r="I91" s="274">
        <f>[3]Eier!$D73</f>
        <v>0.43209999999999998</v>
      </c>
      <c r="J91" s="274">
        <f>[3]Eier!$J73</f>
        <v>0.2235</v>
      </c>
      <c r="K91" s="274">
        <f>[3]Eier!$G73</f>
        <v>0.2165</v>
      </c>
      <c r="L91" s="243"/>
      <c r="M91" s="243">
        <f>[3]Eier!$K73</f>
        <v>0.84040000000000004</v>
      </c>
      <c r="N91" s="243">
        <f>[3]Eier!$Q73</f>
        <v>0.66590000000000005</v>
      </c>
      <c r="O91" s="243">
        <f>[3]Eier!$N73</f>
        <v>0.62340000000000007</v>
      </c>
      <c r="P91" s="274">
        <f>[3]Eier!$L73</f>
        <v>0.82150000000000001</v>
      </c>
      <c r="Q91" s="274">
        <f>[3]Eier!$R73</f>
        <v>0.59360000000000002</v>
      </c>
      <c r="R91" s="274">
        <f>[3]Eier!$O73</f>
        <v>0.4793</v>
      </c>
      <c r="S91" s="243">
        <f>[3]Eier!$M73</f>
        <v>0.78469999999999995</v>
      </c>
      <c r="T91" s="243">
        <f>[3]Eier!$S73</f>
        <v>0.53610000000000002</v>
      </c>
      <c r="U91" s="243">
        <f>[3]Eier!$P73</f>
        <v>0.38119999999999998</v>
      </c>
      <c r="V91" s="274">
        <f>[3]Eier!$T73</f>
        <v>0.82019999999999993</v>
      </c>
      <c r="W91" s="274">
        <f>[3]Eier!$W73</f>
        <v>0.57569999999999999</v>
      </c>
      <c r="X91" s="274">
        <f>[3]Eier!$V73</f>
        <v>0.40570000000000001</v>
      </c>
      <c r="Y91" s="274" t="str">
        <f>[3]Eier!$X73</f>
        <v>-</v>
      </c>
      <c r="Z91" s="243"/>
      <c r="AA91" s="243">
        <f>[3]Eier!$U73</f>
        <v>0.96099999999999997</v>
      </c>
      <c r="AB91" s="243">
        <f>[3]Eier!$Z73</f>
        <v>0.65859999999999996</v>
      </c>
      <c r="AC91" s="243">
        <f>[3]Eier!$Y73</f>
        <v>0.56759999999999999</v>
      </c>
      <c r="AD91" s="243" t="str">
        <f>[3]Eier!$AA73</f>
        <v>-</v>
      </c>
      <c r="AE91" s="188"/>
      <c r="AF91" s="274">
        <f>[3]Eier!AF73</f>
        <v>18.280025500118487</v>
      </c>
      <c r="AI91" s="343"/>
    </row>
    <row r="92" spans="1:38" x14ac:dyDescent="0.2">
      <c r="A92" s="218"/>
      <c r="B92" s="189">
        <f>[3]Eier!$A74</f>
        <v>43952</v>
      </c>
      <c r="C92" s="274">
        <f>[3]Eier!$B74</f>
        <v>0.20309999999999997</v>
      </c>
      <c r="D92" s="274">
        <f>[3]Eier!$H74</f>
        <v>0.15560000000000002</v>
      </c>
      <c r="E92" s="274">
        <f>[3]Eier!$E74</f>
        <v>0.156</v>
      </c>
      <c r="F92" s="243">
        <f>[3]Eier!$C74</f>
        <v>0.46990000000000004</v>
      </c>
      <c r="G92" s="243">
        <f>[3]Eier!$I74</f>
        <v>0.24710000000000001</v>
      </c>
      <c r="H92" s="243">
        <f>[3]Eier!$F74</f>
        <v>0.23550000000000001</v>
      </c>
      <c r="I92" s="274">
        <f>[3]Eier!$D74</f>
        <v>0.44189999999999996</v>
      </c>
      <c r="J92" s="274">
        <f>[3]Eier!$J74</f>
        <v>0.22920000000000001</v>
      </c>
      <c r="K92" s="274">
        <f>[3]Eier!$G74</f>
        <v>0.21899999999999997</v>
      </c>
      <c r="L92" s="243"/>
      <c r="M92" s="243">
        <f>[3]Eier!$K74</f>
        <v>0.84750000000000003</v>
      </c>
      <c r="N92" s="243">
        <f>[3]Eier!$Q74</f>
        <v>0.67220000000000002</v>
      </c>
      <c r="O92" s="243">
        <f>[3]Eier!$N74</f>
        <v>0.62340000000000007</v>
      </c>
      <c r="P92" s="274">
        <f>[3]Eier!$L74</f>
        <v>0.83090000000000008</v>
      </c>
      <c r="Q92" s="274">
        <f>[3]Eier!$R74</f>
        <v>0.60709999999999997</v>
      </c>
      <c r="R92" s="274">
        <f>[3]Eier!$O74</f>
        <v>0.48570000000000002</v>
      </c>
      <c r="S92" s="243">
        <f>[3]Eier!$M74</f>
        <v>0.77969999999999995</v>
      </c>
      <c r="T92" s="243">
        <f>[3]Eier!$S74</f>
        <v>0.54400000000000004</v>
      </c>
      <c r="U92" s="243">
        <f>[3]Eier!$P74</f>
        <v>0.38069999999999998</v>
      </c>
      <c r="V92" s="274">
        <f>[3]Eier!$T74</f>
        <v>0.82680000000000009</v>
      </c>
      <c r="W92" s="274">
        <f>[3]Eier!$W74</f>
        <v>0.58609999999999995</v>
      </c>
      <c r="X92" s="274">
        <f>[3]Eier!$V74</f>
        <v>0.40799999999999997</v>
      </c>
      <c r="Y92" s="274" t="str">
        <f>[3]Eier!$X74</f>
        <v>-</v>
      </c>
      <c r="Z92" s="243"/>
      <c r="AA92" s="243">
        <f>[3]Eier!$U74</f>
        <v>0.96189999999999998</v>
      </c>
      <c r="AB92" s="243">
        <f>[3]Eier!$Z74</f>
        <v>0.74</v>
      </c>
      <c r="AC92" s="243">
        <f>[3]Eier!$Y74</f>
        <v>0.59179999999999999</v>
      </c>
      <c r="AD92" s="243" t="str">
        <f>[3]Eier!$AA74</f>
        <v>-</v>
      </c>
      <c r="AE92" s="188"/>
      <c r="AF92" s="274">
        <f>[3]Eier!AF74</f>
        <v>18.689795042049688</v>
      </c>
      <c r="AI92" s="343"/>
    </row>
    <row r="93" spans="1:38" x14ac:dyDescent="0.2">
      <c r="A93" s="218"/>
      <c r="B93" s="189">
        <f>[3]Eier!$A75</f>
        <v>43922</v>
      </c>
      <c r="C93" s="274">
        <f>[3]Eier!$B75</f>
        <v>0.19</v>
      </c>
      <c r="D93" s="274">
        <f>[3]Eier!$H75</f>
        <v>0.16140000000000002</v>
      </c>
      <c r="E93" s="274">
        <f>[3]Eier!$E75</f>
        <v>0.16010000000000002</v>
      </c>
      <c r="F93" s="243">
        <f>[3]Eier!$C75</f>
        <v>0.47009999999999996</v>
      </c>
      <c r="G93" s="243">
        <f>[3]Eier!$I75</f>
        <v>0.24710000000000001</v>
      </c>
      <c r="H93" s="243">
        <f>[3]Eier!$F75</f>
        <v>0.2354</v>
      </c>
      <c r="I93" s="274">
        <f>[3]Eier!$D75</f>
        <v>0.44540000000000002</v>
      </c>
      <c r="J93" s="274">
        <f>[3]Eier!$J75</f>
        <v>0.2351</v>
      </c>
      <c r="K93" s="274">
        <f>[3]Eier!$G75</f>
        <v>0.22070000000000001</v>
      </c>
      <c r="L93" s="243"/>
      <c r="M93" s="243">
        <f>[3]Eier!$K75</f>
        <v>0.8417</v>
      </c>
      <c r="N93" s="243">
        <f>[3]Eier!$Q75</f>
        <v>0.66810000000000003</v>
      </c>
      <c r="O93" s="243">
        <f>[3]Eier!$N75</f>
        <v>0.63270000000000004</v>
      </c>
      <c r="P93" s="274">
        <f>[3]Eier!$L75</f>
        <v>0.84349999999999992</v>
      </c>
      <c r="Q93" s="274">
        <f>[3]Eier!$R75</f>
        <v>0.61159999999999992</v>
      </c>
      <c r="R93" s="274">
        <f>[3]Eier!$O75</f>
        <v>0.47979999999999995</v>
      </c>
      <c r="S93" s="243">
        <f>[3]Eier!$M75</f>
        <v>0.78469999999999995</v>
      </c>
      <c r="T93" s="243">
        <f>[3]Eier!$S75</f>
        <v>0.54689999999999994</v>
      </c>
      <c r="U93" s="243">
        <f>[3]Eier!$P75</f>
        <v>0.38189999999999996</v>
      </c>
      <c r="V93" s="274">
        <f>[3]Eier!$T75</f>
        <v>0.83530000000000004</v>
      </c>
      <c r="W93" s="274">
        <f>[3]Eier!$W75</f>
        <v>0.5927</v>
      </c>
      <c r="X93" s="274">
        <f>[3]Eier!$V75</f>
        <v>0.40549999999999997</v>
      </c>
      <c r="Y93" s="274" t="str">
        <f>[3]Eier!$X75</f>
        <v>-</v>
      </c>
      <c r="Z93" s="243"/>
      <c r="AA93" s="243">
        <f>[3]Eier!$U75</f>
        <v>0.96959999999999991</v>
      </c>
      <c r="AB93" s="243">
        <f>[3]Eier!$Z75</f>
        <v>0.73810000000000009</v>
      </c>
      <c r="AC93" s="243">
        <f>[3]Eier!$Y75</f>
        <v>0.60389999999999999</v>
      </c>
      <c r="AD93" s="243" t="str">
        <f>[3]Eier!$AA75</f>
        <v>-</v>
      </c>
      <c r="AE93" s="188"/>
      <c r="AF93" s="274">
        <f>[3]Eier!AF75</f>
        <v>18.903514351143684</v>
      </c>
      <c r="AI93" s="343"/>
    </row>
    <row r="94" spans="1:38" x14ac:dyDescent="0.2">
      <c r="A94" s="218"/>
      <c r="B94" s="189">
        <f>[3]Eier!$A76</f>
        <v>43891</v>
      </c>
      <c r="C94" s="274">
        <f>[3]Eier!$B76</f>
        <v>0.1953</v>
      </c>
      <c r="D94" s="274">
        <f>[3]Eier!$H76</f>
        <v>0.14319999999999999</v>
      </c>
      <c r="E94" s="274">
        <f>[3]Eier!$E76</f>
        <v>0.1595</v>
      </c>
      <c r="F94" s="243">
        <f>[3]Eier!$C76</f>
        <v>0.47049999999999997</v>
      </c>
      <c r="G94" s="243">
        <f>[3]Eier!$I76</f>
        <v>0.24719999999999998</v>
      </c>
      <c r="H94" s="243">
        <f>[3]Eier!$F76</f>
        <v>0.23569999999999999</v>
      </c>
      <c r="I94" s="274">
        <f>[3]Eier!$D76</f>
        <v>0.44049999999999995</v>
      </c>
      <c r="J94" s="274">
        <f>[3]Eier!$J76</f>
        <v>0.23120000000000002</v>
      </c>
      <c r="K94" s="274">
        <f>[3]Eier!$G76</f>
        <v>0.21760000000000002</v>
      </c>
      <c r="L94" s="243"/>
      <c r="M94" s="243">
        <f>[3]Eier!$K76</f>
        <v>0.84099999999999997</v>
      </c>
      <c r="N94" s="243">
        <f>[3]Eier!$Q76</f>
        <v>0.66989999999999994</v>
      </c>
      <c r="O94" s="243">
        <f>[3]Eier!$N76</f>
        <v>0.63270000000000004</v>
      </c>
      <c r="P94" s="274">
        <f>[3]Eier!$L76</f>
        <v>0.83930000000000005</v>
      </c>
      <c r="Q94" s="274">
        <f>[3]Eier!$R76</f>
        <v>0.61250000000000004</v>
      </c>
      <c r="R94" s="274">
        <f>[3]Eier!$O76</f>
        <v>0.4874</v>
      </c>
      <c r="S94" s="243">
        <f>[3]Eier!$M76</f>
        <v>0.77969999999999995</v>
      </c>
      <c r="T94" s="243">
        <f>[3]Eier!$S76</f>
        <v>0.5474</v>
      </c>
      <c r="U94" s="243">
        <f>[3]Eier!$P76</f>
        <v>0.38240000000000002</v>
      </c>
      <c r="V94" s="274">
        <f>[3]Eier!$T76</f>
        <v>0.83079999999999998</v>
      </c>
      <c r="W94" s="274">
        <f>[3]Eier!$W76</f>
        <v>0.58860000000000001</v>
      </c>
      <c r="X94" s="274">
        <f>[3]Eier!$V76</f>
        <v>0.40560000000000002</v>
      </c>
      <c r="Y94" s="274" t="str">
        <f>[3]Eier!$X76</f>
        <v>-</v>
      </c>
      <c r="Z94" s="243"/>
      <c r="AA94" s="243">
        <f>[3]Eier!$U76</f>
        <v>0.96260000000000001</v>
      </c>
      <c r="AB94" s="243">
        <f>[3]Eier!$Z76</f>
        <v>0.71779999999999999</v>
      </c>
      <c r="AC94" s="243">
        <f>[3]Eier!$Y76</f>
        <v>0.61380000000000001</v>
      </c>
      <c r="AD94" s="243" t="str">
        <f>[3]Eier!$AA76</f>
        <v>-</v>
      </c>
      <c r="AE94" s="188"/>
      <c r="AF94" s="274">
        <f>[3]Eier!AF76</f>
        <v>18.49139315978854</v>
      </c>
    </row>
    <row r="95" spans="1:38" x14ac:dyDescent="0.2">
      <c r="A95" s="218"/>
      <c r="B95" s="189">
        <f>[3]Eier!$A77</f>
        <v>43862</v>
      </c>
      <c r="C95" s="274">
        <f>[3]Eier!$B77</f>
        <v>0.19969999999999999</v>
      </c>
      <c r="D95" s="274">
        <f>[3]Eier!$H77</f>
        <v>0.14099999999999999</v>
      </c>
      <c r="E95" s="274">
        <f>[3]Eier!$E77</f>
        <v>0.1545</v>
      </c>
      <c r="F95" s="243">
        <f>[3]Eier!$C77</f>
        <v>0.47020000000000001</v>
      </c>
      <c r="G95" s="243">
        <f>[3]Eier!$I77</f>
        <v>0.24710000000000001</v>
      </c>
      <c r="H95" s="243">
        <f>[3]Eier!$F77</f>
        <v>0.23579999999999998</v>
      </c>
      <c r="I95" s="274">
        <f>[3]Eier!$D77</f>
        <v>0.43990000000000001</v>
      </c>
      <c r="J95" s="274">
        <f>[3]Eier!$J77</f>
        <v>0.23079999999999998</v>
      </c>
      <c r="K95" s="274">
        <f>[3]Eier!$G77</f>
        <v>0.21299999999999999</v>
      </c>
      <c r="L95" s="243"/>
      <c r="M95" s="243">
        <f>[3]Eier!$K77</f>
        <v>0.84120000000000006</v>
      </c>
      <c r="N95" s="243">
        <f>[3]Eier!$Q77</f>
        <v>0.67189999999999994</v>
      </c>
      <c r="O95" s="243">
        <f>[3]Eier!$N77</f>
        <v>0.62329999999999997</v>
      </c>
      <c r="P95" s="274">
        <f>[3]Eier!$L77</f>
        <v>0.83920000000000006</v>
      </c>
      <c r="Q95" s="274">
        <f>[3]Eier!$R77</f>
        <v>0.61509999999999998</v>
      </c>
      <c r="R95" s="274">
        <f>[3]Eier!$O77</f>
        <v>0.48580000000000001</v>
      </c>
      <c r="S95" s="243">
        <f>[3]Eier!$M77</f>
        <v>0.77969999999999995</v>
      </c>
      <c r="T95" s="243">
        <f>[3]Eier!$S77</f>
        <v>0.54620000000000002</v>
      </c>
      <c r="U95" s="243">
        <f>[3]Eier!$P77</f>
        <v>0.35950000000000004</v>
      </c>
      <c r="V95" s="274">
        <f>[3]Eier!$T77</f>
        <v>0.83090000000000008</v>
      </c>
      <c r="W95" s="274">
        <f>[3]Eier!$W77</f>
        <v>0.58950000000000002</v>
      </c>
      <c r="X95" s="274">
        <f>[3]Eier!$V77</f>
        <v>0.38829999999999998</v>
      </c>
      <c r="Y95" s="274" t="str">
        <f>[3]Eier!$X77</f>
        <v>-</v>
      </c>
      <c r="Z95" s="243"/>
      <c r="AA95" s="243">
        <f>[3]Eier!$U77</f>
        <v>0.96129999999999993</v>
      </c>
      <c r="AB95" s="243">
        <f>[3]Eier!$Z77</f>
        <v>0.72819999999999996</v>
      </c>
      <c r="AC95" s="243">
        <f>[3]Eier!$Y77</f>
        <v>0.59350000000000003</v>
      </c>
      <c r="AD95" s="243" t="str">
        <f>[3]Eier!$AA77</f>
        <v>-</v>
      </c>
      <c r="AE95" s="188"/>
      <c r="AF95" s="274">
        <f>[3]Eier!AF77</f>
        <v>18.292586441406623</v>
      </c>
    </row>
    <row r="96" spans="1:38" x14ac:dyDescent="0.2">
      <c r="B96" s="189">
        <f>[3]Eier!$A78</f>
        <v>43831</v>
      </c>
      <c r="C96" s="274">
        <f>[3]Eier!$B78</f>
        <v>0.18679999999999999</v>
      </c>
      <c r="D96" s="274">
        <f>[3]Eier!$H78</f>
        <v>0.15839999999999999</v>
      </c>
      <c r="E96" s="274">
        <f>[3]Eier!$E78</f>
        <v>0.1573</v>
      </c>
      <c r="F96" s="243">
        <f>[3]Eier!$C78</f>
        <v>0.47</v>
      </c>
      <c r="G96" s="243">
        <f>[3]Eier!$I78</f>
        <v>0.25</v>
      </c>
      <c r="H96" s="243">
        <f>[3]Eier!$F78</f>
        <v>0.2359</v>
      </c>
      <c r="I96" s="274">
        <f>[3]Eier!$D78</f>
        <v>0.44400000000000001</v>
      </c>
      <c r="J96" s="274">
        <f>[3]Eier!$J78</f>
        <v>0.23800000000000002</v>
      </c>
      <c r="K96" s="274">
        <f>[3]Eier!$G78</f>
        <v>0.21960000000000002</v>
      </c>
      <c r="L96" s="243"/>
      <c r="M96" s="243">
        <f>[3]Eier!$K78</f>
        <v>0.84089999999999998</v>
      </c>
      <c r="N96" s="243">
        <f>[3]Eier!$Q78</f>
        <v>0.67220000000000002</v>
      </c>
      <c r="O96" s="243">
        <f>[3]Eier!$N78</f>
        <v>0.63270000000000004</v>
      </c>
      <c r="P96" s="274">
        <f>[3]Eier!$L78</f>
        <v>0.83409999999999995</v>
      </c>
      <c r="Q96" s="274">
        <f>[3]Eier!$R78</f>
        <v>0.61360000000000003</v>
      </c>
      <c r="R96" s="274">
        <f>[3]Eier!$O78</f>
        <v>0.48710000000000003</v>
      </c>
      <c r="S96" s="243">
        <f>[3]Eier!$M78</f>
        <v>0.77969999999999995</v>
      </c>
      <c r="T96" s="243">
        <f>[3]Eier!$S78</f>
        <v>0.55330000000000001</v>
      </c>
      <c r="U96" s="243">
        <f>[3]Eier!$P78</f>
        <v>0.38119999999999998</v>
      </c>
      <c r="V96" s="274">
        <f>[3]Eier!$T78</f>
        <v>0.82680000000000009</v>
      </c>
      <c r="W96" s="274">
        <f>[3]Eier!$W78</f>
        <v>0.59299999999999997</v>
      </c>
      <c r="X96" s="274">
        <f>[3]Eier!$V78</f>
        <v>0.40820000000000001</v>
      </c>
      <c r="Y96" s="274" t="str">
        <f>[3]Eier!$X78</f>
        <v>-</v>
      </c>
      <c r="Z96" s="243"/>
      <c r="AA96" s="243">
        <f>[3]Eier!$U78</f>
        <v>0.96099999999999997</v>
      </c>
      <c r="AB96" s="243">
        <f>[3]Eier!$Z78</f>
        <v>0.73470000000000002</v>
      </c>
      <c r="AC96" s="243">
        <f>[3]Eier!$Y78</f>
        <v>0.59709999999999996</v>
      </c>
      <c r="AD96" s="243" t="str">
        <f>[3]Eier!$AA78</f>
        <v>-</v>
      </c>
      <c r="AE96" s="188"/>
      <c r="AF96" s="274">
        <f>[3]Eier!AF78</f>
        <v>18.344379983868208</v>
      </c>
    </row>
    <row r="97" spans="2:35" x14ac:dyDescent="0.2">
      <c r="B97" s="189">
        <f>[3]Eier!$A79</f>
        <v>43800</v>
      </c>
      <c r="C97" s="274">
        <f>[3]Eier!$B79</f>
        <v>0.18390000000000001</v>
      </c>
      <c r="D97" s="274">
        <f>[3]Eier!$H79</f>
        <v>0.14760000000000001</v>
      </c>
      <c r="E97" s="274">
        <f>[3]Eier!$E79</f>
        <v>0.1522</v>
      </c>
      <c r="F97" s="243">
        <f>[3]Eier!$C79</f>
        <v>0.46710000000000002</v>
      </c>
      <c r="G97" s="243">
        <f>[3]Eier!$I79</f>
        <v>0.24789999999999998</v>
      </c>
      <c r="H97" s="243">
        <f>[3]Eier!$F79</f>
        <v>0.2384</v>
      </c>
      <c r="I97" s="274">
        <f>[3]Eier!$D79</f>
        <v>0.43579999999999997</v>
      </c>
      <c r="J97" s="274">
        <f>[3]Eier!$J79</f>
        <v>0.23250000000000001</v>
      </c>
      <c r="K97" s="274">
        <f>[3]Eier!$G79</f>
        <v>0.21660000000000001</v>
      </c>
      <c r="L97" s="243"/>
      <c r="M97" s="243" t="str">
        <f>[3]Eier!$K79</f>
        <v>-</v>
      </c>
      <c r="N97" s="243" t="str">
        <f>[3]Eier!$Q79</f>
        <v>-</v>
      </c>
      <c r="O97" s="243" t="str">
        <f>[3]Eier!$N79</f>
        <v>-</v>
      </c>
      <c r="P97" s="274" t="str">
        <f>[3]Eier!$L79</f>
        <v>-</v>
      </c>
      <c r="Q97" s="274" t="str">
        <f>[3]Eier!$R79</f>
        <v>-</v>
      </c>
      <c r="R97" s="274" t="str">
        <f>[3]Eier!$O79</f>
        <v>-</v>
      </c>
      <c r="S97" s="243" t="str">
        <f>[3]Eier!$M79</f>
        <v>-</v>
      </c>
      <c r="T97" s="243" t="str">
        <f>[3]Eier!$S79</f>
        <v>-</v>
      </c>
      <c r="U97" s="243" t="str">
        <f>[3]Eier!$P79</f>
        <v>-</v>
      </c>
      <c r="V97" s="274" t="str">
        <f>[3]Eier!$T79</f>
        <v>-</v>
      </c>
      <c r="W97" s="274" t="str">
        <f>[3]Eier!$W79</f>
        <v>-</v>
      </c>
      <c r="X97" s="274" t="str">
        <f>[3]Eier!$V79</f>
        <v>-</v>
      </c>
      <c r="Y97" s="274" t="str">
        <f>[3]Eier!$X79</f>
        <v>-</v>
      </c>
      <c r="Z97" s="243"/>
      <c r="AA97" s="243" t="str">
        <f>[3]Eier!$U79</f>
        <v>-</v>
      </c>
      <c r="AB97" s="243" t="str">
        <f>[3]Eier!$Z79</f>
        <v>-</v>
      </c>
      <c r="AC97" s="243" t="str">
        <f>[3]Eier!$Y79</f>
        <v>-</v>
      </c>
      <c r="AD97" s="243" t="str">
        <f>[3]Eier!$AA79</f>
        <v>-</v>
      </c>
      <c r="AF97" s="274">
        <f>[3]Eier!AF79</f>
        <v>17.616929424970731</v>
      </c>
    </row>
    <row r="98" spans="2:35" x14ac:dyDescent="0.2">
      <c r="B98" s="189">
        <f>[3]Eier!$A80</f>
        <v>43770</v>
      </c>
      <c r="C98" s="274">
        <f>[3]Eier!$B80</f>
        <v>0.19010000000000002</v>
      </c>
      <c r="D98" s="274">
        <f>[3]Eier!$H80</f>
        <v>0.13819999999999999</v>
      </c>
      <c r="E98" s="274">
        <f>[3]Eier!$E80</f>
        <v>0.14779999999999999</v>
      </c>
      <c r="F98" s="243">
        <f>[3]Eier!$C80</f>
        <v>0.46729999999999999</v>
      </c>
      <c r="G98" s="243">
        <f>[3]Eier!$I80</f>
        <v>0.2482</v>
      </c>
      <c r="H98" s="243">
        <f>[3]Eier!$F80</f>
        <v>0.23879999999999998</v>
      </c>
      <c r="I98" s="274">
        <f>[3]Eier!$D80</f>
        <v>0.42899999999999999</v>
      </c>
      <c r="J98" s="274">
        <f>[3]Eier!$J80</f>
        <v>0.22620000000000001</v>
      </c>
      <c r="K98" s="274">
        <f>[3]Eier!$G80</f>
        <v>0.2104</v>
      </c>
      <c r="L98" s="243"/>
      <c r="M98" s="243" t="str">
        <f>[3]Eier!$K80</f>
        <v>-</v>
      </c>
      <c r="N98" s="243" t="str">
        <f>[3]Eier!$Q80</f>
        <v>-</v>
      </c>
      <c r="O98" s="243" t="str">
        <f>[3]Eier!$N80</f>
        <v>-</v>
      </c>
      <c r="P98" s="274" t="str">
        <f>[3]Eier!$L80</f>
        <v>-</v>
      </c>
      <c r="Q98" s="274" t="str">
        <f>[3]Eier!$R80</f>
        <v>-</v>
      </c>
      <c r="R98" s="274" t="str">
        <f>[3]Eier!$O80</f>
        <v>-</v>
      </c>
      <c r="S98" s="243" t="str">
        <f>[3]Eier!$M80</f>
        <v>-</v>
      </c>
      <c r="T98" s="243" t="str">
        <f>[3]Eier!$S80</f>
        <v>-</v>
      </c>
      <c r="U98" s="243" t="str">
        <f>[3]Eier!$P80</f>
        <v>-</v>
      </c>
      <c r="V98" s="274" t="str">
        <f>[3]Eier!$T80</f>
        <v>-</v>
      </c>
      <c r="W98" s="274" t="str">
        <f>[3]Eier!$W80</f>
        <v>-</v>
      </c>
      <c r="X98" s="274" t="str">
        <f>[3]Eier!$V80</f>
        <v>-</v>
      </c>
      <c r="Y98" s="274" t="str">
        <f>[3]Eier!$X80</f>
        <v>-</v>
      </c>
      <c r="Z98" s="243"/>
      <c r="AA98" s="243" t="str">
        <f>[3]Eier!$U80</f>
        <v>-</v>
      </c>
      <c r="AB98" s="243" t="str">
        <f>[3]Eier!$Z80</f>
        <v>-</v>
      </c>
      <c r="AC98" s="243" t="str">
        <f>[3]Eier!$Y80</f>
        <v>-</v>
      </c>
      <c r="AD98" s="243" t="str">
        <f>[3]Eier!$AA80</f>
        <v>-</v>
      </c>
      <c r="AF98" s="274">
        <f>[3]Eier!AF80</f>
        <v>17.585461372783207</v>
      </c>
    </row>
    <row r="99" spans="2:35" x14ac:dyDescent="0.2">
      <c r="B99" s="189">
        <f>[3]Eier!$A81</f>
        <v>43739</v>
      </c>
      <c r="C99" s="274">
        <f>[3]Eier!$B81</f>
        <v>0.19359999999999999</v>
      </c>
      <c r="D99" s="274">
        <f>[3]Eier!$H81</f>
        <v>0.14080000000000001</v>
      </c>
      <c r="E99" s="274">
        <f>[3]Eier!$E81</f>
        <v>0.15</v>
      </c>
      <c r="F99" s="243">
        <f>[3]Eier!$C81</f>
        <v>0.46729999999999999</v>
      </c>
      <c r="G99" s="243">
        <f>[3]Eier!$I81</f>
        <v>0.2482</v>
      </c>
      <c r="H99" s="243">
        <f>[3]Eier!$F81</f>
        <v>0.2382</v>
      </c>
      <c r="I99" s="274">
        <f>[3]Eier!$D81</f>
        <v>0.43159999999999998</v>
      </c>
      <c r="J99" s="274">
        <f>[3]Eier!$J81</f>
        <v>0.2263</v>
      </c>
      <c r="K99" s="274">
        <f>[3]Eier!$G81</f>
        <v>0.20929999999999999</v>
      </c>
      <c r="L99" s="243"/>
      <c r="M99" s="243" t="str">
        <f>[3]Eier!$K81</f>
        <v>-</v>
      </c>
      <c r="N99" s="243" t="str">
        <f>[3]Eier!$Q81</f>
        <v>-</v>
      </c>
      <c r="O99" s="243" t="str">
        <f>[3]Eier!$N81</f>
        <v>-</v>
      </c>
      <c r="P99" s="274" t="str">
        <f>[3]Eier!$L81</f>
        <v>-</v>
      </c>
      <c r="Q99" s="274" t="str">
        <f>[3]Eier!$R81</f>
        <v>-</v>
      </c>
      <c r="R99" s="274" t="str">
        <f>[3]Eier!$O81</f>
        <v>-</v>
      </c>
      <c r="S99" s="243" t="str">
        <f>[3]Eier!$M81</f>
        <v>-</v>
      </c>
      <c r="T99" s="243" t="str">
        <f>[3]Eier!$S81</f>
        <v>-</v>
      </c>
      <c r="U99" s="243" t="str">
        <f>[3]Eier!$P81</f>
        <v>-</v>
      </c>
      <c r="V99" s="274" t="str">
        <f>[3]Eier!$T81</f>
        <v>-</v>
      </c>
      <c r="W99" s="274" t="str">
        <f>[3]Eier!$W81</f>
        <v>-</v>
      </c>
      <c r="X99" s="274" t="str">
        <f>[3]Eier!$V81</f>
        <v>-</v>
      </c>
      <c r="Y99" s="274" t="str">
        <f>[3]Eier!$X81</f>
        <v>-</v>
      </c>
      <c r="Z99" s="243"/>
      <c r="AA99" s="243" t="str">
        <f>[3]Eier!$U81</f>
        <v>-</v>
      </c>
      <c r="AB99" s="243" t="str">
        <f>[3]Eier!$Z81</f>
        <v>-</v>
      </c>
      <c r="AC99" s="243" t="str">
        <f>[3]Eier!$Y81</f>
        <v>-</v>
      </c>
      <c r="AD99" s="243" t="str">
        <f>[3]Eier!$AA81</f>
        <v>-</v>
      </c>
      <c r="AF99" s="274">
        <f>[3]Eier!AF81</f>
        <v>18.196426794788774</v>
      </c>
    </row>
    <row r="100" spans="2:35" x14ac:dyDescent="0.2">
      <c r="B100" s="189">
        <f>[3]Eier!$A82</f>
        <v>43709</v>
      </c>
      <c r="C100" s="274">
        <f>[3]Eier!$B82</f>
        <v>0.19579999999999997</v>
      </c>
      <c r="D100" s="274">
        <f>[3]Eier!$H82</f>
        <v>0.14169999999999999</v>
      </c>
      <c r="E100" s="274">
        <f>[3]Eier!$E82</f>
        <v>0.15079999999999999</v>
      </c>
      <c r="F100" s="243">
        <f>[3]Eier!$C82</f>
        <v>0.46729999999999999</v>
      </c>
      <c r="G100" s="243">
        <f>[3]Eier!$I82</f>
        <v>0.24729999999999999</v>
      </c>
      <c r="H100" s="243">
        <f>[3]Eier!$F82</f>
        <v>0.23829999999999998</v>
      </c>
      <c r="I100" s="274">
        <f>[3]Eier!$D82</f>
        <v>0.43380000000000002</v>
      </c>
      <c r="J100" s="274">
        <f>[3]Eier!$J82</f>
        <v>0.22820000000000001</v>
      </c>
      <c r="K100" s="274">
        <f>[3]Eier!$G82</f>
        <v>0.2208</v>
      </c>
      <c r="L100" s="243"/>
      <c r="M100" s="243" t="str">
        <f>[3]Eier!$K82</f>
        <v>-</v>
      </c>
      <c r="N100" s="243" t="str">
        <f>[3]Eier!$Q82</f>
        <v>-</v>
      </c>
      <c r="O100" s="243" t="str">
        <f>[3]Eier!$N82</f>
        <v>-</v>
      </c>
      <c r="P100" s="274" t="str">
        <f>[3]Eier!$L82</f>
        <v>-</v>
      </c>
      <c r="Q100" s="274" t="str">
        <f>[3]Eier!$R82</f>
        <v>-</v>
      </c>
      <c r="R100" s="274" t="str">
        <f>[3]Eier!$O82</f>
        <v>-</v>
      </c>
      <c r="S100" s="243" t="str">
        <f>[3]Eier!$M82</f>
        <v>-</v>
      </c>
      <c r="T100" s="243" t="str">
        <f>[3]Eier!$S82</f>
        <v>-</v>
      </c>
      <c r="U100" s="243" t="str">
        <f>[3]Eier!$P82</f>
        <v>-</v>
      </c>
      <c r="V100" s="274" t="str">
        <f>[3]Eier!$T82</f>
        <v>-</v>
      </c>
      <c r="W100" s="274" t="str">
        <f>[3]Eier!$W82</f>
        <v>-</v>
      </c>
      <c r="X100" s="274" t="str">
        <f>[3]Eier!$V82</f>
        <v>-</v>
      </c>
      <c r="Y100" s="274" t="str">
        <f>[3]Eier!$X82</f>
        <v>-</v>
      </c>
      <c r="Z100" s="243"/>
      <c r="AA100" s="243" t="str">
        <f>[3]Eier!$U82</f>
        <v>-</v>
      </c>
      <c r="AB100" s="243" t="str">
        <f>[3]Eier!$Z82</f>
        <v>-</v>
      </c>
      <c r="AC100" s="243" t="str">
        <f>[3]Eier!$Y82</f>
        <v>-</v>
      </c>
      <c r="AD100" s="243" t="str">
        <f>[3]Eier!$AA82</f>
        <v>-</v>
      </c>
      <c r="AF100" s="274">
        <f>[3]Eier!AF82</f>
        <v>18.383737412563388</v>
      </c>
    </row>
    <row r="101" spans="2:35" x14ac:dyDescent="0.2">
      <c r="B101" s="189">
        <f>[3]Eier!$A83</f>
        <v>43678</v>
      </c>
      <c r="C101" s="274">
        <f>[3]Eier!$B83</f>
        <v>0.20050000000000001</v>
      </c>
      <c r="D101" s="274">
        <f>[3]Eier!$H83</f>
        <v>0.14630000000000001</v>
      </c>
      <c r="E101" s="274">
        <f>[3]Eier!$E83</f>
        <v>0.1459</v>
      </c>
      <c r="F101" s="243">
        <f>[3]Eier!$C83</f>
        <v>0.46740000000000004</v>
      </c>
      <c r="G101" s="243">
        <f>[3]Eier!$I83</f>
        <v>0.24719999999999998</v>
      </c>
      <c r="H101" s="243">
        <f>[3]Eier!$F83</f>
        <v>0.2382</v>
      </c>
      <c r="I101" s="274">
        <f>[3]Eier!$D83</f>
        <v>0.4244</v>
      </c>
      <c r="J101" s="274">
        <f>[3]Eier!$J83</f>
        <v>0.22949999999999998</v>
      </c>
      <c r="K101" s="274">
        <f>[3]Eier!$G83</f>
        <v>0.21129999999999999</v>
      </c>
      <c r="L101" s="243"/>
      <c r="M101" s="243" t="str">
        <f>[3]Eier!$K83</f>
        <v>-</v>
      </c>
      <c r="N101" s="243" t="str">
        <f>[3]Eier!$Q83</f>
        <v>-</v>
      </c>
      <c r="O101" s="243" t="str">
        <f>[3]Eier!$N83</f>
        <v>-</v>
      </c>
      <c r="P101" s="274" t="str">
        <f>[3]Eier!$L83</f>
        <v>-</v>
      </c>
      <c r="Q101" s="274" t="str">
        <f>[3]Eier!$R83</f>
        <v>-</v>
      </c>
      <c r="R101" s="274" t="str">
        <f>[3]Eier!$O83</f>
        <v>-</v>
      </c>
      <c r="S101" s="243" t="str">
        <f>[3]Eier!$M83</f>
        <v>-</v>
      </c>
      <c r="T101" s="243" t="str">
        <f>[3]Eier!$S83</f>
        <v>-</v>
      </c>
      <c r="U101" s="243" t="str">
        <f>[3]Eier!$P83</f>
        <v>-</v>
      </c>
      <c r="V101" s="274" t="str">
        <f>[3]Eier!$T83</f>
        <v>-</v>
      </c>
      <c r="W101" s="274" t="str">
        <f>[3]Eier!$W83</f>
        <v>-</v>
      </c>
      <c r="X101" s="274" t="str">
        <f>[3]Eier!$V83</f>
        <v>-</v>
      </c>
      <c r="Y101" s="274" t="str">
        <f>[3]Eier!$X83</f>
        <v>-</v>
      </c>
      <c r="Z101" s="243"/>
      <c r="AA101" s="243" t="str">
        <f>[3]Eier!$U83</f>
        <v>-</v>
      </c>
      <c r="AB101" s="243" t="str">
        <f>[3]Eier!$Z83</f>
        <v>-</v>
      </c>
      <c r="AC101" s="243" t="str">
        <f>[3]Eier!$Y83</f>
        <v>-</v>
      </c>
      <c r="AD101" s="243" t="str">
        <f>[3]Eier!$AA83</f>
        <v>-</v>
      </c>
      <c r="AF101" s="274">
        <f>[3]Eier!AF83</f>
        <v>18.140789794162753</v>
      </c>
    </row>
    <row r="102" spans="2:35" x14ac:dyDescent="0.2">
      <c r="B102" s="189">
        <f>[3]Eier!$A84</f>
        <v>43647</v>
      </c>
      <c r="C102" s="274">
        <f>[3]Eier!$B84</f>
        <v>0.19640000000000002</v>
      </c>
      <c r="D102" s="274">
        <f>[3]Eier!$H84</f>
        <v>0.14169999999999999</v>
      </c>
      <c r="E102" s="274">
        <f>[3]Eier!$E84</f>
        <v>0.1497</v>
      </c>
      <c r="F102" s="243">
        <f>[3]Eier!$C84</f>
        <v>0.46750000000000003</v>
      </c>
      <c r="G102" s="243">
        <f>[3]Eier!$I84</f>
        <v>0.24719999999999998</v>
      </c>
      <c r="H102" s="243">
        <f>[3]Eier!$F84</f>
        <v>0.23809999999999998</v>
      </c>
      <c r="I102" s="274">
        <f>[3]Eier!$D84</f>
        <v>0.42219999999999996</v>
      </c>
      <c r="J102" s="274">
        <f>[3]Eier!$J84</f>
        <v>0.22399999999999998</v>
      </c>
      <c r="K102" s="274">
        <f>[3]Eier!$G84</f>
        <v>0.20860000000000001</v>
      </c>
      <c r="L102" s="243"/>
      <c r="M102" s="243" t="str">
        <f>[3]Eier!$K84</f>
        <v>-</v>
      </c>
      <c r="N102" s="243" t="str">
        <f>[3]Eier!$Q84</f>
        <v>-</v>
      </c>
      <c r="O102" s="243" t="str">
        <f>[3]Eier!$N84</f>
        <v>-</v>
      </c>
      <c r="P102" s="274" t="str">
        <f>[3]Eier!$L84</f>
        <v>-</v>
      </c>
      <c r="Q102" s="274" t="str">
        <f>[3]Eier!$R84</f>
        <v>-</v>
      </c>
      <c r="R102" s="274" t="str">
        <f>[3]Eier!$O84</f>
        <v>-</v>
      </c>
      <c r="S102" s="243" t="str">
        <f>[3]Eier!$M84</f>
        <v>-</v>
      </c>
      <c r="T102" s="243" t="str">
        <f>[3]Eier!$S84</f>
        <v>-</v>
      </c>
      <c r="U102" s="243" t="str">
        <f>[3]Eier!$P84</f>
        <v>-</v>
      </c>
      <c r="V102" s="274" t="str">
        <f>[3]Eier!$T84</f>
        <v>-</v>
      </c>
      <c r="W102" s="274" t="str">
        <f>[3]Eier!$W84</f>
        <v>-</v>
      </c>
      <c r="X102" s="274" t="str">
        <f>[3]Eier!$V84</f>
        <v>-</v>
      </c>
      <c r="Y102" s="274" t="str">
        <f>[3]Eier!$X84</f>
        <v>-</v>
      </c>
      <c r="Z102" s="243"/>
      <c r="AA102" s="243" t="str">
        <f>[3]Eier!$U84</f>
        <v>-</v>
      </c>
      <c r="AB102" s="243" t="str">
        <f>[3]Eier!$Z84</f>
        <v>-</v>
      </c>
      <c r="AC102" s="243" t="str">
        <f>[3]Eier!$Y84</f>
        <v>-</v>
      </c>
      <c r="AD102" s="243" t="str">
        <f>[3]Eier!$AA84</f>
        <v>-</v>
      </c>
      <c r="AF102" s="274">
        <f>[3]Eier!AF84</f>
        <v>17.665411736561033</v>
      </c>
    </row>
    <row r="103" spans="2:35" x14ac:dyDescent="0.2">
      <c r="B103" s="189">
        <f>[3]Eier!$A85</f>
        <v>43617</v>
      </c>
      <c r="C103" s="274">
        <f>[3]Eier!$B85</f>
        <v>0.20050000000000001</v>
      </c>
      <c r="D103" s="274">
        <f>[3]Eier!$H85</f>
        <v>0.1285</v>
      </c>
      <c r="E103" s="274">
        <f>[3]Eier!$E85</f>
        <v>0.15590000000000001</v>
      </c>
      <c r="F103" s="243">
        <f>[3]Eier!$C85</f>
        <v>0.46750000000000003</v>
      </c>
      <c r="G103" s="243">
        <f>[3]Eier!$I85</f>
        <v>0.24739999999999998</v>
      </c>
      <c r="H103" s="243">
        <f>[3]Eier!$F85</f>
        <v>0.2379</v>
      </c>
      <c r="I103" s="274">
        <f>[3]Eier!$D85</f>
        <v>0.4254</v>
      </c>
      <c r="J103" s="274">
        <f>[3]Eier!$J85</f>
        <v>0.2218</v>
      </c>
      <c r="K103" s="274">
        <f>[3]Eier!$G85</f>
        <v>0.21870000000000001</v>
      </c>
      <c r="L103" s="243"/>
      <c r="M103" s="243" t="str">
        <f>[3]Eier!$K85</f>
        <v>-</v>
      </c>
      <c r="N103" s="243" t="str">
        <f>[3]Eier!$Q85</f>
        <v>-</v>
      </c>
      <c r="O103" s="243" t="str">
        <f>[3]Eier!$N85</f>
        <v>-</v>
      </c>
      <c r="P103" s="274" t="str">
        <f>[3]Eier!$L85</f>
        <v>-</v>
      </c>
      <c r="Q103" s="274" t="str">
        <f>[3]Eier!$R85</f>
        <v>-</v>
      </c>
      <c r="R103" s="274" t="str">
        <f>[3]Eier!$O85</f>
        <v>-</v>
      </c>
      <c r="S103" s="243" t="str">
        <f>[3]Eier!$M85</f>
        <v>-</v>
      </c>
      <c r="T103" s="243" t="str">
        <f>[3]Eier!$S85</f>
        <v>-</v>
      </c>
      <c r="U103" s="243" t="str">
        <f>[3]Eier!$P85</f>
        <v>-</v>
      </c>
      <c r="V103" s="274" t="str">
        <f>[3]Eier!$T85</f>
        <v>-</v>
      </c>
      <c r="W103" s="274" t="str">
        <f>[3]Eier!$W85</f>
        <v>-</v>
      </c>
      <c r="X103" s="274" t="str">
        <f>[3]Eier!$V85</f>
        <v>-</v>
      </c>
      <c r="Y103" s="274" t="str">
        <f>[3]Eier!$X85</f>
        <v>-</v>
      </c>
      <c r="Z103" s="243"/>
      <c r="AA103" s="243" t="str">
        <f>[3]Eier!$U85</f>
        <v>-</v>
      </c>
      <c r="AB103" s="243" t="str">
        <f>[3]Eier!$Z85</f>
        <v>-</v>
      </c>
      <c r="AC103" s="243" t="str">
        <f>[3]Eier!$Y85</f>
        <v>-</v>
      </c>
      <c r="AD103" s="243" t="str">
        <f>[3]Eier!$AA85</f>
        <v>-</v>
      </c>
      <c r="AF103" s="274">
        <f>[3]Eier!AF85</f>
        <v>17.852520847217836</v>
      </c>
    </row>
    <row r="104" spans="2:35" x14ac:dyDescent="0.2">
      <c r="B104" s="189">
        <f>[3]Eier!$A86</f>
        <v>43586</v>
      </c>
      <c r="C104" s="274">
        <f>[3]Eier!$B86</f>
        <v>0.19</v>
      </c>
      <c r="D104" s="274">
        <f>[3]Eier!$H86</f>
        <v>0.1464</v>
      </c>
      <c r="E104" s="274">
        <f>[3]Eier!$E86</f>
        <v>0.157</v>
      </c>
      <c r="F104" s="243">
        <f>[3]Eier!$C86</f>
        <v>0.46750000000000003</v>
      </c>
      <c r="G104" s="243">
        <f>[3]Eier!$I86</f>
        <v>0.24719999999999998</v>
      </c>
      <c r="H104" s="243">
        <f>[3]Eier!$F86</f>
        <v>0.2382</v>
      </c>
      <c r="I104" s="274">
        <f>[3]Eier!$D86</f>
        <v>0.43240000000000001</v>
      </c>
      <c r="J104" s="274">
        <f>[3]Eier!$J86</f>
        <v>0.23039999999999999</v>
      </c>
      <c r="K104" s="274">
        <f>[3]Eier!$G86</f>
        <v>0.2235</v>
      </c>
      <c r="L104" s="243"/>
      <c r="M104" s="243" t="str">
        <f>[3]Eier!$K86</f>
        <v>-</v>
      </c>
      <c r="N104" s="243" t="str">
        <f>[3]Eier!$Q86</f>
        <v>-</v>
      </c>
      <c r="O104" s="243" t="str">
        <f>[3]Eier!$N86</f>
        <v>-</v>
      </c>
      <c r="P104" s="274" t="str">
        <f>[3]Eier!$L86</f>
        <v>-</v>
      </c>
      <c r="Q104" s="274" t="str">
        <f>[3]Eier!$R86</f>
        <v>-</v>
      </c>
      <c r="R104" s="274" t="str">
        <f>[3]Eier!$O86</f>
        <v>-</v>
      </c>
      <c r="S104" s="243" t="str">
        <f>[3]Eier!$M86</f>
        <v>-</v>
      </c>
      <c r="T104" s="243" t="str">
        <f>[3]Eier!$S86</f>
        <v>-</v>
      </c>
      <c r="U104" s="243" t="str">
        <f>[3]Eier!$P86</f>
        <v>-</v>
      </c>
      <c r="V104" s="274" t="str">
        <f>[3]Eier!$T86</f>
        <v>-</v>
      </c>
      <c r="W104" s="274" t="str">
        <f>[3]Eier!$W86</f>
        <v>-</v>
      </c>
      <c r="X104" s="274" t="str">
        <f>[3]Eier!$V86</f>
        <v>-</v>
      </c>
      <c r="Y104" s="274" t="str">
        <f>[3]Eier!$X86</f>
        <v>-</v>
      </c>
      <c r="Z104" s="243"/>
      <c r="AA104" s="243" t="str">
        <f>[3]Eier!$U86</f>
        <v>-</v>
      </c>
      <c r="AB104" s="243" t="str">
        <f>[3]Eier!$Z86</f>
        <v>-</v>
      </c>
      <c r="AC104" s="243" t="str">
        <f>[3]Eier!$Y86</f>
        <v>-</v>
      </c>
      <c r="AD104" s="243" t="str">
        <f>[3]Eier!$AA86</f>
        <v>-</v>
      </c>
      <c r="AF104" s="274">
        <f>[3]Eier!AF86</f>
        <v>17.948393516299618</v>
      </c>
    </row>
    <row r="105" spans="2:35" x14ac:dyDescent="0.2">
      <c r="B105" s="189">
        <f>[3]Eier!$A87</f>
        <v>43556</v>
      </c>
      <c r="C105" s="274">
        <f>[3]Eier!$B87</f>
        <v>0.1943</v>
      </c>
      <c r="D105" s="274">
        <f>[3]Eier!$H87</f>
        <v>0.15909999999999999</v>
      </c>
      <c r="E105" s="274">
        <f>[3]Eier!$E87</f>
        <v>0.1603</v>
      </c>
      <c r="F105" s="243">
        <f>[3]Eier!$C87</f>
        <v>0.46740000000000004</v>
      </c>
      <c r="G105" s="243">
        <f>[3]Eier!$I87</f>
        <v>0.2477</v>
      </c>
      <c r="H105" s="243">
        <f>[3]Eier!$F87</f>
        <v>0.23870000000000002</v>
      </c>
      <c r="I105" s="274">
        <f>[3]Eier!$D87</f>
        <v>0.44060000000000005</v>
      </c>
      <c r="J105" s="274">
        <f>[3]Eier!$J87</f>
        <v>0.2366</v>
      </c>
      <c r="K105" s="274">
        <f>[3]Eier!$G87</f>
        <v>0.22409999999999999</v>
      </c>
      <c r="L105" s="243"/>
      <c r="M105" s="243" t="str">
        <f>[3]Eier!$K87</f>
        <v>-</v>
      </c>
      <c r="N105" s="243" t="str">
        <f>[3]Eier!$Q87</f>
        <v>-</v>
      </c>
      <c r="O105" s="243" t="str">
        <f>[3]Eier!$N87</f>
        <v>-</v>
      </c>
      <c r="P105" s="274" t="str">
        <f>[3]Eier!$L87</f>
        <v>-</v>
      </c>
      <c r="Q105" s="274" t="str">
        <f>[3]Eier!$R87</f>
        <v>-</v>
      </c>
      <c r="R105" s="274" t="str">
        <f>[3]Eier!$O87</f>
        <v>-</v>
      </c>
      <c r="S105" s="243" t="str">
        <f>[3]Eier!$M87</f>
        <v>-</v>
      </c>
      <c r="T105" s="243" t="str">
        <f>[3]Eier!$S87</f>
        <v>-</v>
      </c>
      <c r="U105" s="243" t="str">
        <f>[3]Eier!$P87</f>
        <v>-</v>
      </c>
      <c r="V105" s="274" t="str">
        <f>[3]Eier!$T87</f>
        <v>-</v>
      </c>
      <c r="W105" s="274" t="str">
        <f>[3]Eier!$W87</f>
        <v>-</v>
      </c>
      <c r="X105" s="274" t="str">
        <f>[3]Eier!$V87</f>
        <v>-</v>
      </c>
      <c r="Y105" s="274" t="str">
        <f>[3]Eier!$X87</f>
        <v>-</v>
      </c>
      <c r="Z105" s="243"/>
      <c r="AA105" s="243" t="str">
        <f>[3]Eier!$U87</f>
        <v>-</v>
      </c>
      <c r="AB105" s="243" t="str">
        <f>[3]Eier!$Z87</f>
        <v>-</v>
      </c>
      <c r="AC105" s="243" t="str">
        <f>[3]Eier!$Y87</f>
        <v>-</v>
      </c>
      <c r="AD105" s="243" t="str">
        <f>[3]Eier!$AA87</f>
        <v>-</v>
      </c>
      <c r="AF105" s="274">
        <f>[3]Eier!AF87</f>
        <v>17.543292725739185</v>
      </c>
    </row>
    <row r="106" spans="2:35" x14ac:dyDescent="0.2">
      <c r="B106" s="189">
        <f>[3]Eier!$A88</f>
        <v>43525</v>
      </c>
      <c r="C106" s="274">
        <f>[3]Eier!$B88</f>
        <v>0.19539999999999999</v>
      </c>
      <c r="D106" s="274">
        <f>[3]Eier!$H88</f>
        <v>0.13750000000000001</v>
      </c>
      <c r="E106" s="274">
        <f>[3]Eier!$E88</f>
        <v>0.15539999999999998</v>
      </c>
      <c r="F106" s="243">
        <f>[3]Eier!$C88</f>
        <v>0.46740000000000004</v>
      </c>
      <c r="G106" s="243">
        <f>[3]Eier!$I88</f>
        <v>0.2452</v>
      </c>
      <c r="H106" s="243">
        <f>[3]Eier!$F88</f>
        <v>0.2394</v>
      </c>
      <c r="I106" s="274">
        <f>[3]Eier!$D88</f>
        <v>0.43920000000000003</v>
      </c>
      <c r="J106" s="274">
        <f>[3]Eier!$J88</f>
        <v>0.23100000000000001</v>
      </c>
      <c r="K106" s="274">
        <f>[3]Eier!$G88</f>
        <v>0.2175</v>
      </c>
      <c r="L106" s="243"/>
      <c r="M106" s="243" t="str">
        <f>[3]Eier!$K88</f>
        <v>-</v>
      </c>
      <c r="N106" s="243" t="str">
        <f>[3]Eier!$Q88</f>
        <v>-</v>
      </c>
      <c r="O106" s="243" t="str">
        <f>[3]Eier!$N88</f>
        <v>-</v>
      </c>
      <c r="P106" s="274" t="str">
        <f>[3]Eier!$L88</f>
        <v>-</v>
      </c>
      <c r="Q106" s="274" t="str">
        <f>[3]Eier!$R88</f>
        <v>-</v>
      </c>
      <c r="R106" s="274" t="str">
        <f>[3]Eier!$O88</f>
        <v>-</v>
      </c>
      <c r="S106" s="243" t="str">
        <f>[3]Eier!$M88</f>
        <v>-</v>
      </c>
      <c r="T106" s="243" t="str">
        <f>[3]Eier!$S88</f>
        <v>-</v>
      </c>
      <c r="U106" s="243" t="str">
        <f>[3]Eier!$P88</f>
        <v>-</v>
      </c>
      <c r="V106" s="274" t="str">
        <f>[3]Eier!$T88</f>
        <v>-</v>
      </c>
      <c r="W106" s="274" t="str">
        <f>[3]Eier!$W88</f>
        <v>-</v>
      </c>
      <c r="X106" s="274" t="str">
        <f>[3]Eier!$V88</f>
        <v>-</v>
      </c>
      <c r="Y106" s="274" t="str">
        <f>[3]Eier!$X88</f>
        <v>-</v>
      </c>
      <c r="Z106" s="243"/>
      <c r="AA106" s="243" t="str">
        <f>[3]Eier!$U88</f>
        <v>-</v>
      </c>
      <c r="AB106" s="243" t="str">
        <f>[3]Eier!$Z88</f>
        <v>-</v>
      </c>
      <c r="AC106" s="243" t="str">
        <f>[3]Eier!$Y88</f>
        <v>-</v>
      </c>
      <c r="AD106" s="243" t="str">
        <f>[3]Eier!$AA88</f>
        <v>-</v>
      </c>
      <c r="AF106" s="274">
        <f>[3]Eier!AF88</f>
        <v>17.165563576234177</v>
      </c>
      <c r="AI106" s="380"/>
    </row>
    <row r="107" spans="2:35" x14ac:dyDescent="0.2">
      <c r="B107" s="189">
        <f>[3]Eier!$A89</f>
        <v>43497</v>
      </c>
      <c r="C107" s="274">
        <f>[3]Eier!$B89</f>
        <v>0.19489999999999999</v>
      </c>
      <c r="D107" s="274">
        <f>[3]Eier!$H89</f>
        <v>0.14099999999999999</v>
      </c>
      <c r="E107" s="274">
        <f>[3]Eier!$E89</f>
        <v>0.15679999999999999</v>
      </c>
      <c r="F107" s="243">
        <f>[3]Eier!$C89</f>
        <v>0.46789999999999998</v>
      </c>
      <c r="G107" s="243">
        <f>[3]Eier!$I89</f>
        <v>0.2477</v>
      </c>
      <c r="H107" s="243">
        <f>[3]Eier!$F89</f>
        <v>0.23949999999999999</v>
      </c>
      <c r="I107" s="274">
        <f>[3]Eier!$D89</f>
        <v>0.44209999999999999</v>
      </c>
      <c r="J107" s="274">
        <f>[3]Eier!$J89</f>
        <v>0.23139999999999999</v>
      </c>
      <c r="K107" s="274">
        <f>[3]Eier!$G89</f>
        <v>0.21629999999999999</v>
      </c>
      <c r="L107" s="243"/>
      <c r="M107" s="243" t="str">
        <f>[3]Eier!$K89</f>
        <v>-</v>
      </c>
      <c r="N107" s="243" t="str">
        <f>[3]Eier!$Q89</f>
        <v>-</v>
      </c>
      <c r="O107" s="243" t="str">
        <f>[3]Eier!$N89</f>
        <v>-</v>
      </c>
      <c r="P107" s="274" t="str">
        <f>[3]Eier!$L89</f>
        <v>-</v>
      </c>
      <c r="Q107" s="274" t="str">
        <f>[3]Eier!$R89</f>
        <v>-</v>
      </c>
      <c r="R107" s="274" t="str">
        <f>[3]Eier!$O89</f>
        <v>-</v>
      </c>
      <c r="S107" s="243" t="str">
        <f>[3]Eier!$M89</f>
        <v>-</v>
      </c>
      <c r="T107" s="243" t="str">
        <f>[3]Eier!$S89</f>
        <v>-</v>
      </c>
      <c r="U107" s="243" t="str">
        <f>[3]Eier!$P89</f>
        <v>-</v>
      </c>
      <c r="V107" s="274" t="str">
        <f>[3]Eier!$T89</f>
        <v>-</v>
      </c>
      <c r="W107" s="274" t="str">
        <f>[3]Eier!$W89</f>
        <v>-</v>
      </c>
      <c r="X107" s="274" t="str">
        <f>[3]Eier!$V89</f>
        <v>-</v>
      </c>
      <c r="Y107" s="274" t="str">
        <f>[3]Eier!$X89</f>
        <v>-</v>
      </c>
      <c r="Z107" s="243"/>
      <c r="AA107" s="243" t="str">
        <f>[3]Eier!$U89</f>
        <v>-</v>
      </c>
      <c r="AB107" s="243" t="str">
        <f>[3]Eier!$Z89</f>
        <v>-</v>
      </c>
      <c r="AC107" s="243" t="str">
        <f>[3]Eier!$Y89</f>
        <v>-</v>
      </c>
      <c r="AD107" s="243" t="str">
        <f>[3]Eier!$AA89</f>
        <v>-</v>
      </c>
      <c r="AF107" s="274">
        <f>[3]Eier!AF89</f>
        <v>17.342380436218662</v>
      </c>
      <c r="AI107" s="380"/>
    </row>
    <row r="108" spans="2:35" x14ac:dyDescent="0.2">
      <c r="AI108" s="380"/>
    </row>
    <row r="109" spans="2:35" x14ac:dyDescent="0.2">
      <c r="AI109" s="380"/>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sheetView>
  </sheetViews>
  <sheetFormatPr baseColWidth="10" defaultColWidth="11" defaultRowHeight="14.25" x14ac:dyDescent="0.2"/>
  <cols>
    <col min="1" max="1" width="14.125" style="141" customWidth="1"/>
    <col min="2" max="2" width="10.625" style="141" customWidth="1"/>
    <col min="3" max="16" width="8.625" style="141" customWidth="1"/>
    <col min="17" max="17" width="11" style="141"/>
    <col min="18" max="18" width="14.75" style="141" customWidth="1"/>
    <col min="19" max="16384" width="11" style="141"/>
  </cols>
  <sheetData>
    <row r="1" spans="1:22" s="183" customFormat="1" ht="9.9499999999999993" customHeight="1" x14ac:dyDescent="0.2">
      <c r="A1" s="190"/>
      <c r="B1" s="190"/>
      <c r="C1" s="241" t="str">
        <f>[5]Codierung!I151</f>
        <v>Eidgenössisches Departement für  Wirtschaft, Bildung und Forschung WBF</v>
      </c>
      <c r="D1" s="192"/>
      <c r="E1" s="190"/>
      <c r="F1" s="192"/>
      <c r="G1" s="192"/>
      <c r="H1" s="192"/>
      <c r="T1" s="188"/>
      <c r="U1" s="188"/>
      <c r="V1" s="188"/>
    </row>
    <row r="2" spans="1:22" s="183" customFormat="1" ht="9.9499999999999993" customHeight="1" x14ac:dyDescent="0.2">
      <c r="A2" s="190"/>
      <c r="B2" s="190"/>
      <c r="C2" s="242" t="str">
        <f>[5]Codierung!I152</f>
        <v>Bundesamt für Landwirtschaft BLW</v>
      </c>
      <c r="D2" s="187"/>
      <c r="E2" s="190"/>
      <c r="F2" s="187"/>
      <c r="G2" s="187"/>
      <c r="H2" s="187"/>
      <c r="T2" s="190"/>
      <c r="U2" s="190"/>
      <c r="V2" s="190"/>
    </row>
    <row r="3" spans="1:22" s="183" customFormat="1" ht="9.9499999999999993" customHeight="1" x14ac:dyDescent="0.2">
      <c r="A3" s="190"/>
      <c r="B3" s="190"/>
      <c r="C3" s="241" t="str">
        <f>Codierung!I154</f>
        <v>Fachbereich Agrardaten und Marktanalysen</v>
      </c>
      <c r="D3" s="192"/>
      <c r="E3" s="190"/>
      <c r="F3" s="192"/>
      <c r="G3" s="192"/>
      <c r="H3" s="192"/>
      <c r="T3" s="190"/>
      <c r="U3" s="190"/>
      <c r="V3" s="190"/>
    </row>
    <row r="4" spans="1:22" s="183" customFormat="1" ht="9.9499999999999993" customHeight="1" x14ac:dyDescent="0.25">
      <c r="A4" s="138"/>
      <c r="B4" s="138"/>
      <c r="C4" s="190"/>
      <c r="D4" s="190"/>
      <c r="E4" s="190"/>
      <c r="F4" s="190"/>
      <c r="G4" s="190"/>
      <c r="H4" s="190"/>
      <c r="T4" s="190"/>
      <c r="U4" s="190"/>
      <c r="V4" s="190"/>
    </row>
    <row r="5" spans="1:22" s="183" customFormat="1" ht="18" customHeight="1" x14ac:dyDescent="0.25">
      <c r="A5" s="138"/>
      <c r="B5" s="138"/>
      <c r="T5" s="190"/>
      <c r="U5" s="190"/>
      <c r="V5" s="190"/>
    </row>
    <row r="6" spans="1:22" s="183" customFormat="1" ht="18" customHeight="1" x14ac:dyDescent="0.2">
      <c r="A6" s="190"/>
      <c r="B6" s="190"/>
      <c r="T6" s="190"/>
      <c r="U6" s="190"/>
      <c r="V6" s="190"/>
    </row>
    <row r="7" spans="1:22" s="188" customFormat="1" ht="12.75" customHeight="1" x14ac:dyDescent="0.2">
      <c r="A7" s="567" t="str">
        <f>Codierung!I160</f>
        <v>Zurück zum Inhaltsverzeichnis</v>
      </c>
      <c r="B7" s="567"/>
      <c r="L7" s="474"/>
      <c r="T7" s="183"/>
      <c r="U7" s="183"/>
      <c r="V7" s="183"/>
    </row>
    <row r="8" spans="1:22" s="190" customFormat="1" ht="12.75" customHeight="1" x14ac:dyDescent="0.25">
      <c r="A8" s="584" t="str">
        <f>Codierung!I215</f>
        <v>Getreide/Ölsaaten</v>
      </c>
      <c r="B8" s="584"/>
      <c r="C8" s="191"/>
      <c r="D8" s="191"/>
      <c r="E8" s="191"/>
      <c r="F8" s="191"/>
      <c r="G8" s="191"/>
      <c r="H8" s="191"/>
      <c r="I8" s="191"/>
      <c r="J8" s="191"/>
      <c r="K8" s="191"/>
      <c r="L8" s="183"/>
      <c r="M8" s="183"/>
      <c r="N8" s="191"/>
      <c r="O8" s="191"/>
      <c r="P8" s="191"/>
      <c r="T8" s="180"/>
      <c r="U8" s="180"/>
      <c r="V8" s="180"/>
    </row>
    <row r="9" spans="1:22" s="190" customFormat="1" ht="12.75" customHeight="1" x14ac:dyDescent="0.2">
      <c r="A9" s="568" t="str">
        <f>Codierung!I521</f>
        <v>Preise Sammelstelle</v>
      </c>
      <c r="B9" s="568"/>
      <c r="C9" s="191"/>
      <c r="D9" s="191"/>
      <c r="E9" s="191"/>
      <c r="F9" s="191"/>
      <c r="G9" s="191"/>
      <c r="H9" s="191"/>
      <c r="I9" s="191"/>
      <c r="J9" s="191"/>
      <c r="K9" s="191"/>
      <c r="L9" s="183"/>
      <c r="M9" s="183"/>
      <c r="N9" s="191"/>
      <c r="O9" s="191"/>
      <c r="P9" s="191"/>
      <c r="T9" s="240"/>
      <c r="U9" s="240"/>
      <c r="V9" s="240"/>
    </row>
    <row r="10" spans="1:22" s="190" customFormat="1" ht="12.75" customHeight="1" x14ac:dyDescent="0.2">
      <c r="A10" s="568" t="str">
        <f>Codierung!I524</f>
        <v>Preise Mühle</v>
      </c>
      <c r="B10" s="568"/>
      <c r="C10" s="191"/>
      <c r="D10" s="191"/>
      <c r="E10" s="191"/>
      <c r="F10" s="191"/>
      <c r="G10" s="191"/>
      <c r="H10" s="191"/>
      <c r="I10" s="191"/>
      <c r="J10" s="191"/>
      <c r="K10" s="191"/>
      <c r="L10" s="183"/>
      <c r="M10" s="183"/>
      <c r="N10" s="191"/>
      <c r="O10" s="191"/>
      <c r="P10" s="191"/>
    </row>
    <row r="11" spans="1:22" s="190" customFormat="1" ht="12.75" customHeight="1" x14ac:dyDescent="0.2">
      <c r="A11" s="568" t="str">
        <f>Codierung!I186</f>
        <v>Preise Detailhandel</v>
      </c>
      <c r="B11" s="568"/>
      <c r="C11" s="191"/>
      <c r="D11" s="191"/>
      <c r="E11" s="191"/>
      <c r="F11" s="191"/>
      <c r="G11" s="191"/>
      <c r="H11" s="191"/>
      <c r="I11" s="191"/>
      <c r="J11" s="191"/>
      <c r="K11" s="191"/>
      <c r="L11" s="191"/>
      <c r="M11" s="191"/>
      <c r="N11" s="191"/>
      <c r="O11" s="191"/>
      <c r="P11" s="191"/>
    </row>
    <row r="12" spans="1:22" s="183" customFormat="1" x14ac:dyDescent="0.2">
      <c r="A12" s="191"/>
      <c r="B12" s="191"/>
      <c r="C12" s="191"/>
      <c r="D12" s="191"/>
      <c r="E12" s="179"/>
      <c r="F12" s="179"/>
      <c r="G12" s="179"/>
      <c r="H12" s="179"/>
      <c r="I12" s="179"/>
      <c r="J12" s="179"/>
      <c r="K12" s="179"/>
      <c r="L12" s="179"/>
      <c r="M12" s="179"/>
      <c r="N12" s="179"/>
      <c r="O12" s="179"/>
      <c r="P12" s="179"/>
    </row>
    <row r="13" spans="1:22" s="180" customFormat="1" ht="18" customHeight="1" x14ac:dyDescent="0.25">
      <c r="A13" s="612" t="str">
        <f>Codierung!I215</f>
        <v>Getreide/Ölsaaten</v>
      </c>
      <c r="B13" s="612"/>
      <c r="C13" s="612" t="str">
        <f>Codierung!I520</f>
        <v>Preise franko Sammelstelle</v>
      </c>
      <c r="D13" s="612"/>
      <c r="E13" s="612"/>
      <c r="F13" s="612"/>
      <c r="G13" s="453"/>
      <c r="H13" s="453"/>
      <c r="I13" s="210"/>
      <c r="J13" s="210"/>
      <c r="K13" s="210"/>
      <c r="L13" s="612" t="str">
        <f>Codierung!I523</f>
        <v>Preise franko Mühle</v>
      </c>
      <c r="M13" s="612"/>
      <c r="N13" s="210"/>
      <c r="O13" s="612" t="str">
        <f>Codierung!I186</f>
        <v>Preise Detailhandel</v>
      </c>
      <c r="P13" s="612"/>
    </row>
    <row r="14" spans="1:22" s="240" customFormat="1" x14ac:dyDescent="0.2">
      <c r="A14" s="221"/>
      <c r="B14" s="221"/>
      <c r="C14" s="222" t="str">
        <f>Codierung!I145</f>
        <v>Quelle: BLW, Fachbereich Agrardaten und Marktanalysen</v>
      </c>
      <c r="D14" s="222"/>
      <c r="E14" s="222"/>
      <c r="F14" s="222"/>
      <c r="G14" s="222"/>
      <c r="H14" s="222"/>
      <c r="I14" s="221"/>
      <c r="J14" s="221"/>
      <c r="K14" s="221"/>
      <c r="L14" s="222" t="str">
        <f>Codierung!I145</f>
        <v>Quelle: BLW, Fachbereich Agrardaten und Marktanalysen</v>
      </c>
      <c r="M14" s="221"/>
      <c r="N14" s="221"/>
      <c r="O14" s="222" t="str">
        <f>Codierung!I145</f>
        <v>Quelle: BLW, Fachbereich Agrardaten und Marktanalysen</v>
      </c>
      <c r="P14" s="221"/>
    </row>
    <row r="15" spans="1:22" s="294" customFormat="1" ht="15" x14ac:dyDescent="0.25">
      <c r="A15" s="271"/>
      <c r="B15" s="271"/>
      <c r="C15" s="611" t="str">
        <f>Codierung!I527</f>
        <v>Weizen</v>
      </c>
      <c r="D15" s="611"/>
      <c r="E15" s="611" t="str">
        <f>Codierung!I529</f>
        <v>Sonnenblumen</v>
      </c>
      <c r="F15" s="611"/>
      <c r="G15" s="611" t="str">
        <f>Codierung!I528</f>
        <v xml:space="preserve">Raps </v>
      </c>
      <c r="H15" s="611"/>
      <c r="I15" s="271"/>
      <c r="J15" s="271"/>
      <c r="K15" s="271"/>
      <c r="L15" s="611" t="str">
        <f>Codierung!I527</f>
        <v>Weizen</v>
      </c>
      <c r="M15" s="611"/>
      <c r="N15" s="271"/>
      <c r="O15" s="379" t="str">
        <f>Codierung!I532</f>
        <v>Weissmehl</v>
      </c>
      <c r="P15" s="379"/>
    </row>
    <row r="16" spans="1:22" s="239" customFormat="1" ht="15" x14ac:dyDescent="0.2">
      <c r="A16" s="238"/>
      <c r="B16" s="238"/>
      <c r="C16" s="372" t="str">
        <f>Codierung!I530</f>
        <v>Knospe</v>
      </c>
      <c r="D16" s="372" t="str">
        <f>Codierung!$I$531</f>
        <v>Top</v>
      </c>
      <c r="E16" s="220" t="str">
        <f>Codierung!I530</f>
        <v>Knospe</v>
      </c>
      <c r="F16" s="220" t="str">
        <f>Codierung!$I$535</f>
        <v>konv.</v>
      </c>
      <c r="G16" s="372" t="str">
        <f>Codierung!I530</f>
        <v>Knospe</v>
      </c>
      <c r="H16" s="372" t="str">
        <f>Codierung!$I$535</f>
        <v>konv.</v>
      </c>
      <c r="I16" s="268"/>
      <c r="J16" s="238"/>
      <c r="K16" s="238"/>
      <c r="L16" s="372" t="str">
        <f>Codierung!I530</f>
        <v>Knospe</v>
      </c>
      <c r="M16" s="372" t="str">
        <f>Codierung!I531</f>
        <v>Top</v>
      </c>
      <c r="N16" s="220"/>
      <c r="O16" s="610"/>
      <c r="P16" s="610"/>
    </row>
    <row r="17" spans="1:21" s="244" customFormat="1" ht="15" x14ac:dyDescent="0.2">
      <c r="A17" s="220"/>
      <c r="B17" s="220"/>
      <c r="C17" s="372" t="str">
        <f>Codierung!$I$14</f>
        <v>bio</v>
      </c>
      <c r="D17" s="372" t="str">
        <f>Codierung!$I$16</f>
        <v>nicht-bio</v>
      </c>
      <c r="E17" s="220" t="str">
        <f>Codierung!$I$14</f>
        <v>bio</v>
      </c>
      <c r="F17" s="220" t="str">
        <f>Codierung!$I$16</f>
        <v>nicht-bio</v>
      </c>
      <c r="G17" s="372" t="str">
        <f>Codierung!$I$14</f>
        <v>bio</v>
      </c>
      <c r="H17" s="372" t="str">
        <f>Codierung!$I$16</f>
        <v>nicht-bio</v>
      </c>
      <c r="I17" s="220"/>
      <c r="J17" s="220"/>
      <c r="K17" s="220"/>
      <c r="L17" s="372" t="str">
        <f>Codierung!$I$14</f>
        <v>bio</v>
      </c>
      <c r="M17" s="372" t="str">
        <f>Codierung!$I$16</f>
        <v>nicht-bio</v>
      </c>
      <c r="N17" s="220"/>
      <c r="O17" s="372" t="str">
        <f>Codierung!$I$14</f>
        <v>bio</v>
      </c>
      <c r="P17" s="372" t="str">
        <f>Codierung!$I$16</f>
        <v>nicht-bio</v>
      </c>
    </row>
    <row r="18" spans="1:21" s="228" customFormat="1" x14ac:dyDescent="0.2">
      <c r="A18" s="218"/>
      <c r="B18" s="218"/>
      <c r="C18" s="373" t="str">
        <f>Codierung!$I$120</f>
        <v>CHF/100kg</v>
      </c>
      <c r="D18" s="373" t="str">
        <f>Codierung!$I$120</f>
        <v>CHF/100kg</v>
      </c>
      <c r="E18" s="232" t="str">
        <f>Codierung!$I$120</f>
        <v>CHF/100kg</v>
      </c>
      <c r="F18" s="232" t="str">
        <f>Codierung!$I$120</f>
        <v>CHF/100kg</v>
      </c>
      <c r="G18" s="373" t="str">
        <f>Codierung!$I$120</f>
        <v>CHF/100kg</v>
      </c>
      <c r="H18" s="373" t="str">
        <f>Codierung!$I$120</f>
        <v>CHF/100kg</v>
      </c>
      <c r="I18" s="219"/>
      <c r="J18" s="218"/>
      <c r="K18" s="218"/>
      <c r="L18" s="373" t="str">
        <f>Codierung!$I$120</f>
        <v>CHF/100kg</v>
      </c>
      <c r="M18" s="373" t="str">
        <f>Codierung!$I$120</f>
        <v>CHF/100kg</v>
      </c>
      <c r="N18" s="219"/>
      <c r="O18" s="373" t="str">
        <f>Codierung!$I$119</f>
        <v>CHF/kg</v>
      </c>
      <c r="P18" s="373" t="str">
        <f>Codierung!$I$119</f>
        <v>CHF/kg</v>
      </c>
    </row>
    <row r="19" spans="1:21" s="228" customFormat="1" x14ac:dyDescent="0.2">
      <c r="A19" s="343" t="str">
        <f>Codierung!I227</f>
        <v>Aktuell</v>
      </c>
      <c r="B19" s="428">
        <f>$B$23</f>
        <v>2024</v>
      </c>
      <c r="C19" s="374">
        <f>$C$23</f>
        <v>107.2</v>
      </c>
      <c r="D19" s="374">
        <f>$D$23</f>
        <v>61.29</v>
      </c>
      <c r="E19" s="243">
        <f>$E$23</f>
        <v>153.93</v>
      </c>
      <c r="F19" s="243">
        <f>$F$23</f>
        <v>83.51</v>
      </c>
      <c r="G19" s="374" t="str">
        <f>G23</f>
        <v>keine Daten</v>
      </c>
      <c r="H19" s="374">
        <f>H23</f>
        <v>90.55</v>
      </c>
      <c r="I19" s="243"/>
      <c r="J19" s="343" t="str">
        <f>Codierung!I227</f>
        <v>Aktuell</v>
      </c>
      <c r="K19" s="189">
        <f>K22</f>
        <v>46023</v>
      </c>
      <c r="L19" s="374">
        <f t="shared" ref="L19" si="0">L23</f>
        <v>117.16846602968199</v>
      </c>
      <c r="M19" s="374">
        <f t="shared" ref="M19:P20" si="1">M23</f>
        <v>68.776114602989296</v>
      </c>
      <c r="N19" s="243"/>
      <c r="O19" s="374">
        <f t="shared" si="1"/>
        <v>3.0765068806639602</v>
      </c>
      <c r="P19" s="374">
        <f t="shared" si="1"/>
        <v>2.0665623440180401</v>
      </c>
      <c r="R19" s="400"/>
      <c r="S19" s="400"/>
    </row>
    <row r="20" spans="1:21" s="228" customFormat="1" x14ac:dyDescent="0.2">
      <c r="A20" s="343" t="str">
        <f>Codierung!I229</f>
        <v>Vorjahr</v>
      </c>
      <c r="B20" s="428">
        <f>$B$24</f>
        <v>2023</v>
      </c>
      <c r="C20" s="374">
        <f>$C$24</f>
        <v>106.84</v>
      </c>
      <c r="D20" s="374">
        <f>$D$24</f>
        <v>59.03</v>
      </c>
      <c r="E20" s="243">
        <f>$E$24</f>
        <v>153.12</v>
      </c>
      <c r="F20" s="243">
        <f>$F$24</f>
        <v>82.88</v>
      </c>
      <c r="G20" s="374">
        <f>G24</f>
        <v>214.53</v>
      </c>
      <c r="H20" s="374">
        <f>H24</f>
        <v>88.46</v>
      </c>
      <c r="I20" s="405"/>
      <c r="J20" s="343" t="str">
        <f>Codierung!I228</f>
        <v>Vormonat</v>
      </c>
      <c r="K20" s="189">
        <f>K23</f>
        <v>45992</v>
      </c>
      <c r="L20" s="374">
        <f t="shared" ref="L20" si="2">L24</f>
        <v>116.006757907158</v>
      </c>
      <c r="M20" s="374">
        <f t="shared" si="1"/>
        <v>64.829469137558306</v>
      </c>
      <c r="N20" s="243"/>
      <c r="O20" s="374">
        <f t="shared" si="1"/>
        <v>3.0765068806639602</v>
      </c>
      <c r="P20" s="374">
        <f t="shared" si="1"/>
        <v>2.0665623440180401</v>
      </c>
    </row>
    <row r="21" spans="1:21" s="228" customFormat="1" x14ac:dyDescent="0.2">
      <c r="A21" s="343"/>
      <c r="B21" s="428"/>
      <c r="C21" s="374"/>
      <c r="D21" s="374"/>
      <c r="E21" s="243"/>
      <c r="F21" s="243"/>
      <c r="G21" s="374"/>
      <c r="H21" s="374"/>
      <c r="I21" s="243"/>
      <c r="J21" s="343" t="str">
        <f>Codierung!I229</f>
        <v>Vorjahr</v>
      </c>
      <c r="K21" s="189">
        <f>K34</f>
        <v>45658</v>
      </c>
      <c r="L21" s="374">
        <f t="shared" ref="L21" si="3">L35</f>
        <v>117.554753877096</v>
      </c>
      <c r="M21" s="374">
        <f t="shared" ref="M21:P21" si="4">M35</f>
        <v>67.895450852162</v>
      </c>
      <c r="N21" s="243"/>
      <c r="O21" s="374">
        <f t="shared" si="4"/>
        <v>2.9188716184927102</v>
      </c>
      <c r="P21" s="374">
        <f t="shared" si="4"/>
        <v>2.1053318032266</v>
      </c>
    </row>
    <row r="22" spans="1:21" s="228" customFormat="1" x14ac:dyDescent="0.2">
      <c r="A22" s="218"/>
      <c r="B22" s="218"/>
      <c r="C22" s="375"/>
      <c r="D22" s="375"/>
      <c r="E22" s="219"/>
      <c r="F22" s="219"/>
      <c r="G22" s="375"/>
      <c r="H22" s="375"/>
      <c r="I22" s="243"/>
      <c r="J22" s="218"/>
      <c r="K22" s="189">
        <f>[3]Getreide!$A7</f>
        <v>46023</v>
      </c>
      <c r="L22" s="374">
        <f>[3]Getreide!$B7</f>
        <v>0</v>
      </c>
      <c r="M22" s="374">
        <f>[3]Getreide!$C7</f>
        <v>0</v>
      </c>
      <c r="N22" s="243"/>
      <c r="O22" s="374">
        <f>[3]Getreide!$F7</f>
        <v>3.08</v>
      </c>
      <c r="P22" s="374">
        <f>[3]Getreide!$G7</f>
        <v>1.92</v>
      </c>
    </row>
    <row r="23" spans="1:21" s="228" customFormat="1" x14ac:dyDescent="0.2">
      <c r="A23" s="218"/>
      <c r="B23" s="428">
        <f>[3]BruttoproduzentenpreiseAckerbau!$A7</f>
        <v>2024</v>
      </c>
      <c r="C23" s="374">
        <f>[3]BruttoproduzentenpreiseAckerbau!$B7</f>
        <v>107.2</v>
      </c>
      <c r="D23" s="374">
        <f>[3]BruttoproduzentenpreiseAckerbau!$C7</f>
        <v>61.29</v>
      </c>
      <c r="E23" s="243">
        <f>[3]BruttoproduzentenpreiseAckerbau!$J7</f>
        <v>153.93</v>
      </c>
      <c r="F23" s="243">
        <f>[3]BruttoproduzentenpreiseAckerbau!$K7</f>
        <v>83.51</v>
      </c>
      <c r="G23" s="374" t="str">
        <f>[3]BruttoproduzentenpreiseAckerbau!$F7</f>
        <v>keine Daten</v>
      </c>
      <c r="H23" s="374">
        <f>[3]BruttoproduzentenpreiseAckerbau!$G7</f>
        <v>90.55</v>
      </c>
      <c r="I23" s="243"/>
      <c r="J23" s="218"/>
      <c r="K23" s="189">
        <f>[3]Getreide!$A8</f>
        <v>45992</v>
      </c>
      <c r="L23" s="374">
        <f>[3]Getreide!$B8</f>
        <v>117.16846602968199</v>
      </c>
      <c r="M23" s="374">
        <f>[3]Getreide!$C8</f>
        <v>68.776114602989296</v>
      </c>
      <c r="N23" s="243"/>
      <c r="O23" s="374">
        <f>[3]Getreide!$F8</f>
        <v>3.0765068806639602</v>
      </c>
      <c r="P23" s="374">
        <f>[3]Getreide!$G8</f>
        <v>2.0665623440180401</v>
      </c>
      <c r="R23" s="141"/>
      <c r="S23" s="141"/>
      <c r="T23" s="141"/>
      <c r="U23" s="141"/>
    </row>
    <row r="24" spans="1:21" x14ac:dyDescent="0.2">
      <c r="A24" s="404"/>
      <c r="B24" s="428">
        <f>[3]BruttoproduzentenpreiseAckerbau!$A8</f>
        <v>2023</v>
      </c>
      <c r="C24" s="374">
        <f>[3]BruttoproduzentenpreiseAckerbau!$B8</f>
        <v>106.84</v>
      </c>
      <c r="D24" s="374">
        <f>[3]BruttoproduzentenpreiseAckerbau!$C8</f>
        <v>59.03</v>
      </c>
      <c r="E24" s="243">
        <f>[3]BruttoproduzentenpreiseAckerbau!$J8</f>
        <v>153.12</v>
      </c>
      <c r="F24" s="243">
        <f>[3]BruttoproduzentenpreiseAckerbau!$K8</f>
        <v>82.88</v>
      </c>
      <c r="G24" s="374">
        <f>[3]BruttoproduzentenpreiseAckerbau!$F8</f>
        <v>214.53</v>
      </c>
      <c r="H24" s="374">
        <f>[3]BruttoproduzentenpreiseAckerbau!$G8</f>
        <v>88.46</v>
      </c>
      <c r="I24" s="243"/>
      <c r="J24" s="218"/>
      <c r="K24" s="189">
        <f>[3]Getreide!$A9</f>
        <v>45962</v>
      </c>
      <c r="L24" s="374">
        <f>[3]Getreide!$B9</f>
        <v>116.006757907158</v>
      </c>
      <c r="M24" s="374">
        <f>[3]Getreide!$C9</f>
        <v>64.829469137558306</v>
      </c>
      <c r="N24" s="243"/>
      <c r="O24" s="374">
        <f>[3]Getreide!$F9</f>
        <v>3.0765068806639602</v>
      </c>
      <c r="P24" s="374">
        <f>[3]Getreide!$G9</f>
        <v>2.0665623440180401</v>
      </c>
    </row>
    <row r="25" spans="1:21" x14ac:dyDescent="0.2">
      <c r="A25" s="218"/>
      <c r="B25" s="428">
        <f>[3]BruttoproduzentenpreiseAckerbau!$A9</f>
        <v>2022</v>
      </c>
      <c r="C25" s="374">
        <f>[3]BruttoproduzentenpreiseAckerbau!$B9</f>
        <v>107.55</v>
      </c>
      <c r="D25" s="374">
        <f>[3]BruttoproduzentenpreiseAckerbau!$C9</f>
        <v>59.11</v>
      </c>
      <c r="E25" s="243">
        <f>[3]BruttoproduzentenpreiseAckerbau!$J9</f>
        <v>151.19999999999999</v>
      </c>
      <c r="F25" s="243">
        <f>[3]BruttoproduzentenpreiseAckerbau!$K9</f>
        <v>107.38</v>
      </c>
      <c r="G25" s="374">
        <f>[3]BruttoproduzentenpreiseAckerbau!$F9</f>
        <v>214.14</v>
      </c>
      <c r="H25" s="374">
        <f>[3]BruttoproduzentenpreiseAckerbau!$G9</f>
        <v>114.9</v>
      </c>
      <c r="I25" s="243"/>
      <c r="J25" s="218"/>
      <c r="K25" s="189">
        <f>[3]Getreide!$A10</f>
        <v>45931</v>
      </c>
      <c r="L25" s="374">
        <f>[3]Getreide!$B10</f>
        <v>117.321810600094</v>
      </c>
      <c r="M25" s="374">
        <f>[3]Getreide!$C10</f>
        <v>65.988167368780694</v>
      </c>
      <c r="N25" s="243"/>
      <c r="O25" s="374">
        <f>[3]Getreide!$F10</f>
        <v>3.0765068806639602</v>
      </c>
      <c r="P25" s="374">
        <f>[3]Getreide!$G10</f>
        <v>2.0665623440180401</v>
      </c>
    </row>
    <row r="26" spans="1:21" x14ac:dyDescent="0.2">
      <c r="A26" s="218"/>
      <c r="B26" s="428">
        <f>[3]BruttoproduzentenpreiseAckerbau!$A10</f>
        <v>2021</v>
      </c>
      <c r="C26" s="374">
        <f>[3]BruttoproduzentenpreiseAckerbau!$B10</f>
        <v>102.421429</v>
      </c>
      <c r="D26" s="374">
        <f>[3]BruttoproduzentenpreiseAckerbau!$C10</f>
        <v>53.833666999999998</v>
      </c>
      <c r="E26" s="243">
        <f>[3]BruttoproduzentenpreiseAckerbau!$J10</f>
        <v>146.20438200000001</v>
      </c>
      <c r="F26" s="243">
        <f>[3]BruttoproduzentenpreiseAckerbau!$K10</f>
        <v>92.13</v>
      </c>
      <c r="G26" s="374">
        <f>[3]BruttoproduzentenpreiseAckerbau!$F10</f>
        <v>202.310362</v>
      </c>
      <c r="H26" s="374">
        <f>[3]BruttoproduzentenpreiseAckerbau!$G10</f>
        <v>96.16</v>
      </c>
      <c r="I26" s="243"/>
      <c r="J26" s="218"/>
      <c r="K26" s="189">
        <f>[3]Getreide!$A11</f>
        <v>45901</v>
      </c>
      <c r="L26" s="374">
        <f>[3]Getreide!$B11</f>
        <v>116.98754809505201</v>
      </c>
      <c r="M26" s="374">
        <f>[3]Getreide!$C11</f>
        <v>64.626108729357796</v>
      </c>
      <c r="N26" s="243"/>
      <c r="O26" s="374">
        <f>[3]Getreide!$F11</f>
        <v>3.0701367969066098</v>
      </c>
      <c r="P26" s="374">
        <f>[3]Getreide!$G11</f>
        <v>2.1529931324907201</v>
      </c>
    </row>
    <row r="27" spans="1:21" x14ac:dyDescent="0.2">
      <c r="A27" s="218"/>
      <c r="B27" s="428">
        <f>[3]BruttoproduzentenpreiseAckerbau!$A11</f>
        <v>2020</v>
      </c>
      <c r="C27" s="374">
        <f>[3]BruttoproduzentenpreiseAckerbau!$B11</f>
        <v>101.198312596639</v>
      </c>
      <c r="D27" s="374">
        <f>[3]BruttoproduzentenpreiseAckerbau!$C11</f>
        <v>49.375444408309299</v>
      </c>
      <c r="E27" s="243"/>
      <c r="F27" s="243">
        <f>[3]BruttoproduzentenpreiseAckerbau!$K11</f>
        <v>80.2</v>
      </c>
      <c r="G27" s="374"/>
      <c r="H27" s="374">
        <f>[3]BruttoproduzentenpreiseAckerbau!$G11</f>
        <v>80.88</v>
      </c>
      <c r="I27" s="243"/>
      <c r="J27" s="218"/>
      <c r="K27" s="189">
        <f>[3]Getreide!$A12</f>
        <v>45870</v>
      </c>
      <c r="L27" s="374">
        <f>[3]Getreide!$B12</f>
        <v>115.481627897648</v>
      </c>
      <c r="M27" s="374">
        <f>[3]Getreide!$C12</f>
        <v>65.601040813568403</v>
      </c>
      <c r="N27" s="243"/>
      <c r="O27" s="374">
        <f>[3]Getreide!$F12</f>
        <v>3.0701367969066098</v>
      </c>
      <c r="P27" s="374">
        <f>[3]Getreide!$G12</f>
        <v>2.1529931324907201</v>
      </c>
    </row>
    <row r="28" spans="1:21" x14ac:dyDescent="0.2">
      <c r="A28" s="218"/>
      <c r="B28" s="428">
        <f>[3]BruttoproduzentenpreiseAckerbau!$A12</f>
        <v>2019</v>
      </c>
      <c r="C28" s="374">
        <f>[3]BruttoproduzentenpreiseAckerbau!$B12</f>
        <v>102.739698350072</v>
      </c>
      <c r="D28" s="374">
        <f>[3]BruttoproduzentenpreiseAckerbau!$C12</f>
        <v>49.960724479729997</v>
      </c>
      <c r="E28" s="243"/>
      <c r="F28" s="243">
        <f>[3]BruttoproduzentenpreiseAckerbau!$K12</f>
        <v>79.569430879318901</v>
      </c>
      <c r="G28" s="374"/>
      <c r="H28" s="374">
        <f>[3]BruttoproduzentenpreiseAckerbau!$G12</f>
        <v>80.16</v>
      </c>
      <c r="I28" s="243"/>
      <c r="J28" s="218"/>
      <c r="K28" s="189">
        <f>[3]Getreide!$A13</f>
        <v>45839</v>
      </c>
      <c r="L28" s="374">
        <f>[3]Getreide!$B13</f>
        <v>117.46182041010999</v>
      </c>
      <c r="M28" s="374">
        <f>[3]Getreide!$C13</f>
        <v>69.067336248622695</v>
      </c>
      <c r="N28" s="243"/>
      <c r="O28" s="374">
        <f>[3]Getreide!$F13</f>
        <v>3.0701367969066098</v>
      </c>
      <c r="P28" s="374">
        <f>[3]Getreide!$G13</f>
        <v>2.1529931324907201</v>
      </c>
    </row>
    <row r="29" spans="1:21" x14ac:dyDescent="0.2">
      <c r="A29" s="218"/>
      <c r="B29" s="428">
        <f>[3]BruttoproduzentenpreiseAckerbau!$A13</f>
        <v>2018</v>
      </c>
      <c r="C29" s="374"/>
      <c r="D29" s="374">
        <f>[3]BruttoproduzentenpreiseAckerbau!$C13</f>
        <v>49.721174686761003</v>
      </c>
      <c r="E29" s="243"/>
      <c r="F29" s="243">
        <f>[3]BruttoproduzentenpreiseAckerbau!$K13</f>
        <v>79.829775757969301</v>
      </c>
      <c r="G29" s="374"/>
      <c r="H29" s="374">
        <f>[3]BruttoproduzentenpreiseAckerbau!$G13</f>
        <v>78.509313037874094</v>
      </c>
      <c r="I29" s="243"/>
      <c r="J29" s="218"/>
      <c r="K29" s="189">
        <f>[3]Getreide!$A14</f>
        <v>45809</v>
      </c>
      <c r="L29" s="374">
        <f>[3]Getreide!$B14</f>
        <v>119.940772265752</v>
      </c>
      <c r="M29" s="374">
        <f>[3]Getreide!$C14</f>
        <v>69.311711720410202</v>
      </c>
      <c r="N29" s="243"/>
      <c r="O29" s="374">
        <f>[3]Getreide!$F14</f>
        <v>3.2004866512796699</v>
      </c>
      <c r="P29" s="374">
        <f>[3]Getreide!$G14</f>
        <v>2.24529275377198</v>
      </c>
    </row>
    <row r="30" spans="1:21" x14ac:dyDescent="0.2">
      <c r="A30" s="218"/>
      <c r="B30" s="428">
        <f>[3]BruttoproduzentenpreiseAckerbau!$A14</f>
        <v>2017</v>
      </c>
      <c r="C30" s="374"/>
      <c r="D30" s="374">
        <f>[3]BruttoproduzentenpreiseAckerbau!$C14</f>
        <v>50.005388080465899</v>
      </c>
      <c r="E30" s="243"/>
      <c r="F30" s="243" t="s">
        <v>492</v>
      </c>
      <c r="G30" s="374"/>
      <c r="H30" s="374">
        <f>[3]BruttoproduzentenpreiseAckerbau!$G14</f>
        <v>79.731125626637294</v>
      </c>
      <c r="I30" s="243"/>
      <c r="J30" s="218"/>
      <c r="K30" s="189">
        <f>[3]Getreide!$A15</f>
        <v>45778</v>
      </c>
      <c r="L30" s="374">
        <f>[3]Getreide!$B15</f>
        <v>118.853713683127</v>
      </c>
      <c r="M30" s="374">
        <f>[3]Getreide!$C15</f>
        <v>68.5880828858065</v>
      </c>
      <c r="N30" s="243"/>
      <c r="O30" s="374">
        <f>[3]Getreide!$F15</f>
        <v>3.2004866512796699</v>
      </c>
      <c r="P30" s="374">
        <f>[3]Getreide!$G15</f>
        <v>2.24529275377198</v>
      </c>
    </row>
    <row r="31" spans="1:21" x14ac:dyDescent="0.2">
      <c r="A31" s="218"/>
      <c r="B31" s="428">
        <f>[3]BruttoproduzentenpreiseAckerbau!$A15</f>
        <v>2016</v>
      </c>
      <c r="C31" s="374"/>
      <c r="D31" s="374">
        <f>[3]BruttoproduzentenpreiseAckerbau!$C15</f>
        <v>51.450139900918487</v>
      </c>
      <c r="E31" s="243"/>
      <c r="F31" s="243">
        <f>[3]BruttoproduzentenpreiseAckerbau!$K15</f>
        <v>81.725170986366976</v>
      </c>
      <c r="G31" s="374"/>
      <c r="H31" s="374">
        <f>[3]BruttoproduzentenpreiseAckerbau!$G15</f>
        <v>78.143457831570984</v>
      </c>
      <c r="I31" s="243"/>
      <c r="J31" s="218"/>
      <c r="K31" s="189">
        <f>[3]Getreide!$A16</f>
        <v>45748</v>
      </c>
      <c r="L31" s="374">
        <f>[3]Getreide!$B16</f>
        <v>119.320372228282</v>
      </c>
      <c r="M31" s="374">
        <f>[3]Getreide!$C16</f>
        <v>70.255896114746704</v>
      </c>
      <c r="N31" s="243"/>
      <c r="O31" s="374">
        <f>[3]Getreide!$F16</f>
        <v>3.2004866512796699</v>
      </c>
      <c r="P31" s="374">
        <f>[3]Getreide!$G16</f>
        <v>2.24529275377198</v>
      </c>
    </row>
    <row r="32" spans="1:21" x14ac:dyDescent="0.2">
      <c r="A32" s="218"/>
      <c r="B32" s="428">
        <f>[3]BruttoproduzentenpreiseAckerbau!$A16</f>
        <v>2015</v>
      </c>
      <c r="C32" s="374"/>
      <c r="D32" s="374">
        <f>[3]BruttoproduzentenpreiseAckerbau!$C16</f>
        <v>49.641879297804984</v>
      </c>
      <c r="E32" s="243"/>
      <c r="F32" s="243">
        <f>[3]BruttoproduzentenpreiseAckerbau!$K16</f>
        <v>80.250849380110793</v>
      </c>
      <c r="G32" s="374"/>
      <c r="H32" s="374">
        <f>[3]BruttoproduzentenpreiseAckerbau!$G16</f>
        <v>74.958941191976649</v>
      </c>
      <c r="I32" s="243"/>
      <c r="J32" s="218"/>
      <c r="K32" s="189">
        <f>[3]Getreide!$A17</f>
        <v>45717</v>
      </c>
      <c r="L32" s="374">
        <f>[3]Getreide!$B17</f>
        <v>117.554030395448</v>
      </c>
      <c r="M32" s="374">
        <f>[3]Getreide!$C17</f>
        <v>68.973910265539899</v>
      </c>
      <c r="N32" s="243"/>
      <c r="O32" s="374">
        <f>[3]Getreide!$F17</f>
        <v>3.1074741218670199</v>
      </c>
      <c r="P32" s="374">
        <f>[3]Getreide!$G17</f>
        <v>2.1682818598270401</v>
      </c>
    </row>
    <row r="33" spans="1:16" x14ac:dyDescent="0.2">
      <c r="A33" s="218"/>
      <c r="B33" s="428">
        <f>[3]BruttoproduzentenpreiseAckerbau!$A17</f>
        <v>2014</v>
      </c>
      <c r="C33" s="374"/>
      <c r="D33" s="374">
        <f>[3]BruttoproduzentenpreiseAckerbau!$C17</f>
        <v>50.48</v>
      </c>
      <c r="E33" s="243"/>
      <c r="F33" s="243">
        <f>[3]BruttoproduzentenpreiseAckerbau!$K17</f>
        <v>85.21</v>
      </c>
      <c r="G33" s="374"/>
      <c r="H33" s="374">
        <f>[3]BruttoproduzentenpreiseAckerbau!$G17</f>
        <v>80.319999999999993</v>
      </c>
      <c r="I33" s="243"/>
      <c r="J33" s="218"/>
      <c r="K33" s="189">
        <f>[3]Getreide!$A18</f>
        <v>45689</v>
      </c>
      <c r="L33" s="374">
        <f>[3]Getreide!$B18</f>
        <v>118.73577726094599</v>
      </c>
      <c r="M33" s="374">
        <f>[3]Getreide!$C18</f>
        <v>67.848213301976799</v>
      </c>
      <c r="N33" s="243"/>
      <c r="O33" s="374">
        <f>[3]Getreide!$F18</f>
        <v>3.1074741218670199</v>
      </c>
      <c r="P33" s="374">
        <f>[3]Getreide!$G18</f>
        <v>2.1682818598270401</v>
      </c>
    </row>
    <row r="34" spans="1:16" x14ac:dyDescent="0.2">
      <c r="A34" s="218"/>
      <c r="B34" s="428"/>
      <c r="C34" s="243"/>
      <c r="D34" s="243"/>
      <c r="E34" s="243"/>
      <c r="F34" s="243"/>
      <c r="G34" s="243"/>
      <c r="H34" s="243"/>
      <c r="I34" s="243"/>
      <c r="J34" s="218"/>
      <c r="K34" s="189">
        <f>[3]Getreide!$A19</f>
        <v>45658</v>
      </c>
      <c r="L34" s="374">
        <f>[3]Getreide!$B19</f>
        <v>117.738056372337</v>
      </c>
      <c r="M34" s="374">
        <f>[3]Getreide!$C19</f>
        <v>68.062790508335198</v>
      </c>
      <c r="N34" s="243"/>
      <c r="O34" s="374">
        <f>[3]Getreide!$F19</f>
        <v>3.1074741218670199</v>
      </c>
      <c r="P34" s="374">
        <f>[3]Getreide!$G19</f>
        <v>2.1682818598270401</v>
      </c>
    </row>
    <row r="35" spans="1:16" x14ac:dyDescent="0.2">
      <c r="A35" s="218"/>
      <c r="B35" s="428"/>
      <c r="C35" s="243"/>
      <c r="D35" s="243"/>
      <c r="E35" s="243"/>
      <c r="F35" s="243"/>
      <c r="G35" s="243"/>
      <c r="H35" s="243"/>
      <c r="I35" s="243"/>
      <c r="J35" s="218"/>
      <c r="K35" s="189">
        <f>[3]Getreide!$A20</f>
        <v>45627</v>
      </c>
      <c r="L35" s="374">
        <f>[3]Getreide!$B20</f>
        <v>117.554753877096</v>
      </c>
      <c r="M35" s="374">
        <f>[3]Getreide!$C20</f>
        <v>67.895450852162</v>
      </c>
      <c r="N35" s="243"/>
      <c r="O35" s="374">
        <f>[3]Getreide!$F20</f>
        <v>2.9188716184927102</v>
      </c>
      <c r="P35" s="374">
        <f>[3]Getreide!$G20</f>
        <v>2.1053318032266</v>
      </c>
    </row>
    <row r="36" spans="1:16" x14ac:dyDescent="0.2">
      <c r="A36" s="218"/>
      <c r="B36" s="428"/>
      <c r="C36" s="243"/>
      <c r="D36" s="243"/>
      <c r="E36" s="243"/>
      <c r="F36" s="243"/>
      <c r="G36" s="243"/>
      <c r="H36" s="243"/>
      <c r="I36" s="243"/>
      <c r="J36" s="218"/>
      <c r="K36" s="189">
        <f>[3]Getreide!$A21</f>
        <v>45597</v>
      </c>
      <c r="L36" s="374">
        <f>[3]Getreide!$B21</f>
        <v>117.47550453394101</v>
      </c>
      <c r="M36" s="374">
        <f>[3]Getreide!$C21</f>
        <v>67.981023749754797</v>
      </c>
      <c r="N36" s="243"/>
      <c r="O36" s="374">
        <f>[3]Getreide!$F21</f>
        <v>2.9188716184927102</v>
      </c>
      <c r="P36" s="374">
        <f>[3]Getreide!$G21</f>
        <v>2.1053318032266</v>
      </c>
    </row>
    <row r="37" spans="1:16" x14ac:dyDescent="0.2">
      <c r="A37" s="218"/>
      <c r="B37" s="243"/>
      <c r="C37" s="243"/>
      <c r="D37" s="243"/>
      <c r="E37" s="243"/>
      <c r="F37" s="243"/>
      <c r="G37" s="243"/>
      <c r="H37" s="243"/>
      <c r="I37" s="243"/>
      <c r="J37" s="218"/>
      <c r="K37" s="189">
        <f>[3]Getreide!$A22</f>
        <v>45566</v>
      </c>
      <c r="L37" s="374">
        <f>[3]Getreide!$B22</f>
        <v>116.43806194495799</v>
      </c>
      <c r="M37" s="374">
        <f>[3]Getreide!$C22</f>
        <v>67.395302108641602</v>
      </c>
      <c r="N37" s="243"/>
      <c r="O37" s="374">
        <f>[3]Getreide!$F22</f>
        <v>2.9188716184927102</v>
      </c>
      <c r="P37" s="374">
        <f>[3]Getreide!$G22</f>
        <v>2.1053318032266</v>
      </c>
    </row>
    <row r="38" spans="1:16" x14ac:dyDescent="0.2">
      <c r="A38" s="218"/>
      <c r="B38" s="243"/>
      <c r="C38" s="243"/>
      <c r="D38" s="243"/>
      <c r="E38" s="243"/>
      <c r="F38" s="243"/>
      <c r="G38" s="243"/>
      <c r="H38" s="243"/>
      <c r="I38" s="243"/>
      <c r="J38" s="218"/>
      <c r="K38" s="189">
        <f>[3]Getreide!$A23</f>
        <v>45536</v>
      </c>
      <c r="L38" s="374">
        <f>[3]Getreide!$B23</f>
        <v>115.92</v>
      </c>
      <c r="M38" s="374">
        <f>[3]Getreide!$C23</f>
        <v>63.6</v>
      </c>
      <c r="N38" s="243"/>
      <c r="O38" s="374">
        <f>[3]Getreide!$F23</f>
        <v>3.1315828723578498</v>
      </c>
      <c r="P38" s="374">
        <f>[3]Getreide!$G23</f>
        <v>2.04263406346114</v>
      </c>
    </row>
    <row r="39" spans="1:16" x14ac:dyDescent="0.2">
      <c r="A39" s="218"/>
      <c r="B39" s="243"/>
      <c r="C39" s="243"/>
      <c r="D39" s="243"/>
      <c r="E39" s="243"/>
      <c r="F39" s="243"/>
      <c r="G39" s="243"/>
      <c r="H39" s="243"/>
      <c r="I39" s="243"/>
      <c r="J39" s="218"/>
      <c r="K39" s="189">
        <f>[3]Getreide!$A24</f>
        <v>45505</v>
      </c>
      <c r="L39" s="374">
        <f>[3]Getreide!$B24</f>
        <v>118.97394881863001</v>
      </c>
      <c r="M39" s="374">
        <f>[3]Getreide!$C24</f>
        <v>65.155870020774998</v>
      </c>
      <c r="N39" s="243"/>
      <c r="O39" s="374">
        <f>[3]Getreide!$F24</f>
        <v>3.1315828723578498</v>
      </c>
      <c r="P39" s="374">
        <f>[3]Getreide!$G24</f>
        <v>2.04263406346114</v>
      </c>
    </row>
    <row r="40" spans="1:16" x14ac:dyDescent="0.2">
      <c r="A40" s="218"/>
      <c r="B40" s="243"/>
      <c r="C40" s="243"/>
      <c r="D40" s="243"/>
      <c r="E40" s="243"/>
      <c r="F40" s="243"/>
      <c r="G40" s="243"/>
      <c r="H40" s="243"/>
      <c r="I40" s="243"/>
      <c r="J40" s="218"/>
      <c r="K40" s="189">
        <f>[3]Getreide!$A25</f>
        <v>45474</v>
      </c>
      <c r="L40" s="374">
        <f>[3]Getreide!$B25</f>
        <v>116.740446547609</v>
      </c>
      <c r="M40" s="374">
        <f>[3]Getreide!$C25</f>
        <v>64.071905691722506</v>
      </c>
      <c r="N40" s="243"/>
      <c r="O40" s="374">
        <f>[3]Getreide!$F25</f>
        <v>3.1315828723578498</v>
      </c>
      <c r="P40" s="374">
        <f>[3]Getreide!$G25</f>
        <v>2.04263406346114</v>
      </c>
    </row>
    <row r="41" spans="1:16" x14ac:dyDescent="0.2">
      <c r="A41" s="218"/>
      <c r="B41" s="243"/>
      <c r="C41" s="243"/>
      <c r="D41" s="243"/>
      <c r="E41" s="243"/>
      <c r="F41" s="243"/>
      <c r="G41" s="243"/>
      <c r="H41" s="243"/>
      <c r="I41" s="243"/>
      <c r="J41" s="218"/>
      <c r="K41" s="189">
        <f>[3]Getreide!$A26</f>
        <v>45444</v>
      </c>
      <c r="L41" s="374">
        <f>[3]Getreide!$B26</f>
        <v>119.91592087223</v>
      </c>
      <c r="M41" s="374">
        <f>[3]Getreide!$C26</f>
        <v>69.283773508096701</v>
      </c>
      <c r="N41" s="243"/>
      <c r="O41" s="374">
        <f>[3]Getreide!$F26</f>
        <v>3.0992889499042402</v>
      </c>
      <c r="P41" s="374">
        <f>[3]Getreide!$G26</f>
        <v>2.07001665727817</v>
      </c>
    </row>
    <row r="42" spans="1:16" x14ac:dyDescent="0.2">
      <c r="A42" s="218"/>
      <c r="B42" s="243"/>
      <c r="C42" s="243"/>
      <c r="D42" s="243"/>
      <c r="E42" s="243"/>
      <c r="F42" s="243"/>
      <c r="G42" s="243"/>
      <c r="H42" s="243"/>
      <c r="I42" s="243"/>
      <c r="J42" s="218"/>
      <c r="K42" s="189">
        <f>[3]Getreide!$A27</f>
        <v>45413</v>
      </c>
      <c r="L42" s="374">
        <f>[3]Getreide!$B27</f>
        <v>119.70089285117</v>
      </c>
      <c r="M42" s="374">
        <f>[3]Getreide!$C27</f>
        <v>67.857124178089705</v>
      </c>
      <c r="N42" s="243"/>
      <c r="O42" s="374">
        <f>[3]Getreide!$F27</f>
        <v>3.0992889499042402</v>
      </c>
      <c r="P42" s="374">
        <f>[3]Getreide!$G27</f>
        <v>2.07001665727817</v>
      </c>
    </row>
    <row r="43" spans="1:16" x14ac:dyDescent="0.2">
      <c r="A43" s="218"/>
      <c r="B43" s="243"/>
      <c r="C43" s="243"/>
      <c r="D43" s="243"/>
      <c r="E43" s="243"/>
      <c r="F43" s="243"/>
      <c r="G43" s="243"/>
      <c r="H43" s="243"/>
      <c r="I43" s="243"/>
      <c r="J43" s="218"/>
      <c r="K43" s="189">
        <f>[3]Getreide!$A28</f>
        <v>45383</v>
      </c>
      <c r="L43" s="374">
        <f>[3]Getreide!$B28</f>
        <v>118.746841657147</v>
      </c>
      <c r="M43" s="374">
        <f>[3]Getreide!$C28</f>
        <v>67.384077705048796</v>
      </c>
      <c r="N43" s="243"/>
      <c r="O43" s="374">
        <f>[3]Getreide!$F28</f>
        <v>3.0992889499042402</v>
      </c>
      <c r="P43" s="374">
        <f>[3]Getreide!$G28</f>
        <v>2.07001665727817</v>
      </c>
    </row>
    <row r="44" spans="1:16" x14ac:dyDescent="0.2">
      <c r="A44" s="218"/>
      <c r="B44" s="243"/>
      <c r="C44" s="243"/>
      <c r="D44" s="243"/>
      <c r="E44" s="243"/>
      <c r="F44" s="243"/>
      <c r="G44" s="243"/>
      <c r="H44" s="243"/>
      <c r="I44" s="243"/>
      <c r="J44" s="218"/>
      <c r="K44" s="189">
        <f>[3]Getreide!$A29</f>
        <v>45352</v>
      </c>
      <c r="L44" s="374">
        <f>[3]Getreide!$B29</f>
        <v>119.654027737101</v>
      </c>
      <c r="M44" s="374">
        <f>[3]Getreide!$C29</f>
        <v>66.235428273773607</v>
      </c>
      <c r="N44" s="243"/>
      <c r="O44" s="374">
        <f>[3]Getreide!$F29</f>
        <v>3.1064600071353001</v>
      </c>
      <c r="P44" s="374">
        <f>[3]Getreide!$G29</f>
        <v>2.1532275876431402</v>
      </c>
    </row>
    <row r="45" spans="1:16" x14ac:dyDescent="0.2">
      <c r="A45" s="218"/>
      <c r="B45" s="243"/>
      <c r="C45" s="243"/>
      <c r="D45" s="243"/>
      <c r="E45" s="243"/>
      <c r="F45" s="243"/>
      <c r="G45" s="243"/>
      <c r="H45" s="243"/>
      <c r="I45" s="243"/>
      <c r="J45" s="218"/>
      <c r="K45" s="189">
        <f>[3]Getreide!$A30</f>
        <v>45323</v>
      </c>
      <c r="L45" s="374">
        <f>[3]Getreide!$B30</f>
        <v>119.210798138513</v>
      </c>
      <c r="M45" s="374">
        <f>[3]Getreide!$C30</f>
        <v>67.063121256906101</v>
      </c>
      <c r="N45" s="243"/>
      <c r="O45" s="374">
        <f>[3]Getreide!$F30</f>
        <v>3.1064600071353001</v>
      </c>
      <c r="P45" s="374">
        <f>[3]Getreide!$G30</f>
        <v>2.1532275876431402</v>
      </c>
    </row>
    <row r="46" spans="1:16" x14ac:dyDescent="0.2">
      <c r="A46" s="218"/>
      <c r="B46" s="243"/>
      <c r="C46" s="243"/>
      <c r="D46" s="243"/>
      <c r="E46" s="243"/>
      <c r="F46" s="243"/>
      <c r="G46" s="243"/>
      <c r="H46" s="243"/>
      <c r="I46" s="243"/>
      <c r="J46" s="218"/>
      <c r="K46" s="189">
        <f>[3]Getreide!$A31</f>
        <v>45292</v>
      </c>
      <c r="L46" s="374">
        <f>[3]Getreide!$B31</f>
        <v>117.918116293718</v>
      </c>
      <c r="M46" s="374">
        <f>[3]Getreide!$C31</f>
        <v>65.737322025672995</v>
      </c>
      <c r="N46" s="243"/>
      <c r="O46" s="374">
        <f>[3]Getreide!$F31</f>
        <v>3.1064600071353001</v>
      </c>
      <c r="P46" s="374">
        <f>[3]Getreide!$G31</f>
        <v>2.1532275876431402</v>
      </c>
    </row>
    <row r="47" spans="1:16" x14ac:dyDescent="0.2">
      <c r="A47" s="218"/>
      <c r="B47" s="243"/>
      <c r="C47" s="243"/>
      <c r="D47" s="243"/>
      <c r="E47" s="243"/>
      <c r="F47" s="243"/>
      <c r="G47" s="243"/>
      <c r="H47" s="243"/>
      <c r="I47" s="243"/>
      <c r="J47" s="218"/>
      <c r="K47" s="189">
        <f>[3]Getreide!$A32</f>
        <v>45261</v>
      </c>
      <c r="L47" s="374">
        <f>[3]Getreide!$B32</f>
        <v>117.420137767876</v>
      </c>
      <c r="M47" s="374">
        <f>[3]Getreide!$C32</f>
        <v>65.509946976326702</v>
      </c>
      <c r="N47" s="243"/>
      <c r="O47" s="374">
        <f>[3]Getreide!$F32</f>
        <v>3.10169060659031</v>
      </c>
      <c r="P47" s="374">
        <f>[3]Getreide!$G32</f>
        <v>2.1254584179064202</v>
      </c>
    </row>
    <row r="48" spans="1:16" x14ac:dyDescent="0.2">
      <c r="A48" s="218"/>
      <c r="B48" s="243"/>
      <c r="C48" s="243"/>
      <c r="D48" s="243"/>
      <c r="E48" s="243"/>
      <c r="F48" s="243"/>
      <c r="G48" s="243"/>
      <c r="H48" s="243"/>
      <c r="I48" s="243"/>
      <c r="J48" s="218"/>
      <c r="K48" s="189">
        <f>[3]Getreide!$A33</f>
        <v>45231</v>
      </c>
      <c r="L48" s="374">
        <f>[3]Getreide!$B33</f>
        <v>115.54837489227801</v>
      </c>
      <c r="M48" s="374">
        <f>[3]Getreide!$C33</f>
        <v>64.465666250561796</v>
      </c>
      <c r="N48" s="243"/>
      <c r="O48" s="374">
        <f>[3]Getreide!$F33</f>
        <v>3.10169060659031</v>
      </c>
      <c r="P48" s="374">
        <f>[3]Getreide!$G33</f>
        <v>2.1254584179064202</v>
      </c>
    </row>
    <row r="49" spans="1:16" x14ac:dyDescent="0.2">
      <c r="A49" s="218"/>
      <c r="B49" s="243"/>
      <c r="C49" s="243"/>
      <c r="D49" s="243"/>
      <c r="E49" s="243"/>
      <c r="F49" s="243"/>
      <c r="G49" s="243"/>
      <c r="H49" s="243"/>
      <c r="I49" s="243"/>
      <c r="J49" s="218"/>
      <c r="K49" s="189">
        <f>[3]Getreide!$A34</f>
        <v>45200</v>
      </c>
      <c r="L49" s="374">
        <f>[3]Getreide!$B34</f>
        <v>115.384736973966</v>
      </c>
      <c r="M49" s="374">
        <f>[3]Getreide!$C34</f>
        <v>65.931042188399502</v>
      </c>
      <c r="N49" s="243"/>
      <c r="O49" s="374">
        <f>[3]Getreide!$F34</f>
        <v>3.10169060659031</v>
      </c>
      <c r="P49" s="374">
        <f>[3]Getreide!$G34</f>
        <v>2.1254584179064202</v>
      </c>
    </row>
    <row r="50" spans="1:16" x14ac:dyDescent="0.2">
      <c r="A50" s="218"/>
      <c r="B50" s="243"/>
      <c r="C50" s="243"/>
      <c r="D50" s="243"/>
      <c r="E50" s="243"/>
      <c r="F50" s="243"/>
      <c r="G50" s="243"/>
      <c r="H50" s="243"/>
      <c r="I50" s="243"/>
      <c r="J50" s="218"/>
      <c r="K50" s="189">
        <f>[3]Getreide!$A35</f>
        <v>45170</v>
      </c>
      <c r="L50" s="374">
        <f>[3]Getreide!$B35</f>
        <v>116.000187979008</v>
      </c>
      <c r="M50" s="374">
        <f>[3]Getreide!$C35</f>
        <v>64.163185046029298</v>
      </c>
      <c r="N50" s="243"/>
      <c r="O50" s="374">
        <f>[3]Getreide!$F35</f>
        <v>3.1064600071353001</v>
      </c>
      <c r="P50" s="374">
        <f>[3]Getreide!$G35</f>
        <v>2.0486817547324199</v>
      </c>
    </row>
    <row r="51" spans="1:16" x14ac:dyDescent="0.2">
      <c r="A51" s="218"/>
      <c r="B51" s="189"/>
      <c r="C51" s="243"/>
      <c r="D51" s="243"/>
      <c r="E51" s="243"/>
      <c r="F51" s="243"/>
      <c r="G51" s="243"/>
      <c r="H51" s="243"/>
      <c r="I51" s="243"/>
      <c r="J51" s="218"/>
      <c r="K51" s="189">
        <f>[3]Getreide!$A36</f>
        <v>45139</v>
      </c>
      <c r="L51" s="374">
        <f>[3]Getreide!$B36</f>
        <v>114.692114331274</v>
      </c>
      <c r="M51" s="374">
        <f>[3]Getreide!$C36</f>
        <v>61.9923431864188</v>
      </c>
      <c r="N51" s="243"/>
      <c r="O51" s="374">
        <f>[3]Getreide!$F36</f>
        <v>3.1064600071353001</v>
      </c>
      <c r="P51" s="374">
        <f>[3]Getreide!$G36</f>
        <v>2.0486817547324199</v>
      </c>
    </row>
    <row r="52" spans="1:16" x14ac:dyDescent="0.2">
      <c r="A52" s="218"/>
      <c r="B52" s="189"/>
      <c r="C52" s="243"/>
      <c r="D52" s="243"/>
      <c r="E52" s="243"/>
      <c r="F52" s="243"/>
      <c r="G52" s="243"/>
      <c r="H52" s="243"/>
      <c r="I52" s="243"/>
      <c r="J52" s="218"/>
      <c r="K52" s="189">
        <f>[3]Getreide!$A37</f>
        <v>45108</v>
      </c>
      <c r="L52" s="374">
        <f>[3]Getreide!$B37</f>
        <v>116.839833595901</v>
      </c>
      <c r="M52" s="374">
        <f>[3]Getreide!$C37</f>
        <v>64.290031000995597</v>
      </c>
      <c r="N52" s="243"/>
      <c r="O52" s="374">
        <f>[3]Getreide!$F37</f>
        <v>3.1064600071353001</v>
      </c>
      <c r="P52" s="374">
        <f>[3]Getreide!$G37</f>
        <v>2.0486817547324199</v>
      </c>
    </row>
    <row r="53" spans="1:16" x14ac:dyDescent="0.2">
      <c r="A53" s="218"/>
      <c r="B53" s="189"/>
      <c r="C53" s="243"/>
      <c r="D53" s="243"/>
      <c r="E53" s="243"/>
      <c r="F53" s="243"/>
      <c r="G53" s="243"/>
      <c r="H53" s="243"/>
      <c r="I53" s="243"/>
      <c r="J53" s="218"/>
      <c r="K53" s="189">
        <f>[3]Getreide!$A38</f>
        <v>45078</v>
      </c>
      <c r="L53" s="374">
        <f>[3]Getreide!$B38</f>
        <v>117.54871825946699</v>
      </c>
      <c r="M53" s="374">
        <f>[3]Getreide!$C38</f>
        <v>67.1411927319553</v>
      </c>
      <c r="N53" s="243"/>
      <c r="O53" s="374">
        <f>[3]Getreide!$F38</f>
        <v>3.09811355618156</v>
      </c>
      <c r="P53" s="374">
        <f>[3]Getreide!$G38</f>
        <v>2.1086293880232798</v>
      </c>
    </row>
    <row r="54" spans="1:16" x14ac:dyDescent="0.2">
      <c r="A54" s="218"/>
      <c r="B54" s="189"/>
      <c r="C54" s="243"/>
      <c r="D54" s="243"/>
      <c r="E54" s="243"/>
      <c r="F54" s="243"/>
      <c r="G54" s="243"/>
      <c r="H54" s="243"/>
      <c r="I54" s="243"/>
      <c r="J54" s="218"/>
      <c r="K54" s="189">
        <f>[3]Getreide!$A39</f>
        <v>45047</v>
      </c>
      <c r="L54" s="374">
        <f>[3]Getreide!$B39</f>
        <v>117.31581235322082</v>
      </c>
      <c r="M54" s="374">
        <f>[3]Getreide!$C39</f>
        <v>67.033685501977487</v>
      </c>
      <c r="N54" s="243"/>
      <c r="O54" s="374">
        <f>[3]Getreide!$F39</f>
        <v>3.09811355618156</v>
      </c>
      <c r="P54" s="374">
        <f>[3]Getreide!$G39</f>
        <v>2.1086293880232798</v>
      </c>
    </row>
    <row r="55" spans="1:16" x14ac:dyDescent="0.2">
      <c r="A55" s="218"/>
      <c r="B55" s="189"/>
      <c r="C55" s="243"/>
      <c r="D55" s="243"/>
      <c r="E55" s="243"/>
      <c r="F55" s="243"/>
      <c r="G55" s="243"/>
      <c r="H55" s="243"/>
      <c r="I55" s="243"/>
      <c r="J55" s="218"/>
      <c r="K55" s="189">
        <f>[3]Getreide!$A40</f>
        <v>45017</v>
      </c>
      <c r="L55" s="374">
        <f>[3]Getreide!$B40</f>
        <v>119.44116232701499</v>
      </c>
      <c r="M55" s="374">
        <f>[3]Getreide!$C40</f>
        <v>65.987561798964904</v>
      </c>
      <c r="N55" s="243"/>
      <c r="O55" s="374">
        <f>[3]Getreide!$F40</f>
        <v>3.09811355618156</v>
      </c>
      <c r="P55" s="374">
        <f>[3]Getreide!$G40</f>
        <v>2.1086293880232798</v>
      </c>
    </row>
    <row r="56" spans="1:16" x14ac:dyDescent="0.2">
      <c r="A56" s="218"/>
      <c r="B56" s="189"/>
      <c r="C56" s="243"/>
      <c r="D56" s="243"/>
      <c r="E56" s="243"/>
      <c r="F56" s="243"/>
      <c r="G56" s="243"/>
      <c r="H56" s="243"/>
      <c r="I56" s="243"/>
      <c r="J56" s="218"/>
      <c r="K56" s="189">
        <f>[3]Getreide!$A41</f>
        <v>44986</v>
      </c>
      <c r="L56" s="374">
        <f>[3]Getreide!$B41</f>
        <v>117.49011246038199</v>
      </c>
      <c r="M56" s="374">
        <f>[3]Getreide!$C41</f>
        <v>64.7912395073743</v>
      </c>
      <c r="N56" s="243"/>
      <c r="O56" s="374">
        <f>[3]Getreide!$F41</f>
        <v>3.0075948784377</v>
      </c>
      <c r="P56" s="374">
        <f>[3]Getreide!$G41</f>
        <v>1.9025631460253001</v>
      </c>
    </row>
    <row r="57" spans="1:16" x14ac:dyDescent="0.2">
      <c r="A57" s="218"/>
      <c r="B57" s="189"/>
      <c r="C57" s="243"/>
      <c r="D57" s="243"/>
      <c r="E57" s="243"/>
      <c r="F57" s="243"/>
      <c r="G57" s="243"/>
      <c r="H57" s="243"/>
      <c r="I57" s="243"/>
      <c r="J57" s="218"/>
      <c r="K57" s="189">
        <f>[3]Getreide!$A42</f>
        <v>44958</v>
      </c>
      <c r="L57" s="374">
        <f>[3]Getreide!$B42</f>
        <v>117.324197121794</v>
      </c>
      <c r="M57" s="374">
        <f>[3]Getreide!$C42</f>
        <v>64.673119899211301</v>
      </c>
      <c r="N57" s="243"/>
      <c r="O57" s="374">
        <f>[3]Getreide!$F42</f>
        <v>3.0075948784377</v>
      </c>
      <c r="P57" s="374">
        <f>[3]Getreide!$G42</f>
        <v>1.9025631460253001</v>
      </c>
    </row>
    <row r="58" spans="1:16" x14ac:dyDescent="0.2">
      <c r="A58" s="218"/>
      <c r="B58" s="189"/>
      <c r="C58" s="243"/>
      <c r="D58" s="243"/>
      <c r="E58" s="243"/>
      <c r="F58" s="243"/>
      <c r="G58" s="243"/>
      <c r="H58" s="243"/>
      <c r="I58" s="243"/>
      <c r="J58" s="218"/>
      <c r="K58" s="189">
        <f>[3]Getreide!$A43</f>
        <v>44927</v>
      </c>
      <c r="L58" s="374">
        <f>[3]Getreide!$B43</f>
        <v>116.95965593075501</v>
      </c>
      <c r="M58" s="374">
        <f>[3]Getreide!$C43</f>
        <v>64.708591301661372</v>
      </c>
      <c r="N58" s="243"/>
      <c r="O58" s="374">
        <f>[3]Getreide!$F43</f>
        <v>3.0075948784377</v>
      </c>
      <c r="P58" s="374">
        <f>[3]Getreide!$G43</f>
        <v>1.9025631460253001</v>
      </c>
    </row>
    <row r="59" spans="1:16" x14ac:dyDescent="0.2">
      <c r="A59" s="218"/>
      <c r="B59" s="189"/>
      <c r="C59" s="243"/>
      <c r="D59" s="243"/>
      <c r="E59" s="243"/>
      <c r="F59" s="243"/>
      <c r="G59" s="243"/>
      <c r="H59" s="243"/>
      <c r="I59" s="243"/>
      <c r="J59" s="218"/>
      <c r="K59" s="189">
        <f>[3]Getreide!$A44</f>
        <v>44896</v>
      </c>
      <c r="L59" s="374" t="str">
        <f>[3]Getreide!$B44</f>
        <v>-</v>
      </c>
      <c r="M59" s="374">
        <f>[3]Getreide!$C44</f>
        <v>64.04465854009554</v>
      </c>
      <c r="N59" s="243"/>
      <c r="O59" s="374">
        <f>[3]Getreide!$F44</f>
        <v>2.92482223747606</v>
      </c>
      <c r="P59" s="374">
        <f>[3]Getreide!$G44</f>
        <v>1.9286657583392599</v>
      </c>
    </row>
    <row r="60" spans="1:16" x14ac:dyDescent="0.2">
      <c r="A60" s="218"/>
      <c r="B60" s="189"/>
      <c r="C60" s="243"/>
      <c r="D60" s="243"/>
      <c r="E60" s="243"/>
      <c r="F60" s="243"/>
      <c r="G60" s="243"/>
      <c r="H60" s="243"/>
      <c r="I60" s="243"/>
      <c r="J60" s="218"/>
      <c r="K60" s="189">
        <f>[3]Getreide!$A45</f>
        <v>44866</v>
      </c>
      <c r="L60" s="374" t="str">
        <f>[3]Getreide!$B45</f>
        <v>-</v>
      </c>
      <c r="M60" s="374">
        <f>[3]Getreide!$C45</f>
        <v>64.186735845145051</v>
      </c>
      <c r="N60" s="243"/>
      <c r="O60" s="374">
        <f>[3]Getreide!$F45</f>
        <v>2.92482223747606</v>
      </c>
      <c r="P60" s="374">
        <f>[3]Getreide!$G45</f>
        <v>1.9286657583392599</v>
      </c>
    </row>
    <row r="61" spans="1:16" x14ac:dyDescent="0.2">
      <c r="A61" s="218"/>
      <c r="B61" s="189"/>
      <c r="C61" s="243"/>
      <c r="D61" s="243"/>
      <c r="E61" s="243"/>
      <c r="F61" s="243"/>
      <c r="G61" s="243"/>
      <c r="H61" s="243"/>
      <c r="I61" s="243"/>
      <c r="J61" s="218"/>
      <c r="K61" s="189">
        <f>[3]Getreide!$A46</f>
        <v>44835</v>
      </c>
      <c r="L61" s="374">
        <f>[3]Getreide!$B46</f>
        <v>115.511203568453</v>
      </c>
      <c r="M61" s="374">
        <f>[3]Getreide!$C46</f>
        <v>64.873442218481344</v>
      </c>
      <c r="N61" s="243"/>
      <c r="O61" s="374">
        <f>[3]Getreide!$F46</f>
        <v>2.92482223747606</v>
      </c>
      <c r="P61" s="374">
        <f>[3]Getreide!$G46</f>
        <v>1.9286657583392599</v>
      </c>
    </row>
    <row r="62" spans="1:16" x14ac:dyDescent="0.2">
      <c r="A62" s="218"/>
      <c r="B62" s="189"/>
      <c r="C62" s="243"/>
      <c r="D62" s="243"/>
      <c r="E62" s="243"/>
      <c r="F62" s="243"/>
      <c r="G62" s="243"/>
      <c r="H62" s="243"/>
      <c r="I62" s="243"/>
      <c r="J62" s="218"/>
      <c r="K62" s="189">
        <f>[3]Getreide!$A47</f>
        <v>44805</v>
      </c>
      <c r="L62" s="374">
        <f>[3]Getreide!$B47</f>
        <v>115.10727373709101</v>
      </c>
      <c r="M62" s="374">
        <f>[3]Getreide!$C47</f>
        <v>61.956318088223796</v>
      </c>
      <c r="N62" s="243"/>
      <c r="O62" s="374">
        <f>[3]Getreide!$F47</f>
        <v>2.92482223747606</v>
      </c>
      <c r="P62" s="374">
        <f>[3]Getreide!$G47</f>
        <v>1.9286657583392599</v>
      </c>
    </row>
    <row r="63" spans="1:16" x14ac:dyDescent="0.2">
      <c r="A63" s="218"/>
      <c r="B63" s="189"/>
      <c r="C63" s="243"/>
      <c r="D63" s="243"/>
      <c r="E63" s="243"/>
      <c r="F63" s="243"/>
      <c r="G63" s="243"/>
      <c r="H63" s="243"/>
      <c r="I63" s="243"/>
      <c r="J63" s="218"/>
      <c r="K63" s="189">
        <f>[3]Getreide!$A48</f>
        <v>44774</v>
      </c>
      <c r="L63" s="374">
        <f>[3]Getreide!$B48</f>
        <v>114.87958802539499</v>
      </c>
      <c r="M63" s="374">
        <f>[3]Getreide!$C48</f>
        <v>61.905128430658586</v>
      </c>
      <c r="N63" s="243"/>
      <c r="O63" s="374">
        <f>[3]Getreide!$F48</f>
        <v>2.92482223747606</v>
      </c>
      <c r="P63" s="374">
        <f>[3]Getreide!$G48</f>
        <v>1.9286657583392599</v>
      </c>
    </row>
    <row r="64" spans="1:16" x14ac:dyDescent="0.2">
      <c r="A64" s="218"/>
      <c r="B64" s="189"/>
      <c r="C64" s="243"/>
      <c r="D64" s="243"/>
      <c r="E64" s="243"/>
      <c r="F64" s="243"/>
      <c r="G64" s="243"/>
      <c r="H64" s="243"/>
      <c r="I64" s="243"/>
      <c r="J64" s="218"/>
      <c r="K64" s="189">
        <f>[3]Getreide!$A49</f>
        <v>44743</v>
      </c>
      <c r="L64" s="374">
        <f>[3]Getreide!$B49</f>
        <v>114.65020271948499</v>
      </c>
      <c r="M64" s="374">
        <f>[3]Getreide!$C49</f>
        <v>61.073773220130377</v>
      </c>
      <c r="N64" s="243"/>
      <c r="O64" s="374">
        <f>[3]Getreide!$F49</f>
        <v>2.92482223747606</v>
      </c>
      <c r="P64" s="374">
        <f>[3]Getreide!$G49</f>
        <v>1.9286657583392599</v>
      </c>
    </row>
    <row r="65" spans="1:10" x14ac:dyDescent="0.2">
      <c r="A65" s="218"/>
      <c r="B65" s="189"/>
      <c r="C65" s="243"/>
      <c r="D65" s="243"/>
      <c r="E65" s="243"/>
      <c r="F65" s="243"/>
      <c r="G65" s="243"/>
      <c r="H65" s="243"/>
      <c r="I65" s="243"/>
      <c r="J65" s="218"/>
    </row>
    <row r="66" spans="1:10" x14ac:dyDescent="0.2">
      <c r="A66" s="218"/>
      <c r="B66" s="189"/>
      <c r="C66" s="243"/>
      <c r="D66" s="243"/>
      <c r="E66" s="243"/>
      <c r="F66" s="243"/>
      <c r="G66" s="243"/>
      <c r="H66" s="243"/>
      <c r="I66" s="243"/>
      <c r="J66" s="218"/>
    </row>
    <row r="67" spans="1:10" x14ac:dyDescent="0.2">
      <c r="A67" s="218"/>
      <c r="B67" s="189"/>
      <c r="C67" s="243"/>
      <c r="D67" s="243"/>
      <c r="E67" s="243"/>
      <c r="F67" s="243"/>
      <c r="G67" s="243"/>
      <c r="H67" s="243"/>
      <c r="I67" s="243"/>
      <c r="J67" s="218"/>
    </row>
    <row r="68" spans="1:10" x14ac:dyDescent="0.2">
      <c r="A68" s="218"/>
      <c r="B68" s="189"/>
      <c r="C68" s="243"/>
      <c r="D68" s="243"/>
      <c r="E68" s="243"/>
      <c r="F68" s="243"/>
      <c r="G68" s="243"/>
      <c r="H68" s="243"/>
      <c r="I68" s="243"/>
      <c r="J68" s="218"/>
    </row>
    <row r="69" spans="1:10" x14ac:dyDescent="0.2">
      <c r="A69" s="218"/>
      <c r="B69" s="189"/>
      <c r="C69" s="243"/>
      <c r="D69" s="243"/>
      <c r="E69" s="243"/>
      <c r="F69" s="243"/>
      <c r="G69" s="243"/>
      <c r="H69" s="243"/>
      <c r="I69" s="243"/>
      <c r="J69" s="218"/>
    </row>
    <row r="70" spans="1:10" x14ac:dyDescent="0.2">
      <c r="A70" s="218"/>
      <c r="B70" s="189"/>
      <c r="C70" s="243"/>
      <c r="D70" s="243"/>
      <c r="E70" s="243"/>
      <c r="F70" s="243"/>
      <c r="G70" s="243"/>
      <c r="H70" s="243"/>
      <c r="I70" s="243"/>
      <c r="J70" s="218"/>
    </row>
    <row r="71" spans="1:10" x14ac:dyDescent="0.2">
      <c r="A71" s="218"/>
      <c r="B71" s="189"/>
      <c r="C71" s="243"/>
      <c r="D71" s="243"/>
      <c r="E71" s="243"/>
      <c r="F71" s="243"/>
      <c r="G71" s="243"/>
      <c r="H71" s="243"/>
      <c r="I71" s="243"/>
      <c r="J71" s="218"/>
    </row>
    <row r="72" spans="1:10" x14ac:dyDescent="0.2">
      <c r="A72" s="218"/>
      <c r="B72" s="189"/>
      <c r="C72" s="243"/>
      <c r="D72" s="243"/>
      <c r="E72" s="243"/>
      <c r="F72" s="243"/>
      <c r="G72" s="243"/>
      <c r="H72" s="243"/>
      <c r="I72" s="243"/>
      <c r="J72" s="218"/>
    </row>
    <row r="73" spans="1:10" x14ac:dyDescent="0.2">
      <c r="A73" s="218"/>
      <c r="B73" s="189"/>
      <c r="C73" s="243"/>
      <c r="D73" s="243"/>
      <c r="E73" s="243"/>
      <c r="F73" s="243"/>
      <c r="G73" s="243"/>
      <c r="H73" s="243"/>
      <c r="I73" s="243"/>
      <c r="J73" s="218"/>
    </row>
    <row r="74" spans="1:10" x14ac:dyDescent="0.2">
      <c r="A74" s="218"/>
      <c r="B74" s="189"/>
      <c r="C74" s="243"/>
      <c r="D74" s="243"/>
      <c r="E74" s="243"/>
      <c r="F74" s="243"/>
      <c r="G74" s="243"/>
      <c r="H74" s="243"/>
      <c r="I74" s="243"/>
      <c r="J74" s="218"/>
    </row>
    <row r="75" spans="1:10" x14ac:dyDescent="0.2">
      <c r="A75" s="218"/>
      <c r="B75" s="189"/>
      <c r="C75" s="243"/>
      <c r="D75" s="243"/>
      <c r="E75" s="243"/>
      <c r="F75" s="243"/>
      <c r="G75" s="243"/>
      <c r="H75" s="243"/>
      <c r="I75" s="243"/>
      <c r="J75" s="218"/>
    </row>
    <row r="76" spans="1:10" x14ac:dyDescent="0.2">
      <c r="A76" s="218"/>
      <c r="B76" s="189"/>
      <c r="C76" s="243"/>
      <c r="D76" s="243"/>
      <c r="E76" s="243"/>
      <c r="F76" s="243"/>
      <c r="G76" s="243"/>
      <c r="H76" s="243"/>
      <c r="I76" s="243"/>
      <c r="J76" s="218"/>
    </row>
    <row r="77" spans="1:10" x14ac:dyDescent="0.2">
      <c r="A77" s="218"/>
      <c r="B77" s="189"/>
      <c r="C77" s="243"/>
      <c r="D77" s="243"/>
      <c r="E77" s="243"/>
      <c r="F77" s="243"/>
      <c r="G77" s="243"/>
      <c r="H77" s="243"/>
      <c r="I77" s="243"/>
      <c r="J77" s="218"/>
    </row>
    <row r="78" spans="1:10" x14ac:dyDescent="0.2">
      <c r="A78" s="218"/>
      <c r="B78" s="189"/>
      <c r="C78" s="243"/>
      <c r="D78" s="243"/>
      <c r="E78" s="243"/>
      <c r="F78" s="243"/>
      <c r="G78" s="243"/>
      <c r="H78" s="243"/>
      <c r="I78" s="243"/>
      <c r="J78" s="218"/>
    </row>
    <row r="79" spans="1:10" x14ac:dyDescent="0.2">
      <c r="A79" s="218"/>
      <c r="B79" s="189"/>
      <c r="C79" s="243"/>
      <c r="D79" s="243"/>
      <c r="E79" s="243"/>
      <c r="F79" s="243"/>
      <c r="G79" s="243"/>
      <c r="H79" s="243"/>
      <c r="I79" s="243"/>
      <c r="J79" s="218"/>
    </row>
    <row r="80" spans="1:10" x14ac:dyDescent="0.2">
      <c r="A80" s="218"/>
      <c r="B80" s="189"/>
      <c r="C80" s="243"/>
      <c r="D80" s="243"/>
      <c r="E80" s="243"/>
      <c r="F80" s="243"/>
      <c r="G80" s="243"/>
      <c r="H80" s="243"/>
      <c r="I80" s="243"/>
      <c r="J80" s="218"/>
    </row>
    <row r="81" spans="1:10" x14ac:dyDescent="0.2">
      <c r="A81" s="218"/>
      <c r="B81" s="189"/>
      <c r="C81" s="243"/>
      <c r="D81" s="243"/>
      <c r="E81" s="243"/>
      <c r="F81" s="243"/>
      <c r="G81" s="243"/>
      <c r="H81" s="243"/>
      <c r="I81" s="243"/>
      <c r="J81" s="218"/>
    </row>
    <row r="82" spans="1:10" x14ac:dyDescent="0.2">
      <c r="A82" s="218"/>
      <c r="B82" s="189"/>
      <c r="C82" s="243"/>
      <c r="D82" s="243"/>
      <c r="E82" s="243"/>
      <c r="F82" s="243"/>
      <c r="G82" s="243"/>
      <c r="H82" s="243"/>
      <c r="I82" s="243"/>
      <c r="J82" s="218"/>
    </row>
    <row r="83" spans="1:10" x14ac:dyDescent="0.2">
      <c r="A83" s="218"/>
      <c r="B83" s="189"/>
      <c r="C83" s="243"/>
      <c r="D83" s="243"/>
      <c r="E83" s="243"/>
      <c r="F83" s="243"/>
      <c r="G83" s="243"/>
      <c r="H83" s="243"/>
      <c r="I83" s="243"/>
      <c r="J83" s="218"/>
    </row>
    <row r="84" spans="1:10" x14ac:dyDescent="0.2">
      <c r="B84" s="189"/>
      <c r="C84" s="243"/>
      <c r="D84" s="243"/>
      <c r="E84" s="243"/>
      <c r="F84" s="243"/>
      <c r="G84" s="243"/>
      <c r="H84" s="243"/>
      <c r="I84" s="243"/>
    </row>
    <row r="85" spans="1:10" x14ac:dyDescent="0.2">
      <c r="B85" s="189"/>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37" sqref="F37"/>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0"/>
    </row>
    <row r="3" spans="1:21" x14ac:dyDescent="0.2">
      <c r="A3" t="str">
        <f>Codierung!I14</f>
        <v>bio</v>
      </c>
      <c r="B3" s="270">
        <f>'Gemüse Daten'!DX19</f>
        <v>182.092182742001</v>
      </c>
      <c r="C3" s="270">
        <f>'Gemüse Daten'!DZ19</f>
        <v>277.96990324700101</v>
      </c>
      <c r="D3" s="270">
        <f>'Gemüse Daten'!DQ19</f>
        <v>153.10911932700103</v>
      </c>
      <c r="E3" s="270">
        <f>'Gemüse Daten'!EX19</f>
        <v>134.07158808</v>
      </c>
      <c r="F3" s="270">
        <f>'Gemüse Daten'!EG19</f>
        <v>1324.2727721660001</v>
      </c>
      <c r="G3" s="270">
        <f>'Gemüse Daten'!DS19</f>
        <v>30.852297055000999</v>
      </c>
      <c r="H3" s="270">
        <f>'Gemüse Daten'!DB19</f>
        <v>412.20283017600104</v>
      </c>
      <c r="I3" s="270">
        <f>'Gemüse Daten'!DD19</f>
        <v>654.29047823300095</v>
      </c>
      <c r="J3" s="270">
        <f>'Gemüse Daten'!DH19</f>
        <v>158.35630208600099</v>
      </c>
      <c r="K3" s="270">
        <f>'Gemüse Daten'!DJ19</f>
        <v>429.64481442400097</v>
      </c>
      <c r="L3" s="270">
        <f>'Gemüse Daten'!ER19</f>
        <v>325.05728818</v>
      </c>
      <c r="M3" s="270"/>
      <c r="N3" s="270"/>
      <c r="O3" s="270"/>
      <c r="P3" s="270"/>
      <c r="Q3" s="270"/>
      <c r="R3" s="269"/>
      <c r="S3" s="269"/>
      <c r="T3" s="269"/>
      <c r="U3" s="269"/>
    </row>
    <row r="4" spans="1:21" x14ac:dyDescent="0.2">
      <c r="A4" t="str">
        <f>Codierung!I16</f>
        <v>nicht-bio</v>
      </c>
      <c r="B4" s="270">
        <f>'Gemüse Daten'!DY19</f>
        <v>824.56441765</v>
      </c>
      <c r="C4" s="270">
        <f>'Gemüse Daten'!EA19</f>
        <v>1022.295733414</v>
      </c>
      <c r="D4" s="270">
        <f>'Gemüse Daten'!DR19</f>
        <v>666.75938012100005</v>
      </c>
      <c r="E4" s="270">
        <f>'Gemüse Daten'!EY19</f>
        <v>641.97052834200099</v>
      </c>
      <c r="F4" s="270">
        <f>'Gemüse Daten'!EH19</f>
        <v>3152.2786452609998</v>
      </c>
      <c r="G4" s="270">
        <f>'Gemüse Daten'!DT19</f>
        <v>476.74086622400102</v>
      </c>
      <c r="H4" s="270">
        <f>'Gemüse Daten'!DC19</f>
        <v>1565.7458796570002</v>
      </c>
      <c r="I4" s="270">
        <f>'Gemüse Daten'!DE19</f>
        <v>1756.5152423510001</v>
      </c>
      <c r="J4" s="270">
        <f>'Gemüse Daten'!DI19</f>
        <v>858.105205009001</v>
      </c>
      <c r="K4" s="270">
        <f>'Gemüse Daten'!DK19</f>
        <v>784.34496955899999</v>
      </c>
      <c r="L4" s="270">
        <f>'Gemüse Daten'!ES19</f>
        <v>2806.458178071</v>
      </c>
      <c r="M4" s="270"/>
      <c r="N4" s="270"/>
      <c r="O4" s="300"/>
      <c r="P4" s="270"/>
      <c r="Q4" s="270"/>
    </row>
    <row r="5" spans="1:21" x14ac:dyDescent="0.2">
      <c r="A5" t="str">
        <f>Codierung!I220</f>
        <v>Anteil bio in %</v>
      </c>
      <c r="B5" s="300">
        <f t="shared" ref="B5:C5" si="0">B3/(B3+B4)</f>
        <v>0.18088808305741272</v>
      </c>
      <c r="C5" s="300">
        <f t="shared" si="0"/>
        <v>0.21377931970947869</v>
      </c>
      <c r="D5" s="300">
        <f t="shared" ref="D5" si="1">D3/(D3+D4)</f>
        <v>0.18674838639377647</v>
      </c>
      <c r="E5" s="300">
        <f t="shared" ref="E5:F5" si="2">E3/(E3+E4)</f>
        <v>0.17276328854179573</v>
      </c>
      <c r="F5" s="300">
        <f t="shared" si="2"/>
        <v>0.29582431847217694</v>
      </c>
      <c r="G5" s="300">
        <f t="shared" ref="G5" si="3">G3/(G3+G4)</f>
        <v>6.078154570817737E-2</v>
      </c>
      <c r="H5" s="300">
        <f t="shared" ref="H5" si="4">H3/(H3+H4)</f>
        <v>0.20839915015329363</v>
      </c>
      <c r="I5" s="300">
        <f t="shared" ref="I5" si="5">I3/(I3+I4)</f>
        <v>0.27139908979247968</v>
      </c>
      <c r="J5" s="300">
        <f t="shared" ref="J5" si="6">J3/(J3+J4)</f>
        <v>0.15579173532953125</v>
      </c>
      <c r="K5" s="300">
        <f>K3/(K3+K4)</f>
        <v>0.35391139208303019</v>
      </c>
      <c r="L5" s="300">
        <f t="shared" ref="L5" si="7">L3/(L3+L4)</f>
        <v>0.10380191050729613</v>
      </c>
      <c r="M5" s="300"/>
      <c r="N5" s="300"/>
      <c r="P5" s="300"/>
      <c r="Q5" s="300"/>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69">
        <f>'Gemüse Daten'!AM19</f>
        <v>5.7248229999999998</v>
      </c>
      <c r="C9" s="269">
        <f>'Gemüse Daten'!AO19</f>
        <v>3.9413719999999999</v>
      </c>
      <c r="D9" s="269">
        <f>IF('Gemüse Daten'!Z19=0,"-",'Gemüse Daten'!Z19)</f>
        <v>2.2344490000000001</v>
      </c>
      <c r="E9" s="269">
        <f>IF('Gemüse Daten'!BT19=0,"-",'Gemüse Daten'!BT19)</f>
        <v>4.1810580000000002</v>
      </c>
      <c r="F9" s="269">
        <f>'Gemüse Daten'!BB19</f>
        <v>2.4399250000000001</v>
      </c>
      <c r="G9" s="269">
        <f>'Gemüse Daten'!AB19</f>
        <v>0</v>
      </c>
      <c r="H9" s="269">
        <f>'Gemüse Daten'!E19</f>
        <v>6.3869300000000004</v>
      </c>
      <c r="I9" s="269">
        <f>'Gemüse Daten'!G19</f>
        <v>1.3855360000000001</v>
      </c>
      <c r="J9" s="269">
        <f>'Gemüse Daten'!I19</f>
        <v>5.5643520000000004</v>
      </c>
      <c r="K9" s="269">
        <f>'Gemüse Daten'!Q19</f>
        <v>4.0751860000000004</v>
      </c>
      <c r="L9" s="269">
        <f>'Gemüse Daten'!BQ19</f>
        <v>5.219055</v>
      </c>
    </row>
    <row r="10" spans="1:21" x14ac:dyDescent="0.2">
      <c r="A10" t="str">
        <f>Codierung!I16</f>
        <v>nicht-bio</v>
      </c>
      <c r="B10" s="269">
        <f>'Gemüse Daten'!AN19</f>
        <v>2.378479</v>
      </c>
      <c r="C10" s="269">
        <f>'Gemüse Daten'!AP19</f>
        <v>2.7174580000000002</v>
      </c>
      <c r="D10" s="269">
        <f>'Gemüse Daten'!AA19</f>
        <v>1.279379</v>
      </c>
      <c r="E10" s="269">
        <f>'Gemüse Daten'!BU19</f>
        <v>2.1309819999999999</v>
      </c>
      <c r="F10" s="269">
        <f>'Gemüse Daten'!BC19</f>
        <v>1.4923139999999999</v>
      </c>
      <c r="G10" s="269">
        <f>'Gemüse Daten'!AC19</f>
        <v>1.542775</v>
      </c>
      <c r="H10" s="269">
        <f>'Gemüse Daten'!F19</f>
        <v>3.2992710000000001</v>
      </c>
      <c r="I10" s="269">
        <f>'Gemüse Daten'!H19</f>
        <v>1.1606000000000001</v>
      </c>
      <c r="J10" s="269">
        <f>'Gemüse Daten'!J19</f>
        <v>2.537131</v>
      </c>
      <c r="K10" s="269">
        <f>'Gemüse Daten'!R19</f>
        <v>2.595583</v>
      </c>
      <c r="L10" s="269">
        <f>'Gemüse Daten'!BR19</f>
        <v>1.359359</v>
      </c>
    </row>
    <row r="11" spans="1:21" x14ac:dyDescent="0.2">
      <c r="A11" t="str">
        <f>Codierung!I222</f>
        <v>Differenz</v>
      </c>
      <c r="B11" s="269">
        <f>B9-B10</f>
        <v>3.3463439999999998</v>
      </c>
      <c r="C11" s="269">
        <f t="shared" ref="C11:L11" si="8">C9-C10</f>
        <v>1.2239139999999997</v>
      </c>
      <c r="D11" s="269">
        <f>IF(OR(D9="-",D10="-"),"-",D9-D10)</f>
        <v>0.95507000000000009</v>
      </c>
      <c r="E11" s="269">
        <f>IF(OR(E9="-",E10="-"),"-",E9-E10)</f>
        <v>2.0500760000000002</v>
      </c>
      <c r="F11" s="269">
        <f t="shared" si="8"/>
        <v>0.9476110000000002</v>
      </c>
      <c r="G11" s="269">
        <f t="shared" si="8"/>
        <v>-1.542775</v>
      </c>
      <c r="H11" s="269">
        <f t="shared" si="8"/>
        <v>3.0876590000000004</v>
      </c>
      <c r="I11" s="269">
        <f t="shared" si="8"/>
        <v>0.22493600000000002</v>
      </c>
      <c r="J11" s="269">
        <f>J9-J10</f>
        <v>3.0272210000000004</v>
      </c>
      <c r="K11" s="269">
        <f>K9-K10</f>
        <v>1.4796030000000004</v>
      </c>
      <c r="L11" s="269">
        <f t="shared" si="8"/>
        <v>3.859696</v>
      </c>
    </row>
    <row r="12" spans="1:21" x14ac:dyDescent="0.2">
      <c r="A12" t="str">
        <f>Codierung!I222</f>
        <v>Differenz</v>
      </c>
      <c r="B12" s="301">
        <f>B11/B10</f>
        <v>1.4069260228910996</v>
      </c>
      <c r="C12" s="301">
        <f t="shared" ref="C12:L12" si="9">C11/C10</f>
        <v>0.45038929764507846</v>
      </c>
      <c r="D12" s="301">
        <f>IF(OR(D11="-",D10="-"),"-",D11/D10)</f>
        <v>0.7465106117890008</v>
      </c>
      <c r="E12" s="301">
        <f>IF(OR(E11="-",E10="-"),"-",E11/E10)</f>
        <v>0.96203346626109476</v>
      </c>
      <c r="F12" s="301">
        <f t="shared" si="9"/>
        <v>0.63499437785881541</v>
      </c>
      <c r="G12" s="301">
        <f t="shared" si="9"/>
        <v>-1</v>
      </c>
      <c r="H12" s="301">
        <f t="shared" si="9"/>
        <v>0.93586098262313111</v>
      </c>
      <c r="I12" s="301">
        <f t="shared" si="9"/>
        <v>0.19381009822505602</v>
      </c>
      <c r="J12" s="301">
        <f>J11/J10</f>
        <v>1.1931670063548159</v>
      </c>
      <c r="K12" s="301">
        <f>K11/K10</f>
        <v>0.57004649822409859</v>
      </c>
      <c r="L12" s="301">
        <f t="shared" si="9"/>
        <v>2.8393500171772139</v>
      </c>
    </row>
    <row r="15" spans="1:21" x14ac:dyDescent="0.2">
      <c r="B15" t="s">
        <v>25</v>
      </c>
    </row>
    <row r="16" spans="1:21" x14ac:dyDescent="0.2">
      <c r="B16" t="str">
        <f>'Früchte Daten'!E16</f>
        <v>Äpfel Gala I</v>
      </c>
      <c r="C16" t="str">
        <f>'Früchte Daten'!BJ16</f>
        <v>Bananen</v>
      </c>
      <c r="D16" t="s">
        <v>680</v>
      </c>
      <c r="E16" t="s">
        <v>683</v>
      </c>
      <c r="F16" t="str">
        <f>'Früchte Daten'!BL16</f>
        <v>Kiwi</v>
      </c>
      <c r="G16" t="str">
        <f>'Früchte Daten'!AQ16</f>
        <v>Trauben weiss kernlos</v>
      </c>
      <c r="H16" s="403" t="str">
        <f>'Früchte Daten'!BC16</f>
        <v>Zitronen</v>
      </c>
    </row>
    <row r="17" spans="1:12" x14ac:dyDescent="0.2">
      <c r="A17" t="str">
        <f>Codierung!I14</f>
        <v>bio</v>
      </c>
      <c r="B17" s="403">
        <f>'Früchte Daten'!E19</f>
        <v>5.0559000000000003</v>
      </c>
      <c r="C17" s="403">
        <f>'Früchte Daten'!BJ19</f>
        <v>2.8782549999999998</v>
      </c>
      <c r="D17" s="403">
        <v>19.546973000000001</v>
      </c>
      <c r="E17" s="403">
        <v>31.890236999999999</v>
      </c>
      <c r="F17" s="403">
        <f>'Früchte Daten'!BL19</f>
        <v>0.86090599999999995</v>
      </c>
      <c r="G17" s="403">
        <f>'Früchte Daten'!AQ19</f>
        <v>0</v>
      </c>
      <c r="H17" s="403">
        <f>'Früchte Daten'!BC19</f>
        <v>0.521096</v>
      </c>
    </row>
    <row r="18" spans="1:12" x14ac:dyDescent="0.2">
      <c r="A18" t="str">
        <f>Codierung!I16</f>
        <v>nicht-bio</v>
      </c>
      <c r="B18" s="403">
        <f>'Früchte Daten'!F19</f>
        <v>2.8716279999999998</v>
      </c>
      <c r="C18" s="403">
        <f>'Früchte Daten'!BK19</f>
        <v>2.5505979999999999</v>
      </c>
      <c r="D18" s="403">
        <v>15.870761999999999</v>
      </c>
      <c r="E18" s="403">
        <v>22.220731000000001</v>
      </c>
      <c r="F18" s="403">
        <f>'Früchte Daten'!BM19</f>
        <v>0.99015600000000004</v>
      </c>
      <c r="G18" s="403">
        <f>'Früchte Daten'!AR19</f>
        <v>3.8416980000000001</v>
      </c>
      <c r="H18" s="403">
        <f>'Früchte Daten'!BD19</f>
        <v>0.41189300000000001</v>
      </c>
    </row>
    <row r="19" spans="1:12" x14ac:dyDescent="0.2">
      <c r="A19" t="str">
        <f>Codierung!I222</f>
        <v>Differenz</v>
      </c>
      <c r="B19" s="269">
        <f t="shared" ref="B19" si="10">B17-B18</f>
        <v>2.1842720000000004</v>
      </c>
      <c r="C19" s="269">
        <f t="shared" ref="C19" si="11">C17-C18</f>
        <v>0.32765699999999987</v>
      </c>
      <c r="D19" s="269">
        <f>D17-D18</f>
        <v>3.6762110000000021</v>
      </c>
      <c r="E19" s="269">
        <f t="shared" ref="E19:H19" si="12">E17-E18</f>
        <v>9.6695059999999984</v>
      </c>
      <c r="F19" s="269">
        <f t="shared" si="12"/>
        <v>-0.12925000000000009</v>
      </c>
      <c r="G19" s="269">
        <f>G17-G18</f>
        <v>-3.8416980000000001</v>
      </c>
      <c r="H19" s="269">
        <f t="shared" si="12"/>
        <v>0.10920299999999999</v>
      </c>
    </row>
    <row r="20" spans="1:12" x14ac:dyDescent="0.2">
      <c r="A20" t="str">
        <f>Codierung!I222</f>
        <v>Differenz</v>
      </c>
      <c r="B20" s="301">
        <f t="shared" ref="B20" si="13">B19/B18</f>
        <v>0.76063891283968554</v>
      </c>
      <c r="C20" s="301">
        <f t="shared" ref="C20:E20" si="14">C19/C18</f>
        <v>0.12846281538682297</v>
      </c>
      <c r="D20" s="301">
        <f t="shared" si="14"/>
        <v>0.23163418366427538</v>
      </c>
      <c r="E20" s="301">
        <f t="shared" si="14"/>
        <v>0.43515697120855285</v>
      </c>
      <c r="F20" s="301">
        <f t="shared" ref="F20:H20" si="15">F19/F18</f>
        <v>-0.13053498640618255</v>
      </c>
      <c r="G20" s="301">
        <f>G19/G18</f>
        <v>-1</v>
      </c>
      <c r="H20" s="301">
        <f t="shared" si="15"/>
        <v>0.26512468043885185</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0">
        <f>'Früchte Daten'!BU19</f>
        <v>553.34001659500098</v>
      </c>
      <c r="C23" s="270">
        <f>'Früchte Daten'!BX19</f>
        <v>171.844986384001</v>
      </c>
      <c r="D23" s="270">
        <f>'Früchte Daten'!DG19</f>
        <v>439.27444181600106</v>
      </c>
      <c r="E23" s="270">
        <f>'Früchte Daten'!DI19</f>
        <v>2149.4426318350002</v>
      </c>
      <c r="F23" s="270">
        <f>'Früchte Daten'!CA19</f>
        <v>0</v>
      </c>
      <c r="G23" s="270">
        <f>'Früchte Daten'!$CC$19</f>
        <v>37.626215740000994</v>
      </c>
      <c r="H23" s="270">
        <f>'Früchte Daten'!CE19</f>
        <v>29.967899889001</v>
      </c>
      <c r="I23" s="270">
        <f>'Früchte Daten'!DK19</f>
        <v>124.827061913001</v>
      </c>
      <c r="J23" s="270">
        <v>379.3886</v>
      </c>
      <c r="K23" s="270">
        <f>'Früchte Daten'!DB19</f>
        <v>826.68589654200002</v>
      </c>
      <c r="L23" s="437"/>
    </row>
    <row r="24" spans="1:12" x14ac:dyDescent="0.2">
      <c r="A24" t="str">
        <f>Codierung!I16</f>
        <v>nicht-bio</v>
      </c>
      <c r="B24" s="270">
        <f>'Früchte Daten'!BV19</f>
        <v>4686.3532972560006</v>
      </c>
      <c r="C24" s="270">
        <f>'Früchte Daten'!BY19</f>
        <v>1201.261075568</v>
      </c>
      <c r="D24" s="270">
        <f>'Früchte Daten'!DH19</f>
        <v>1400.333485807</v>
      </c>
      <c r="E24" s="270">
        <f>'Früchte Daten'!DJ19</f>
        <v>4913.5876125349996</v>
      </c>
      <c r="F24" s="270">
        <f>'Früchte Daten'!CB19</f>
        <v>105.510942736001</v>
      </c>
      <c r="G24" s="270">
        <f>'Früchte Daten'!$CD$19</f>
        <v>608.50091755900098</v>
      </c>
      <c r="H24" s="270">
        <f>'Früchte Daten'!CF19</f>
        <v>156.161559823</v>
      </c>
      <c r="I24" s="270">
        <f>'Früchte Daten'!DL19</f>
        <v>784.55008282200004</v>
      </c>
      <c r="J24" s="270">
        <v>2247.4931000000001</v>
      </c>
      <c r="K24" s="270">
        <f>'Früchte Daten'!DC19</f>
        <v>882.95801457799996</v>
      </c>
      <c r="L24" s="437"/>
    </row>
    <row r="25" spans="1:12" x14ac:dyDescent="0.2">
      <c r="A25" t="str">
        <f>Codierung!I220</f>
        <v>Anteil bio in %</v>
      </c>
      <c r="B25" s="300">
        <f>B23/(B23+B24)</f>
        <v>0.10560542067075952</v>
      </c>
      <c r="C25" s="300">
        <f t="shared" ref="C25:K25" si="16">C23/(C23+C24)</f>
        <v>0.1251505554783634</v>
      </c>
      <c r="D25" s="300">
        <f t="shared" si="16"/>
        <v>0.2387869910865178</v>
      </c>
      <c r="E25" s="300">
        <f t="shared" si="16"/>
        <v>0.30432301115351146</v>
      </c>
      <c r="F25" s="300">
        <f>F23/(F23+F24)</f>
        <v>0</v>
      </c>
      <c r="G25" s="300">
        <f t="shared" si="16"/>
        <v>5.8233455617145664E-2</v>
      </c>
      <c r="H25" s="300">
        <f t="shared" si="16"/>
        <v>0.16100567817351683</v>
      </c>
      <c r="I25" s="300">
        <f t="shared" si="16"/>
        <v>0.13726654846749695</v>
      </c>
      <c r="J25" s="300">
        <v>0.14442546080396387</v>
      </c>
      <c r="K25" s="300">
        <f t="shared" si="16"/>
        <v>0.48354273727119712</v>
      </c>
      <c r="L25" s="300"/>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0">
        <f>'Fleisch Daten'!DC20</f>
        <v>359.59508353000001</v>
      </c>
      <c r="C29" s="270">
        <f>'Fleisch Daten'!CO20</f>
        <v>11.302279333001001</v>
      </c>
      <c r="D29" s="270">
        <f>'Fleisch Daten'!DV20</f>
        <v>70.757404194001012</v>
      </c>
      <c r="E29" s="270">
        <f>'Fleisch Daten'!CX20</f>
        <v>12.021463647000999</v>
      </c>
      <c r="F29" s="270">
        <f>'Fleisch Daten'!EI20</f>
        <v>172.31317314300102</v>
      </c>
    </row>
    <row r="30" spans="1:12" x14ac:dyDescent="0.2">
      <c r="A30" t="str">
        <f>Codierung!I16</f>
        <v>nicht-bio</v>
      </c>
      <c r="B30" s="270">
        <f>'Fleisch Daten'!DD20</f>
        <v>3164.6546547819999</v>
      </c>
      <c r="C30" s="270">
        <f>'Fleisch Daten'!CP20</f>
        <v>354.63791729800101</v>
      </c>
      <c r="D30" s="270">
        <f>'Fleisch Daten'!DW20</f>
        <v>2254.6042993800002</v>
      </c>
      <c r="E30" s="270">
        <f>'Fleisch Daten'!CY20</f>
        <v>258.55461004099999</v>
      </c>
      <c r="F30" s="270">
        <f>'Fleisch Daten'!EJ20</f>
        <v>5853.6869391590008</v>
      </c>
    </row>
    <row r="31" spans="1:12" x14ac:dyDescent="0.2">
      <c r="A31" t="str">
        <f>Codierung!I220</f>
        <v>Anteil bio in %</v>
      </c>
      <c r="B31" s="353">
        <f>B29/(B29+B30)</f>
        <v>0.10203450669822119</v>
      </c>
      <c r="C31" s="353">
        <f t="shared" ref="C31:E31" si="17">C29/(C29+C30)</f>
        <v>3.0885591244292087E-2</v>
      </c>
      <c r="D31" s="353">
        <f t="shared" si="17"/>
        <v>3.0428558312132391E-2</v>
      </c>
      <c r="E31" s="353">
        <f t="shared" si="17"/>
        <v>4.4429145131519833E-2</v>
      </c>
      <c r="F31" s="353">
        <f>F29/(F29+F30)</f>
        <v>2.8594950204402732E-2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4">
        <f>'Fleisch Daten'!C20</f>
        <v>45658</v>
      </c>
      <c r="B35" s="269" t="str">
        <f>'Fleisch Daten'!D20</f>
        <v>-</v>
      </c>
      <c r="C35" s="269" t="str">
        <f>'Fleisch Daten'!F20</f>
        <v>-</v>
      </c>
      <c r="D35" s="269" t="str">
        <f>'Fleisch Daten'!H20</f>
        <v>-</v>
      </c>
      <c r="E35" s="269" t="str">
        <f>'Fleisch Daten'!K20</f>
        <v>-</v>
      </c>
      <c r="F35" s="269" t="str">
        <f>'Fleisch Daten'!N20</f>
        <v>-</v>
      </c>
      <c r="G35" s="269" t="str">
        <f>'Fleisch Daten'!Q20</f>
        <v>-</v>
      </c>
    </row>
    <row r="36" spans="1:7" x14ac:dyDescent="0.2">
      <c r="A36" s="354">
        <f>'Fleisch Daten'!C21</f>
        <v>45627</v>
      </c>
      <c r="B36" s="269" t="str">
        <f>'Fleisch Daten'!D21</f>
        <v>-</v>
      </c>
      <c r="C36" s="269" t="str">
        <f>'Fleisch Daten'!F21</f>
        <v>-</v>
      </c>
      <c r="D36" s="269" t="str">
        <f>'Fleisch Daten'!H21</f>
        <v>-</v>
      </c>
      <c r="E36" s="269" t="str">
        <f>'Fleisch Daten'!K21</f>
        <v>-</v>
      </c>
      <c r="F36" s="269" t="str">
        <f>'Fleisch Daten'!N21</f>
        <v>-</v>
      </c>
      <c r="G36" s="269" t="str">
        <f>'Fleisch Daten'!Q21</f>
        <v>-</v>
      </c>
    </row>
    <row r="37" spans="1:7" x14ac:dyDescent="0.2">
      <c r="A37" s="354">
        <f>'Fleisch Daten'!C22</f>
        <v>45292</v>
      </c>
      <c r="B37" s="269" t="str">
        <f>'Fleisch Daten'!D22</f>
        <v>-</v>
      </c>
      <c r="C37" s="269" t="str">
        <f>'Fleisch Daten'!F22</f>
        <v>-</v>
      </c>
      <c r="D37" s="269" t="str">
        <f>'Fleisch Daten'!H22</f>
        <v>-</v>
      </c>
      <c r="E37" s="269" t="str">
        <f>'Fleisch Daten'!K22</f>
        <v>-</v>
      </c>
      <c r="F37" s="269" t="str">
        <f>'Fleisch Daten'!N22</f>
        <v>-</v>
      </c>
      <c r="G37" s="269" t="str">
        <f>'Fleisch Daten'!Q22</f>
        <v>-</v>
      </c>
    </row>
    <row r="38" spans="1:7" x14ac:dyDescent="0.2">
      <c r="B38" s="449" t="e">
        <f>B35/B37-1</f>
        <v>#VALUE!</v>
      </c>
      <c r="C38" s="449" t="e">
        <f t="shared" ref="C38:G38" si="18">C35/C37-1</f>
        <v>#VALUE!</v>
      </c>
      <c r="D38" s="449" t="e">
        <f t="shared" si="18"/>
        <v>#VALUE!</v>
      </c>
      <c r="E38" s="449" t="e">
        <f t="shared" si="18"/>
        <v>#VALUE!</v>
      </c>
      <c r="F38" s="449" t="e">
        <f t="shared" si="18"/>
        <v>#VALUE!</v>
      </c>
      <c r="G38" s="44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I510"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3" t="s">
        <v>59</v>
      </c>
      <c r="B1" s="614"/>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5" t="s">
        <v>74</v>
      </c>
      <c r="B6" s="616"/>
      <c r="E6" s="23" t="s">
        <v>71</v>
      </c>
      <c r="I6" s="27" t="str">
        <f t="shared" si="0"/>
        <v>Warenkorb Bio</v>
      </c>
      <c r="J6" s="30" t="s">
        <v>58</v>
      </c>
      <c r="K6" s="30" t="s">
        <v>298</v>
      </c>
      <c r="L6" s="31" t="s">
        <v>255</v>
      </c>
    </row>
    <row r="7" spans="1:38" ht="15" thickBot="1" x14ac:dyDescent="0.25">
      <c r="A7" s="2"/>
      <c r="B7" s="32" t="s">
        <v>435</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436</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0"/>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0" t="s">
        <v>452</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0" t="s">
        <v>451</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0" t="s">
        <v>450</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0" t="s">
        <v>492</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7"/>
      <c r="E14" s="35"/>
      <c r="I14" s="27" t="str">
        <f t="shared" si="0"/>
        <v>bio</v>
      </c>
      <c r="J14" s="30" t="s">
        <v>79</v>
      </c>
      <c r="K14" s="40" t="s">
        <v>79</v>
      </c>
      <c r="L14" s="317"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8"/>
      <c r="I15" s="27" t="str">
        <f t="shared" si="0"/>
        <v>Nicht-bio</v>
      </c>
      <c r="J15" s="30" t="s">
        <v>1010</v>
      </c>
      <c r="K15" s="337" t="s">
        <v>1011</v>
      </c>
      <c r="L15" s="317" t="s">
        <v>1011</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29"/>
      <c r="B16" s="1"/>
      <c r="I16" s="27" t="str">
        <f t="shared" si="0"/>
        <v>nicht-bio</v>
      </c>
      <c r="J16" s="30" t="s">
        <v>479</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8"/>
      <c r="I17" s="27" t="str">
        <f t="shared" si="0"/>
        <v>konventionell</v>
      </c>
      <c r="J17" s="30" t="s">
        <v>480</v>
      </c>
      <c r="K17" s="316" t="s">
        <v>817</v>
      </c>
      <c r="L17" s="316" t="s">
        <v>894</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7">
        <v>2000</v>
      </c>
      <c r="B18" s="130"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7"/>
      <c r="B19" s="130"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7"/>
      <c r="B20" s="130"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7"/>
      <c r="B21" s="130"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3" t="e">
        <f>AVERAGE(#REF!,#REF!)</f>
        <v>#REF!</v>
      </c>
      <c r="R21" s="7" t="e">
        <f>AVERAGE(#REF!,#REF!,#REF!)</f>
        <v>#REF!</v>
      </c>
      <c r="S21" s="7" t="e">
        <f>AVERAGE(#REF!,#REF!,#REF!)</f>
        <v>#REF!</v>
      </c>
      <c r="T21" s="173" t="e">
        <f t="shared" si="2"/>
        <v>#REF!</v>
      </c>
      <c r="U21" s="7" t="e">
        <f>AVERAGE(#REF!,#REF!,#REF!)</f>
        <v>#REF!</v>
      </c>
      <c r="V21" s="7" t="e">
        <f>AVERAGE(#REF!,#REF!,#REF!)</f>
        <v>#REF!</v>
      </c>
      <c r="W21" s="173" t="e">
        <f t="shared" si="3"/>
        <v>#REF!</v>
      </c>
      <c r="X21" s="7" t="e">
        <f>AVERAGE(#REF!,#REF!,#REF!)</f>
        <v>#REF!</v>
      </c>
      <c r="Y21" s="7" t="e">
        <f>AVERAGE(#REF!,#REF!,#REF!)</f>
        <v>#REF!</v>
      </c>
      <c r="Z21" s="173" t="e">
        <f t="shared" si="4"/>
        <v>#REF!</v>
      </c>
      <c r="AA21" s="7" t="e">
        <f>AVERAGE(#REF!,#REF!,#REF!)</f>
        <v>#REF!</v>
      </c>
      <c r="AB21" s="7" t="e">
        <f>AVERAGE(#REF!,#REF!,#REF!)</f>
        <v>#REF!</v>
      </c>
      <c r="AC21" s="173" t="e">
        <f t="shared" si="5"/>
        <v>#REF!</v>
      </c>
      <c r="AD21" s="7" t="e">
        <f>AVERAGE(#REF!,#REF!,#REF!)</f>
        <v>#REF!</v>
      </c>
      <c r="AE21" s="7" t="e">
        <f>AVERAGE(#REF!,#REF!,#REF!)</f>
        <v>#REF!</v>
      </c>
      <c r="AF21" s="173" t="e">
        <f t="shared" si="6"/>
        <v>#REF!</v>
      </c>
      <c r="AG21" s="7" t="e">
        <f>AVERAGE(#REF!,#REF!,#REF!)</f>
        <v>#REF!</v>
      </c>
      <c r="AH21" s="7" t="e">
        <f>AVERAGE(#REF!,#REF!,#REF!)</f>
        <v>#REF!</v>
      </c>
      <c r="AI21" s="173" t="e">
        <f t="shared" si="7"/>
        <v>#REF!</v>
      </c>
      <c r="AJ21" s="7" t="e">
        <f>AVERAGE(#REF!,#REF!,#REF!)</f>
        <v>#REF!</v>
      </c>
      <c r="AK21" s="7" t="e">
        <f>AVERAGE(#REF!,#REF!,#REF!)</f>
        <v>#REF!</v>
      </c>
      <c r="AL21" s="173" t="e">
        <f t="shared" si="8"/>
        <v>#REF!</v>
      </c>
    </row>
    <row r="22" spans="1:38" x14ac:dyDescent="0.2">
      <c r="A22" s="127"/>
      <c r="B22" s="130"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7"/>
      <c r="B23" s="130"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7"/>
      <c r="B24" s="130" t="s">
        <v>75</v>
      </c>
      <c r="I24" s="27" t="str">
        <f t="shared" si="0"/>
        <v>Marktanalysen Preiserhebungen im Detailhandel durchführt. Die Detailhandelspreiserhebungen enthalten keine</v>
      </c>
      <c r="J24" s="30" t="s">
        <v>424</v>
      </c>
      <c r="K24" s="30" t="s">
        <v>427</v>
      </c>
      <c r="L24" s="31" t="s">
        <v>264</v>
      </c>
      <c r="N24" s="53" t="str">
        <f>Codierung!$I$43</f>
        <v>Kartoffeln</v>
      </c>
      <c r="O24" s="44"/>
      <c r="P24" s="42" t="e">
        <f>#REF!</f>
        <v>#REF!</v>
      </c>
      <c r="Q24" s="42" t="e">
        <f>#REF!</f>
        <v>#REF!</v>
      </c>
      <c r="R24" s="62" t="e">
        <f t="shared" ref="R24:R30" si="9">ROUND((P24/Q24-1)*100,2)/100</f>
        <v>#REF!</v>
      </c>
    </row>
    <row r="25" spans="1:38" ht="25.5" customHeight="1" x14ac:dyDescent="0.25">
      <c r="A25" s="127"/>
      <c r="B25" s="130"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7"/>
      <c r="B26" s="130"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428</v>
      </c>
      <c r="L26" s="30" t="s">
        <v>421</v>
      </c>
      <c r="N26" s="53" t="str">
        <f>Codierung!$I$46</f>
        <v>Mehl</v>
      </c>
      <c r="P26" s="42" t="e">
        <f>#REF!</f>
        <v>#REF!</v>
      </c>
      <c r="Q26" s="42" t="e">
        <f>#REF!</f>
        <v>#REF!</v>
      </c>
      <c r="R26" s="62" t="e">
        <f t="shared" si="9"/>
        <v>#REF!</v>
      </c>
    </row>
    <row r="27" spans="1:38" ht="25.5" x14ac:dyDescent="0.25">
      <c r="A27" s="127"/>
      <c r="B27" s="130"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7"/>
      <c r="B28" s="130" t="s">
        <v>80</v>
      </c>
      <c r="I28" s="27" t="str">
        <f t="shared" si="0"/>
        <v>**Die gemittelten Jahrespreise können teilweise aus kalkulierten Monatspreisen zusammengesetzt sein.</v>
      </c>
      <c r="J28" s="30" t="s">
        <v>422</v>
      </c>
      <c r="K28" s="30" t="s">
        <v>423</v>
      </c>
      <c r="L28" s="316" t="s">
        <v>895</v>
      </c>
      <c r="N28" s="53" t="str">
        <f>Codierung!$I$41</f>
        <v>Fleisch und Fleischprodukte</v>
      </c>
      <c r="O28" s="44"/>
      <c r="P28" s="42" t="e">
        <f>#REF!</f>
        <v>#REF!</v>
      </c>
      <c r="Q28" s="42" t="e">
        <f>#REF!</f>
        <v>#REF!</v>
      </c>
      <c r="R28" s="62" t="e">
        <f t="shared" si="9"/>
        <v>#REF!</v>
      </c>
    </row>
    <row r="29" spans="1:38" ht="15" x14ac:dyDescent="0.25">
      <c r="A29" s="127"/>
      <c r="B29" s="130"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7">
        <v>2001</v>
      </c>
      <c r="B30" s="130"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7"/>
      <c r="B31" s="130" t="s">
        <v>66</v>
      </c>
      <c r="H31" t="s">
        <v>371</v>
      </c>
      <c r="I31" s="27" t="str">
        <f t="shared" si="0"/>
        <v>Warenkorb</v>
      </c>
      <c r="J31" s="30" t="s">
        <v>325</v>
      </c>
      <c r="K31" s="30" t="s">
        <v>326</v>
      </c>
      <c r="L31" s="30" t="s">
        <v>327</v>
      </c>
      <c r="N31" s="53"/>
      <c r="O31" s="44"/>
      <c r="P31" s="44"/>
      <c r="Q31" s="44"/>
      <c r="R31" s="63"/>
    </row>
    <row r="32" spans="1:38" ht="15" x14ac:dyDescent="0.25">
      <c r="A32" s="127"/>
      <c r="B32" s="130"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7"/>
      <c r="B33" s="130" t="s">
        <v>70</v>
      </c>
      <c r="I33" s="27" t="str">
        <f t="shared" si="0"/>
        <v>Es handelt sich um Nicht-Bio, inländischen &amp; wenn nicht vorhanden ausländischen Produkten.</v>
      </c>
      <c r="J33" s="30" t="s">
        <v>374</v>
      </c>
      <c r="K33" s="30" t="s">
        <v>373</v>
      </c>
      <c r="L33" s="316" t="s">
        <v>896</v>
      </c>
    </row>
    <row r="34" spans="1:15" x14ac:dyDescent="0.2">
      <c r="A34" s="127"/>
      <c r="B34" s="130" t="s">
        <v>71</v>
      </c>
      <c r="I34" s="27" t="str">
        <f t="shared" si="0"/>
        <v>Warenkorb bio</v>
      </c>
      <c r="J34" s="30" t="s">
        <v>465</v>
      </c>
      <c r="K34" s="316" t="s">
        <v>298</v>
      </c>
      <c r="L34" s="316" t="s">
        <v>897</v>
      </c>
    </row>
    <row r="35" spans="1:15" x14ac:dyDescent="0.2">
      <c r="A35" s="127"/>
      <c r="B35" s="130" t="s">
        <v>73</v>
      </c>
      <c r="I35" s="27" t="str">
        <f t="shared" si="0"/>
        <v>Warenkorb nich-bio</v>
      </c>
      <c r="J35" s="30" t="s">
        <v>466</v>
      </c>
      <c r="K35" s="316" t="s">
        <v>299</v>
      </c>
      <c r="L35" s="316" t="s">
        <v>898</v>
      </c>
    </row>
    <row r="36" spans="1:15" x14ac:dyDescent="0.2">
      <c r="A36" s="127"/>
      <c r="B36" s="130" t="s">
        <v>75</v>
      </c>
      <c r="I36" s="27" t="str">
        <f t="shared" si="0"/>
        <v>Warenkorb Differenz Daten</v>
      </c>
      <c r="J36" s="30" t="s">
        <v>467</v>
      </c>
      <c r="K36" s="316" t="s">
        <v>818</v>
      </c>
      <c r="L36" s="316" t="s">
        <v>899</v>
      </c>
    </row>
    <row r="37" spans="1:15" x14ac:dyDescent="0.2">
      <c r="A37" s="127"/>
      <c r="B37" s="130" t="s">
        <v>76</v>
      </c>
      <c r="I37" s="27">
        <f t="shared" si="0"/>
        <v>0</v>
      </c>
      <c r="O37" t="s">
        <v>452</v>
      </c>
    </row>
    <row r="38" spans="1:15" x14ac:dyDescent="0.2">
      <c r="A38" s="127"/>
      <c r="B38" s="130" t="s">
        <v>77</v>
      </c>
      <c r="I38" s="27" t="str">
        <f t="shared" si="0"/>
        <v>Zusammensetzung des Warenkorbs*</v>
      </c>
      <c r="J38" s="140" t="str">
        <f>J29&amp;" "&amp;J30</f>
        <v>Zusammensetzung des Warenkorbs*</v>
      </c>
      <c r="K38" s="140" t="str">
        <f>K29&amp;" "&amp;K30</f>
        <v>Composition du panier-type*</v>
      </c>
      <c r="L38" s="140" t="str">
        <f>L29&amp;" "&amp;L30</f>
        <v>Composizione del paniere delle merci*</v>
      </c>
      <c r="O38" t="s">
        <v>451</v>
      </c>
    </row>
    <row r="39" spans="1:15" x14ac:dyDescent="0.2">
      <c r="A39" s="127"/>
      <c r="B39" s="130" t="s">
        <v>78</v>
      </c>
      <c r="H39" t="s">
        <v>142</v>
      </c>
      <c r="I39" s="27" t="str">
        <f t="shared" si="0"/>
        <v>Milch und Milchprodukte</v>
      </c>
      <c r="J39" t="s">
        <v>0</v>
      </c>
      <c r="K39" s="30" t="s">
        <v>310</v>
      </c>
      <c r="L39" s="31" t="s">
        <v>268</v>
      </c>
      <c r="O39" t="s">
        <v>450</v>
      </c>
    </row>
    <row r="40" spans="1:15" x14ac:dyDescent="0.2">
      <c r="A40" s="127"/>
      <c r="B40" s="130" t="s">
        <v>80</v>
      </c>
      <c r="H40" t="s">
        <v>243</v>
      </c>
      <c r="I40" s="27" t="str">
        <f t="shared" si="0"/>
        <v>Fleisch</v>
      </c>
      <c r="J40" t="s">
        <v>242</v>
      </c>
      <c r="K40" s="30" t="s">
        <v>844</v>
      </c>
      <c r="L40" s="31" t="s">
        <v>224</v>
      </c>
      <c r="O40" t="s">
        <v>492</v>
      </c>
    </row>
    <row r="41" spans="1:15" x14ac:dyDescent="0.2">
      <c r="A41" s="127"/>
      <c r="B41" s="130" t="s">
        <v>81</v>
      </c>
      <c r="I41" s="27" t="str">
        <f t="shared" si="0"/>
        <v>Fleisch und Fleischprodukte</v>
      </c>
      <c r="J41" t="s">
        <v>9</v>
      </c>
      <c r="K41" s="30" t="s">
        <v>311</v>
      </c>
      <c r="L41" s="31" t="s">
        <v>269</v>
      </c>
    </row>
    <row r="42" spans="1:15" x14ac:dyDescent="0.2">
      <c r="A42" s="127">
        <v>2002</v>
      </c>
      <c r="B42" s="130" t="s">
        <v>64</v>
      </c>
      <c r="I42" s="27" t="str">
        <f t="shared" si="0"/>
        <v>Eier</v>
      </c>
      <c r="J42" t="s">
        <v>21</v>
      </c>
      <c r="K42" s="30" t="s">
        <v>312</v>
      </c>
      <c r="L42" s="31" t="s">
        <v>270</v>
      </c>
    </row>
    <row r="43" spans="1:15" x14ac:dyDescent="0.2">
      <c r="A43" s="127"/>
      <c r="B43" s="130" t="s">
        <v>66</v>
      </c>
      <c r="I43" s="27" t="str">
        <f t="shared" si="0"/>
        <v>Kartoffeln</v>
      </c>
      <c r="J43" t="s">
        <v>22</v>
      </c>
      <c r="K43" s="30" t="s">
        <v>199</v>
      </c>
      <c r="L43" s="31" t="s">
        <v>226</v>
      </c>
    </row>
    <row r="44" spans="1:15" x14ac:dyDescent="0.2">
      <c r="A44" s="127"/>
      <c r="B44" s="130" t="s">
        <v>68</v>
      </c>
      <c r="I44" s="27" t="str">
        <f t="shared" si="0"/>
        <v>Früchte</v>
      </c>
      <c r="J44" t="s">
        <v>25</v>
      </c>
      <c r="K44" s="30" t="s">
        <v>200</v>
      </c>
      <c r="L44" s="31" t="s">
        <v>237</v>
      </c>
    </row>
    <row r="45" spans="1:15" x14ac:dyDescent="0.2">
      <c r="A45" s="127"/>
      <c r="B45" s="130" t="s">
        <v>70</v>
      </c>
      <c r="I45" s="27" t="str">
        <f t="shared" si="0"/>
        <v>Gemüse</v>
      </c>
      <c r="J45" t="s">
        <v>30</v>
      </c>
      <c r="K45" s="30" t="s">
        <v>205</v>
      </c>
      <c r="L45" s="31" t="s">
        <v>238</v>
      </c>
    </row>
    <row r="46" spans="1:15" x14ac:dyDescent="0.2">
      <c r="A46" s="127"/>
      <c r="B46" s="130" t="s">
        <v>71</v>
      </c>
      <c r="I46" s="27" t="str">
        <f t="shared" si="0"/>
        <v>Mehl</v>
      </c>
      <c r="J46" t="s">
        <v>116</v>
      </c>
      <c r="K46" s="30" t="s">
        <v>240</v>
      </c>
      <c r="L46" s="31" t="s">
        <v>239</v>
      </c>
    </row>
    <row r="47" spans="1:15" x14ac:dyDescent="0.2">
      <c r="A47" s="127"/>
      <c r="B47" s="130" t="s">
        <v>73</v>
      </c>
      <c r="I47" s="27" t="str">
        <f t="shared" si="0"/>
        <v>Milch</v>
      </c>
      <c r="J47" s="114" t="s">
        <v>243</v>
      </c>
      <c r="K47" s="114" t="s">
        <v>181</v>
      </c>
      <c r="L47" s="115" t="s">
        <v>225</v>
      </c>
    </row>
    <row r="48" spans="1:15" x14ac:dyDescent="0.2">
      <c r="A48" s="127"/>
      <c r="B48" s="130" t="s">
        <v>75</v>
      </c>
      <c r="I48" s="27" t="str">
        <f t="shared" si="0"/>
        <v xml:space="preserve">Vollmilch </v>
      </c>
      <c r="J48" s="30" t="s">
        <v>1</v>
      </c>
      <c r="K48" s="30" t="s">
        <v>182</v>
      </c>
      <c r="L48" s="31" t="s">
        <v>146</v>
      </c>
    </row>
    <row r="49" spans="1:12" x14ac:dyDescent="0.2">
      <c r="A49" s="127"/>
      <c r="B49" s="130" t="s">
        <v>76</v>
      </c>
      <c r="I49" s="27" t="str">
        <f t="shared" si="0"/>
        <v>Gruyère</v>
      </c>
      <c r="J49" s="30" t="s">
        <v>2</v>
      </c>
      <c r="K49" s="30" t="s">
        <v>2</v>
      </c>
      <c r="L49" s="31" t="s">
        <v>2</v>
      </c>
    </row>
    <row r="50" spans="1:12" x14ac:dyDescent="0.2">
      <c r="A50" s="127"/>
      <c r="B50" s="130" t="s">
        <v>77</v>
      </c>
      <c r="I50" s="27" t="str">
        <f t="shared" si="0"/>
        <v>Mozzarella</v>
      </c>
      <c r="J50" s="30" t="s">
        <v>3</v>
      </c>
      <c r="K50" s="30" t="s">
        <v>3</v>
      </c>
      <c r="L50" s="31" t="s">
        <v>3</v>
      </c>
    </row>
    <row r="51" spans="1:12" x14ac:dyDescent="0.2">
      <c r="A51" s="127"/>
      <c r="B51" s="130" t="s">
        <v>78</v>
      </c>
      <c r="I51" s="27" t="str">
        <f t="shared" si="0"/>
        <v>Emmentaler</v>
      </c>
      <c r="J51" s="30" t="s">
        <v>4</v>
      </c>
      <c r="K51" s="30" t="s">
        <v>4</v>
      </c>
      <c r="L51" s="31" t="s">
        <v>4</v>
      </c>
    </row>
    <row r="52" spans="1:12" x14ac:dyDescent="0.2">
      <c r="A52" s="127"/>
      <c r="B52" s="130" t="s">
        <v>80</v>
      </c>
      <c r="I52" s="27" t="str">
        <f t="shared" si="0"/>
        <v xml:space="preserve">Vorzugsbutter </v>
      </c>
      <c r="J52" s="30" t="s">
        <v>5</v>
      </c>
      <c r="K52" s="30" t="s">
        <v>183</v>
      </c>
      <c r="L52" s="31" t="s">
        <v>147</v>
      </c>
    </row>
    <row r="53" spans="1:12" x14ac:dyDescent="0.2">
      <c r="A53" s="127"/>
      <c r="B53" s="130" t="s">
        <v>81</v>
      </c>
      <c r="I53" s="27" t="str">
        <f t="shared" si="0"/>
        <v>Vollrahm</v>
      </c>
      <c r="J53" s="30" t="s">
        <v>6</v>
      </c>
      <c r="K53" s="30" t="s">
        <v>184</v>
      </c>
      <c r="L53" s="31" t="s">
        <v>148</v>
      </c>
    </row>
    <row r="54" spans="1:12" x14ac:dyDescent="0.2">
      <c r="A54" s="127">
        <v>2003</v>
      </c>
      <c r="B54" s="130" t="s">
        <v>64</v>
      </c>
      <c r="I54" s="27" t="str">
        <f t="shared" si="0"/>
        <v>Fruchtjoghurt, Beeren</v>
      </c>
      <c r="J54" s="30" t="s">
        <v>7</v>
      </c>
      <c r="K54" s="30" t="s">
        <v>185</v>
      </c>
      <c r="L54" s="31" t="s">
        <v>149</v>
      </c>
    </row>
    <row r="55" spans="1:12" x14ac:dyDescent="0.2">
      <c r="A55" s="127"/>
      <c r="B55" s="130" t="s">
        <v>66</v>
      </c>
      <c r="I55" s="27" t="str">
        <f t="shared" si="0"/>
        <v>Joghurt nature</v>
      </c>
      <c r="J55" s="30" t="s">
        <v>8</v>
      </c>
      <c r="K55" s="30" t="s">
        <v>186</v>
      </c>
      <c r="L55" s="31" t="s">
        <v>150</v>
      </c>
    </row>
    <row r="56" spans="1:12" x14ac:dyDescent="0.2">
      <c r="A56" s="127"/>
      <c r="B56" s="130" t="s">
        <v>68</v>
      </c>
      <c r="H56" t="s">
        <v>242</v>
      </c>
      <c r="I56" s="27" t="str">
        <f t="shared" si="0"/>
        <v>Fleisch</v>
      </c>
      <c r="J56" s="114" t="s">
        <v>242</v>
      </c>
      <c r="K56" s="114" t="s">
        <v>187</v>
      </c>
      <c r="L56" s="115" t="s">
        <v>224</v>
      </c>
    </row>
    <row r="57" spans="1:12" x14ac:dyDescent="0.2">
      <c r="A57" s="127"/>
      <c r="B57" s="130" t="s">
        <v>70</v>
      </c>
      <c r="I57" s="27" t="str">
        <f t="shared" si="0"/>
        <v>Rindsentrecôte</v>
      </c>
      <c r="J57" s="30" t="s">
        <v>10</v>
      </c>
      <c r="K57" s="30" t="s">
        <v>188</v>
      </c>
      <c r="L57" s="31" t="s">
        <v>151</v>
      </c>
    </row>
    <row r="58" spans="1:12" x14ac:dyDescent="0.2">
      <c r="A58" s="127"/>
      <c r="B58" s="130" t="s">
        <v>71</v>
      </c>
      <c r="I58" s="27" t="str">
        <f t="shared" si="0"/>
        <v>Rindsplätzli à la minute</v>
      </c>
      <c r="J58" s="30" t="s">
        <v>11</v>
      </c>
      <c r="K58" s="30" t="s">
        <v>189</v>
      </c>
      <c r="L58" s="31" t="s">
        <v>152</v>
      </c>
    </row>
    <row r="59" spans="1:12" x14ac:dyDescent="0.2">
      <c r="A59" s="127"/>
      <c r="B59" s="130" t="s">
        <v>73</v>
      </c>
      <c r="I59" s="27" t="str">
        <f t="shared" si="0"/>
        <v>Kalbsnierstücksteak</v>
      </c>
      <c r="J59" s="30" t="s">
        <v>12</v>
      </c>
      <c r="K59" s="30" t="s">
        <v>190</v>
      </c>
      <c r="L59" s="31" t="s">
        <v>153</v>
      </c>
    </row>
    <row r="60" spans="1:12" x14ac:dyDescent="0.2">
      <c r="A60" s="127"/>
      <c r="B60" s="130" t="s">
        <v>75</v>
      </c>
      <c r="I60" s="27" t="str">
        <f t="shared" si="0"/>
        <v>Kalbsplätzli Stotzen</v>
      </c>
      <c r="J60" s="30" t="s">
        <v>13</v>
      </c>
      <c r="K60" s="30" t="s">
        <v>191</v>
      </c>
      <c r="L60" s="31" t="s">
        <v>154</v>
      </c>
    </row>
    <row r="61" spans="1:12" x14ac:dyDescent="0.2">
      <c r="A61" s="127"/>
      <c r="B61" s="130" t="s">
        <v>76</v>
      </c>
      <c r="I61" s="27" t="str">
        <f t="shared" si="0"/>
        <v>Schweinsnierstücksteak</v>
      </c>
      <c r="J61" s="30" t="s">
        <v>14</v>
      </c>
      <c r="K61" s="30" t="s">
        <v>192</v>
      </c>
      <c r="L61" s="31" t="s">
        <v>155</v>
      </c>
    </row>
    <row r="62" spans="1:12" x14ac:dyDescent="0.2">
      <c r="A62" s="127"/>
      <c r="B62" s="130" t="s">
        <v>77</v>
      </c>
      <c r="I62" s="27" t="str">
        <f t="shared" si="0"/>
        <v>Schweinskotelett</v>
      </c>
      <c r="J62" s="30" t="s">
        <v>763</v>
      </c>
      <c r="K62" s="30" t="s">
        <v>193</v>
      </c>
      <c r="L62" s="31" t="s">
        <v>156</v>
      </c>
    </row>
    <row r="63" spans="1:12" x14ac:dyDescent="0.2">
      <c r="A63" s="127"/>
      <c r="B63" s="130" t="s">
        <v>78</v>
      </c>
      <c r="I63" s="27" t="str">
        <f t="shared" si="0"/>
        <v>Schweinsstotzenplätzli</v>
      </c>
      <c r="J63" s="30" t="s">
        <v>15</v>
      </c>
      <c r="K63" s="30" t="s">
        <v>194</v>
      </c>
      <c r="L63" s="31" t="s">
        <v>157</v>
      </c>
    </row>
    <row r="64" spans="1:12" x14ac:dyDescent="0.2">
      <c r="A64" s="127"/>
      <c r="B64" s="130" t="s">
        <v>80</v>
      </c>
      <c r="I64" s="27" t="str">
        <f t="shared" si="0"/>
        <v>Salami CH</v>
      </c>
      <c r="J64" s="30" t="s">
        <v>16</v>
      </c>
      <c r="K64" s="30" t="s">
        <v>16</v>
      </c>
      <c r="L64" s="31" t="s">
        <v>158</v>
      </c>
    </row>
    <row r="65" spans="1:12" x14ac:dyDescent="0.2">
      <c r="A65" s="127"/>
      <c r="B65" s="130" t="s">
        <v>81</v>
      </c>
      <c r="I65" s="27" t="str">
        <f t="shared" si="0"/>
        <v>Wienerli</v>
      </c>
      <c r="J65" s="30" t="s">
        <v>17</v>
      </c>
      <c r="K65" s="30" t="s">
        <v>195</v>
      </c>
      <c r="L65" s="31" t="s">
        <v>17</v>
      </c>
    </row>
    <row r="66" spans="1:12" x14ac:dyDescent="0.2">
      <c r="A66" s="127">
        <v>2004</v>
      </c>
      <c r="B66" s="130" t="s">
        <v>64</v>
      </c>
      <c r="I66" s="27" t="str">
        <f t="shared" si="0"/>
        <v>Kalbsbratwurst</v>
      </c>
      <c r="J66" s="30" t="s">
        <v>18</v>
      </c>
      <c r="K66" s="30" t="s">
        <v>196</v>
      </c>
      <c r="L66" s="31" t="s">
        <v>159</v>
      </c>
    </row>
    <row r="67" spans="1:12" x14ac:dyDescent="0.2">
      <c r="A67" s="127"/>
      <c r="B67" s="130" t="s">
        <v>66</v>
      </c>
      <c r="I67" s="27" t="str">
        <f t="shared" si="0"/>
        <v>Poulet ganz</v>
      </c>
      <c r="J67" s="356" t="s">
        <v>19</v>
      </c>
      <c r="K67" s="356" t="s">
        <v>197</v>
      </c>
      <c r="L67" s="357" t="s">
        <v>160</v>
      </c>
    </row>
    <row r="68" spans="1:12" x14ac:dyDescent="0.2">
      <c r="A68" s="127"/>
      <c r="B68" s="130" t="s">
        <v>68</v>
      </c>
      <c r="I68" s="27" t="str">
        <f t="shared" si="0"/>
        <v>Pouletbrust</v>
      </c>
      <c r="J68" s="356" t="s">
        <v>20</v>
      </c>
      <c r="K68" s="356" t="s">
        <v>198</v>
      </c>
      <c r="L68" s="357" t="s">
        <v>161</v>
      </c>
    </row>
    <row r="69" spans="1:12" x14ac:dyDescent="0.2">
      <c r="A69" s="127"/>
      <c r="B69" s="130" t="s">
        <v>70</v>
      </c>
      <c r="H69" t="s">
        <v>21</v>
      </c>
      <c r="I69" s="27" t="str">
        <f t="shared" si="0"/>
        <v>Eier Freiland, frisch</v>
      </c>
      <c r="J69" s="358" t="s">
        <v>241</v>
      </c>
      <c r="K69" s="358" t="s">
        <v>244</v>
      </c>
      <c r="L69" s="359" t="s">
        <v>271</v>
      </c>
    </row>
    <row r="70" spans="1:12" x14ac:dyDescent="0.2">
      <c r="A70" s="127"/>
      <c r="B70" s="130" t="s">
        <v>71</v>
      </c>
      <c r="I70" s="27" t="str">
        <f t="shared" si="0"/>
        <v>CH gesamt</v>
      </c>
      <c r="J70" s="356" t="s">
        <v>432</v>
      </c>
      <c r="K70" s="356" t="s">
        <v>433</v>
      </c>
      <c r="L70" s="357" t="s">
        <v>434</v>
      </c>
    </row>
    <row r="71" spans="1:12" x14ac:dyDescent="0.2">
      <c r="A71" s="127"/>
      <c r="B71" s="130" t="s">
        <v>73</v>
      </c>
      <c r="I71" s="27" t="str">
        <f t="shared" si="0"/>
        <v>In 6er-Packung</v>
      </c>
      <c r="J71" s="356" t="s">
        <v>234</v>
      </c>
      <c r="K71" s="356" t="s">
        <v>245</v>
      </c>
      <c r="L71" s="357" t="s">
        <v>236</v>
      </c>
    </row>
    <row r="72" spans="1:12" x14ac:dyDescent="0.2">
      <c r="A72" s="127"/>
      <c r="B72" s="130" t="s">
        <v>75</v>
      </c>
      <c r="I72" s="27" t="str">
        <f t="shared" si="0"/>
        <v>In 10er-Packung</v>
      </c>
      <c r="J72" s="356" t="s">
        <v>235</v>
      </c>
      <c r="K72" s="356" t="s">
        <v>246</v>
      </c>
      <c r="L72" s="357" t="s">
        <v>272</v>
      </c>
    </row>
    <row r="73" spans="1:12" x14ac:dyDescent="0.2">
      <c r="A73" s="127"/>
      <c r="B73" s="130" t="s">
        <v>76</v>
      </c>
      <c r="H73" t="s">
        <v>22</v>
      </c>
      <c r="I73" s="27" t="str">
        <f t="shared" si="0"/>
        <v>Speisekartoffeln</v>
      </c>
      <c r="J73" s="30" t="s">
        <v>418</v>
      </c>
      <c r="K73" s="30" t="s">
        <v>199</v>
      </c>
      <c r="L73" s="31" t="s">
        <v>226</v>
      </c>
    </row>
    <row r="74" spans="1:12" x14ac:dyDescent="0.2">
      <c r="A74" s="127"/>
      <c r="B74" s="130" t="s">
        <v>77</v>
      </c>
      <c r="I74" s="27" t="str">
        <f>IF($I$1="d",J74,IF($I$1="f",K74,IF($I$1="i",L74)))</f>
        <v>Festkochende</v>
      </c>
      <c r="J74" s="30" t="s">
        <v>1022</v>
      </c>
      <c r="K74" s="30" t="s">
        <v>231</v>
      </c>
      <c r="L74" s="31" t="s">
        <v>232</v>
      </c>
    </row>
    <row r="75" spans="1:12" x14ac:dyDescent="0.2">
      <c r="A75" s="127"/>
      <c r="B75" s="130" t="s">
        <v>77</v>
      </c>
      <c r="I75" s="27" t="str">
        <f>IF($I$1="d",J75,IF($I$1="f",K75,IF($I$1="i",L75)))</f>
        <v>Festkochende</v>
      </c>
      <c r="J75" s="30" t="s">
        <v>1022</v>
      </c>
      <c r="K75" s="30" t="s">
        <v>231</v>
      </c>
      <c r="L75" s="31" t="s">
        <v>232</v>
      </c>
    </row>
    <row r="76" spans="1:12" x14ac:dyDescent="0.2">
      <c r="A76" s="127"/>
      <c r="B76" s="130" t="s">
        <v>78</v>
      </c>
      <c r="I76" s="27" t="str">
        <f t="shared" si="0"/>
        <v>Mehligkochende</v>
      </c>
      <c r="J76" s="30" t="s">
        <v>227</v>
      </c>
      <c r="K76" s="30" t="s">
        <v>230</v>
      </c>
      <c r="L76" s="31" t="s">
        <v>233</v>
      </c>
    </row>
    <row r="77" spans="1:12" x14ac:dyDescent="0.2">
      <c r="A77" s="127"/>
      <c r="B77" s="130" t="s">
        <v>80</v>
      </c>
      <c r="I77" s="27" t="str">
        <f t="shared" si="0"/>
        <v>Raclette</v>
      </c>
      <c r="J77" s="30" t="s">
        <v>23</v>
      </c>
      <c r="K77" s="30" t="s">
        <v>23</v>
      </c>
      <c r="L77" s="31" t="s">
        <v>23</v>
      </c>
    </row>
    <row r="78" spans="1:12" x14ac:dyDescent="0.2">
      <c r="A78" s="127"/>
      <c r="B78" s="130" t="s">
        <v>81</v>
      </c>
      <c r="I78" s="27" t="str">
        <f t="shared" si="0"/>
        <v xml:space="preserve">Hochtemperatur </v>
      </c>
      <c r="J78" s="30" t="s">
        <v>228</v>
      </c>
      <c r="K78" s="30" t="s">
        <v>229</v>
      </c>
      <c r="L78" s="31" t="s">
        <v>273</v>
      </c>
    </row>
    <row r="79" spans="1:12" x14ac:dyDescent="0.2">
      <c r="A79" s="127">
        <v>2005</v>
      </c>
      <c r="B79" s="130" t="s">
        <v>64</v>
      </c>
      <c r="I79" s="27" t="str">
        <f t="shared" si="0"/>
        <v>Speisekartoffeln (frisch)</v>
      </c>
      <c r="J79" s="30" t="s">
        <v>809</v>
      </c>
      <c r="K79" s="30" t="s">
        <v>1037</v>
      </c>
      <c r="L79" s="31" t="s">
        <v>1023</v>
      </c>
    </row>
    <row r="80" spans="1:12" x14ac:dyDescent="0.2">
      <c r="A80" s="127"/>
      <c r="B80" s="130" t="s">
        <v>66</v>
      </c>
      <c r="H80" t="s">
        <v>25</v>
      </c>
      <c r="I80" s="27" t="str">
        <f t="shared" si="0"/>
        <v>Früchte</v>
      </c>
      <c r="J80" s="30" t="s">
        <v>25</v>
      </c>
      <c r="K80" s="30" t="s">
        <v>200</v>
      </c>
      <c r="L80" s="31" t="s">
        <v>237</v>
      </c>
    </row>
    <row r="81" spans="1:12" x14ac:dyDescent="0.2">
      <c r="A81" s="127"/>
      <c r="B81" s="130" t="s">
        <v>68</v>
      </c>
      <c r="I81" s="27" t="str">
        <f t="shared" si="0"/>
        <v>Äpfel, Gala, Klasse I</v>
      </c>
      <c r="J81" s="30" t="s">
        <v>26</v>
      </c>
      <c r="K81" s="30" t="s">
        <v>201</v>
      </c>
      <c r="L81" s="31" t="s">
        <v>162</v>
      </c>
    </row>
    <row r="82" spans="1:12" x14ac:dyDescent="0.2">
      <c r="A82" s="127"/>
      <c r="B82" s="130" t="s">
        <v>70</v>
      </c>
      <c r="I82" s="27" t="str">
        <f t="shared" si="0"/>
        <v>Bananen</v>
      </c>
      <c r="J82" s="30" t="s">
        <v>27</v>
      </c>
      <c r="K82" s="30" t="s">
        <v>202</v>
      </c>
      <c r="L82" s="31" t="s">
        <v>163</v>
      </c>
    </row>
    <row r="83" spans="1:12" x14ac:dyDescent="0.2">
      <c r="A83" s="127"/>
      <c r="B83" s="130" t="s">
        <v>71</v>
      </c>
      <c r="I83" s="27" t="str">
        <f t="shared" si="0"/>
        <v>Orangen</v>
      </c>
      <c r="J83" s="356" t="s">
        <v>28</v>
      </c>
      <c r="K83" s="356" t="s">
        <v>203</v>
      </c>
      <c r="L83" s="357" t="s">
        <v>164</v>
      </c>
    </row>
    <row r="84" spans="1:12" x14ac:dyDescent="0.2">
      <c r="A84" s="127"/>
      <c r="B84" s="130" t="s">
        <v>73</v>
      </c>
      <c r="I84" s="27" t="str">
        <f t="shared" si="0"/>
        <v>Kiwi</v>
      </c>
      <c r="J84" s="356" t="s">
        <v>29</v>
      </c>
      <c r="K84" s="356" t="s">
        <v>204</v>
      </c>
      <c r="L84" s="357" t="s">
        <v>29</v>
      </c>
    </row>
    <row r="85" spans="1:12" x14ac:dyDescent="0.2">
      <c r="A85" s="127"/>
      <c r="B85" s="130" t="s">
        <v>75</v>
      </c>
      <c r="H85" t="s">
        <v>30</v>
      </c>
      <c r="I85" s="27" t="str">
        <f t="shared" si="0"/>
        <v>Gemüse</v>
      </c>
      <c r="J85" s="358" t="s">
        <v>30</v>
      </c>
      <c r="K85" s="358" t="s">
        <v>205</v>
      </c>
      <c r="L85" s="359" t="s">
        <v>238</v>
      </c>
    </row>
    <row r="86" spans="1:12" x14ac:dyDescent="0.2">
      <c r="A86" s="127"/>
      <c r="B86" s="130" t="s">
        <v>76</v>
      </c>
      <c r="I86" s="27" t="str">
        <f t="shared" si="0"/>
        <v>Karotten</v>
      </c>
      <c r="J86" s="356" t="s">
        <v>31</v>
      </c>
      <c r="K86" s="356" t="s">
        <v>206</v>
      </c>
      <c r="L86" s="357" t="s">
        <v>165</v>
      </c>
    </row>
    <row r="87" spans="1:12" x14ac:dyDescent="0.2">
      <c r="A87" s="127"/>
      <c r="B87" s="130" t="s">
        <v>77</v>
      </c>
      <c r="I87" s="27" t="str">
        <f t="shared" si="0"/>
        <v>Tomaten rund</v>
      </c>
      <c r="J87" s="30" t="s">
        <v>137</v>
      </c>
      <c r="K87" s="30" t="s">
        <v>900</v>
      </c>
      <c r="L87" s="31" t="s">
        <v>166</v>
      </c>
    </row>
    <row r="88" spans="1:12" x14ac:dyDescent="0.2">
      <c r="A88" s="127"/>
      <c r="B88" s="130" t="s">
        <v>78</v>
      </c>
      <c r="I88" s="27" t="str">
        <f t="shared" si="0"/>
        <v>Tomaten Rispe</v>
      </c>
      <c r="J88" s="30" t="s">
        <v>32</v>
      </c>
      <c r="K88" s="30" t="s">
        <v>207</v>
      </c>
      <c r="L88" s="31" t="s">
        <v>502</v>
      </c>
    </row>
    <row r="89" spans="1:12" x14ac:dyDescent="0.2">
      <c r="A89" s="127"/>
      <c r="B89" s="130" t="s">
        <v>80</v>
      </c>
      <c r="I89" s="27" t="str">
        <f t="shared" si="0"/>
        <v>Salatgurke</v>
      </c>
      <c r="J89" s="30" t="s">
        <v>33</v>
      </c>
      <c r="K89" s="30" t="s">
        <v>208</v>
      </c>
      <c r="L89" s="31" t="s">
        <v>167</v>
      </c>
    </row>
    <row r="90" spans="1:12" x14ac:dyDescent="0.2">
      <c r="A90" s="127"/>
      <c r="B90" s="130" t="s">
        <v>81</v>
      </c>
      <c r="I90" s="27" t="str">
        <f t="shared" si="0"/>
        <v>Zucchetti</v>
      </c>
      <c r="J90" s="30" t="s">
        <v>34</v>
      </c>
      <c r="K90" s="30" t="s">
        <v>209</v>
      </c>
      <c r="L90" s="31" t="s">
        <v>168</v>
      </c>
    </row>
    <row r="91" spans="1:12" x14ac:dyDescent="0.2">
      <c r="A91" s="127">
        <v>2006</v>
      </c>
      <c r="B91" s="130" t="s">
        <v>64</v>
      </c>
      <c r="I91" s="27" t="str">
        <f t="shared" si="0"/>
        <v>Eisbergsalat</v>
      </c>
      <c r="J91" s="30" t="s">
        <v>35</v>
      </c>
      <c r="K91" s="30" t="s">
        <v>210</v>
      </c>
      <c r="L91" s="31" t="s">
        <v>274</v>
      </c>
    </row>
    <row r="92" spans="1:12" x14ac:dyDescent="0.2">
      <c r="A92" s="127"/>
      <c r="B92" s="130" t="s">
        <v>66</v>
      </c>
      <c r="I92" s="27" t="str">
        <f t="shared" si="0"/>
        <v>Zwiebeln (gelb)</v>
      </c>
      <c r="J92" s="30" t="s">
        <v>36</v>
      </c>
      <c r="K92" s="30" t="s">
        <v>211</v>
      </c>
      <c r="L92" s="31" t="s">
        <v>169</v>
      </c>
    </row>
    <row r="93" spans="1:12" x14ac:dyDescent="0.2">
      <c r="A93" s="127"/>
      <c r="B93" s="130" t="s">
        <v>68</v>
      </c>
      <c r="I93" s="27" t="str">
        <f t="shared" si="0"/>
        <v>Blumenkohl</v>
      </c>
      <c r="J93" s="30" t="s">
        <v>37</v>
      </c>
      <c r="K93" s="30" t="s">
        <v>212</v>
      </c>
      <c r="L93" s="31" t="s">
        <v>170</v>
      </c>
    </row>
    <row r="94" spans="1:12" x14ac:dyDescent="0.2">
      <c r="A94" s="127"/>
      <c r="B94" s="130" t="s">
        <v>70</v>
      </c>
      <c r="I94" s="27" t="str">
        <f t="shared" si="0"/>
        <v>Fenchel</v>
      </c>
      <c r="J94" s="30" t="s">
        <v>38</v>
      </c>
      <c r="K94" s="30" t="s">
        <v>213</v>
      </c>
      <c r="L94" s="31" t="s">
        <v>171</v>
      </c>
    </row>
    <row r="95" spans="1:12" x14ac:dyDescent="0.2">
      <c r="A95" s="127"/>
      <c r="B95" s="130" t="s">
        <v>71</v>
      </c>
      <c r="I95" s="27" t="str">
        <f t="shared" si="0"/>
        <v>Broccoli</v>
      </c>
      <c r="J95" s="30" t="s">
        <v>39</v>
      </c>
      <c r="K95" s="30" t="s">
        <v>214</v>
      </c>
      <c r="L95" s="31" t="s">
        <v>39</v>
      </c>
    </row>
    <row r="96" spans="1:12" x14ac:dyDescent="0.2">
      <c r="A96" s="127"/>
      <c r="B96" s="130" t="s">
        <v>73</v>
      </c>
      <c r="I96" s="27" t="str">
        <f t="shared" si="0"/>
        <v>Kopfsalat</v>
      </c>
      <c r="J96" s="30" t="s">
        <v>40</v>
      </c>
      <c r="K96" s="30" t="s">
        <v>215</v>
      </c>
      <c r="L96" s="31" t="s">
        <v>172</v>
      </c>
    </row>
    <row r="97" spans="1:12" x14ac:dyDescent="0.2">
      <c r="A97" s="127"/>
      <c r="B97" s="130" t="s">
        <v>75</v>
      </c>
      <c r="I97" s="27" t="str">
        <f t="shared" si="0"/>
        <v>Lauch grün</v>
      </c>
      <c r="J97" s="356" t="s">
        <v>41</v>
      </c>
      <c r="K97" s="356" t="s">
        <v>216</v>
      </c>
      <c r="L97" s="357" t="s">
        <v>173</v>
      </c>
    </row>
    <row r="98" spans="1:12" x14ac:dyDescent="0.2">
      <c r="A98" s="127"/>
      <c r="B98" s="130" t="s">
        <v>76</v>
      </c>
      <c r="I98" s="27" t="str">
        <f t="shared" si="0"/>
        <v>Champignons</v>
      </c>
      <c r="J98" s="30" t="s">
        <v>42</v>
      </c>
      <c r="K98" s="30" t="s">
        <v>217</v>
      </c>
      <c r="L98" s="31" t="s">
        <v>174</v>
      </c>
    </row>
    <row r="99" spans="1:12" x14ac:dyDescent="0.2">
      <c r="A99" s="127"/>
      <c r="B99" s="130" t="s">
        <v>77</v>
      </c>
      <c r="I99" s="27" t="str">
        <f t="shared" si="0"/>
        <v>Randen gedämpft</v>
      </c>
      <c r="J99" s="30" t="s">
        <v>43</v>
      </c>
      <c r="K99" s="30" t="s">
        <v>218</v>
      </c>
      <c r="L99" s="31" t="s">
        <v>175</v>
      </c>
    </row>
    <row r="100" spans="1:12" x14ac:dyDescent="0.2">
      <c r="A100" s="127"/>
      <c r="B100" s="130" t="s">
        <v>78</v>
      </c>
      <c r="I100" s="27" t="str">
        <f t="shared" si="0"/>
        <v>Knollensellerie</v>
      </c>
      <c r="J100" s="30" t="s">
        <v>44</v>
      </c>
      <c r="K100" s="30" t="s">
        <v>219</v>
      </c>
      <c r="L100" s="31" t="s">
        <v>176</v>
      </c>
    </row>
    <row r="101" spans="1:12" x14ac:dyDescent="0.2">
      <c r="A101" s="127"/>
      <c r="B101" s="130" t="s">
        <v>80</v>
      </c>
      <c r="I101" s="27" t="str">
        <f t="shared" si="0"/>
        <v>Krautstiel</v>
      </c>
      <c r="J101" s="30" t="s">
        <v>45</v>
      </c>
      <c r="K101" s="30" t="s">
        <v>220</v>
      </c>
      <c r="L101" s="31" t="s">
        <v>177</v>
      </c>
    </row>
    <row r="102" spans="1:12" x14ac:dyDescent="0.2">
      <c r="A102" s="127"/>
      <c r="B102" s="130" t="s">
        <v>81</v>
      </c>
      <c r="I102" s="27" t="str">
        <f t="shared" si="0"/>
        <v>Aubergine</v>
      </c>
      <c r="J102" s="30" t="s">
        <v>46</v>
      </c>
      <c r="K102" s="30" t="s">
        <v>221</v>
      </c>
      <c r="L102" s="31" t="s">
        <v>178</v>
      </c>
    </row>
    <row r="103" spans="1:12" x14ac:dyDescent="0.2">
      <c r="A103" s="127">
        <v>2007</v>
      </c>
      <c r="B103" s="130" t="s">
        <v>64</v>
      </c>
      <c r="I103" s="27" t="str">
        <f t="shared" si="0"/>
        <v>Nüsslisalat</v>
      </c>
      <c r="J103" s="30" t="s">
        <v>47</v>
      </c>
      <c r="K103" s="30" t="s">
        <v>222</v>
      </c>
      <c r="L103" s="31" t="s">
        <v>179</v>
      </c>
    </row>
    <row r="104" spans="1:12" x14ac:dyDescent="0.2">
      <c r="A104" s="127"/>
      <c r="B104" s="130" t="s">
        <v>66</v>
      </c>
      <c r="I104" s="27" t="str">
        <f t="shared" si="0"/>
        <v>Mehl</v>
      </c>
      <c r="J104" s="114" t="s">
        <v>116</v>
      </c>
      <c r="K104" s="114" t="s">
        <v>240</v>
      </c>
      <c r="L104" s="115" t="s">
        <v>239</v>
      </c>
    </row>
    <row r="105" spans="1:12" x14ac:dyDescent="0.2">
      <c r="A105" s="127"/>
      <c r="B105" s="130" t="s">
        <v>68</v>
      </c>
      <c r="I105" s="27" t="str">
        <f t="shared" si="0"/>
        <v>Weissmehl</v>
      </c>
      <c r="J105" s="30" t="s">
        <v>115</v>
      </c>
      <c r="K105" s="30" t="s">
        <v>223</v>
      </c>
      <c r="L105" s="31" t="s">
        <v>180</v>
      </c>
    </row>
    <row r="106" spans="1:12" x14ac:dyDescent="0.2">
      <c r="A106" s="127"/>
      <c r="B106" s="130" t="s">
        <v>70</v>
      </c>
      <c r="I106" s="27" t="str">
        <f t="shared" si="0"/>
        <v>Produkte nicht BIO</v>
      </c>
      <c r="J106" s="30" t="s">
        <v>53</v>
      </c>
      <c r="K106" s="30" t="s">
        <v>313</v>
      </c>
      <c r="L106" s="31" t="s">
        <v>275</v>
      </c>
    </row>
    <row r="107" spans="1:12" x14ac:dyDescent="0.2">
      <c r="A107" s="127"/>
      <c r="B107" s="130" t="s">
        <v>71</v>
      </c>
      <c r="H107" t="s">
        <v>143</v>
      </c>
      <c r="I107" s="27" t="str">
        <f t="shared" si="0"/>
        <v>Produkte BIO</v>
      </c>
      <c r="J107" s="30" t="s">
        <v>52</v>
      </c>
      <c r="K107" s="30" t="s">
        <v>314</v>
      </c>
      <c r="L107" s="31" t="s">
        <v>276</v>
      </c>
    </row>
    <row r="108" spans="1:12" x14ac:dyDescent="0.2">
      <c r="A108" s="127"/>
      <c r="B108" s="130" t="s">
        <v>73</v>
      </c>
      <c r="I108" s="27" t="str">
        <f t="shared" si="0"/>
        <v>Segment:</v>
      </c>
      <c r="J108" s="30" t="s">
        <v>48</v>
      </c>
      <c r="K108" s="30" t="s">
        <v>48</v>
      </c>
      <c r="L108" s="31" t="s">
        <v>277</v>
      </c>
    </row>
    <row r="109" spans="1:12" x14ac:dyDescent="0.2">
      <c r="A109" s="127"/>
      <c r="B109" s="130" t="s">
        <v>75</v>
      </c>
      <c r="I109" s="27" t="str">
        <f t="shared" si="0"/>
        <v>Produkt:</v>
      </c>
      <c r="J109" s="30" t="s">
        <v>49</v>
      </c>
      <c r="K109" s="30" t="s">
        <v>315</v>
      </c>
      <c r="L109" s="31" t="s">
        <v>278</v>
      </c>
    </row>
    <row r="110" spans="1:12" x14ac:dyDescent="0.2">
      <c r="A110" s="127"/>
      <c r="B110" s="130" t="s">
        <v>76</v>
      </c>
      <c r="I110" s="27" t="str">
        <f t="shared" si="0"/>
        <v>Daten verfügbar seit:</v>
      </c>
      <c r="J110" s="30" t="s">
        <v>50</v>
      </c>
      <c r="K110" s="30" t="s">
        <v>316</v>
      </c>
      <c r="L110" s="31" t="s">
        <v>279</v>
      </c>
    </row>
    <row r="111" spans="1:12" x14ac:dyDescent="0.2">
      <c r="A111" s="127"/>
      <c r="B111" s="130" t="s">
        <v>77</v>
      </c>
      <c r="I111" s="27" t="str">
        <f t="shared" si="0"/>
        <v>Monatsverbrauch des Referenzhaushalts:</v>
      </c>
      <c r="J111" s="30" t="s">
        <v>54</v>
      </c>
      <c r="K111" s="30" t="s">
        <v>317</v>
      </c>
      <c r="L111" s="31" t="s">
        <v>280</v>
      </c>
    </row>
    <row r="112" spans="1:12" x14ac:dyDescent="0.2">
      <c r="A112" s="127"/>
      <c r="B112" s="130" t="s">
        <v>78</v>
      </c>
      <c r="I112" s="27" t="str">
        <f t="shared" si="0"/>
        <v>Einheit der Produktpreise:</v>
      </c>
      <c r="J112" s="30" t="s">
        <v>51</v>
      </c>
      <c r="K112" s="30" t="s">
        <v>318</v>
      </c>
      <c r="L112" s="31" t="s">
        <v>281</v>
      </c>
    </row>
    <row r="113" spans="1:12" x14ac:dyDescent="0.2">
      <c r="A113" s="127"/>
      <c r="B113" s="130" t="s">
        <v>80</v>
      </c>
      <c r="I113" s="27" t="str">
        <f t="shared" si="0"/>
        <v>Differenz</v>
      </c>
      <c r="J113" s="30" t="s">
        <v>110</v>
      </c>
      <c r="K113" s="30" t="s">
        <v>319</v>
      </c>
      <c r="L113" s="31" t="s">
        <v>282</v>
      </c>
    </row>
    <row r="114" spans="1:12" x14ac:dyDescent="0.2">
      <c r="A114" s="127"/>
      <c r="B114" s="130" t="s">
        <v>81</v>
      </c>
      <c r="H114" t="s">
        <v>141</v>
      </c>
      <c r="I114" s="27" t="str">
        <f>IF($I$1="d",J114,IF($I$1="f",K114,IF($I$1="i",L114)))</f>
        <v>Einheit</v>
      </c>
      <c r="J114" s="30" t="s">
        <v>132</v>
      </c>
      <c r="K114" s="30" t="s">
        <v>320</v>
      </c>
      <c r="L114" s="31" t="s">
        <v>283</v>
      </c>
    </row>
    <row r="115" spans="1:12" x14ac:dyDescent="0.2">
      <c r="A115" s="127">
        <v>2008</v>
      </c>
      <c r="B115" s="130" t="s">
        <v>64</v>
      </c>
      <c r="I115" s="27" t="str">
        <f>IF($I$1="d",J115,IF($I$1="f",K115,IF($I$1="i",L115)))</f>
        <v>Gewichtung</v>
      </c>
      <c r="J115" s="30" t="s">
        <v>131</v>
      </c>
      <c r="K115" s="30" t="s">
        <v>321</v>
      </c>
      <c r="L115" s="31" t="s">
        <v>284</v>
      </c>
    </row>
    <row r="116" spans="1:12" x14ac:dyDescent="0.2">
      <c r="A116" s="127"/>
      <c r="B116" s="130" t="s">
        <v>66</v>
      </c>
      <c r="I116" s="27" t="str">
        <f>IF($I$1="d",J116,IF($I$1="f",K116,IF($I$1="i",L116)))</f>
        <v>CHF</v>
      </c>
      <c r="J116" s="30" t="s">
        <v>477</v>
      </c>
      <c r="K116" s="30" t="s">
        <v>477</v>
      </c>
      <c r="L116" s="31" t="s">
        <v>477</v>
      </c>
    </row>
    <row r="117" spans="1:12" x14ac:dyDescent="0.2">
      <c r="A117" s="127"/>
      <c r="B117" s="130" t="s">
        <v>68</v>
      </c>
      <c r="I117" s="27" t="str">
        <f t="shared" si="0"/>
        <v>Stk.</v>
      </c>
      <c r="J117" s="30" t="s">
        <v>136</v>
      </c>
      <c r="K117" s="316" t="s">
        <v>901</v>
      </c>
      <c r="L117" s="316" t="s">
        <v>902</v>
      </c>
    </row>
    <row r="118" spans="1:12" x14ac:dyDescent="0.2">
      <c r="A118" s="127"/>
      <c r="B118" s="130" t="s">
        <v>70</v>
      </c>
      <c r="I118" s="27" t="str">
        <f t="shared" si="0"/>
        <v>CHF/Liter</v>
      </c>
      <c r="J118" s="30" t="s">
        <v>485</v>
      </c>
      <c r="K118" s="30" t="s">
        <v>976</v>
      </c>
      <c r="L118" s="31" t="s">
        <v>979</v>
      </c>
    </row>
    <row r="119" spans="1:12" x14ac:dyDescent="0.2">
      <c r="A119" s="127"/>
      <c r="B119" s="130" t="s">
        <v>71</v>
      </c>
      <c r="I119" s="27" t="str">
        <f>IF($I$1="d",J119,IF($I$1="f",K119,IF($I$1="i",L119)))</f>
        <v>CHF/kg</v>
      </c>
      <c r="J119" s="30" t="s">
        <v>486</v>
      </c>
      <c r="K119" s="316" t="s">
        <v>486</v>
      </c>
      <c r="L119" s="316" t="s">
        <v>1276</v>
      </c>
    </row>
    <row r="120" spans="1:12" x14ac:dyDescent="0.2">
      <c r="A120" s="127"/>
      <c r="B120" s="130" t="s">
        <v>73</v>
      </c>
      <c r="I120" s="27" t="str">
        <f>IF($I$1="d",J120,IF($I$1="f",K120,IF($I$1="i",L120)))</f>
        <v>CHF/100kg</v>
      </c>
      <c r="J120" s="30" t="s">
        <v>1075</v>
      </c>
      <c r="K120" s="30" t="s">
        <v>1075</v>
      </c>
      <c r="L120" s="30" t="s">
        <v>1075</v>
      </c>
    </row>
    <row r="121" spans="1:12" x14ac:dyDescent="0.2">
      <c r="A121" s="127"/>
      <c r="B121" s="130" t="s">
        <v>75</v>
      </c>
      <c r="I121" s="27" t="str">
        <f t="shared" si="0"/>
        <v>CHF/100g</v>
      </c>
      <c r="J121" s="30" t="s">
        <v>487</v>
      </c>
      <c r="K121" s="30" t="s">
        <v>487</v>
      </c>
      <c r="L121" s="31" t="s">
        <v>487</v>
      </c>
    </row>
    <row r="122" spans="1:12" x14ac:dyDescent="0.2">
      <c r="A122" s="127"/>
      <c r="B122" s="130" t="s">
        <v>76</v>
      </c>
      <c r="I122" s="27" t="str">
        <f t="shared" si="0"/>
        <v>CHF/Ei</v>
      </c>
      <c r="J122" s="30" t="s">
        <v>488</v>
      </c>
      <c r="K122" s="30" t="s">
        <v>977</v>
      </c>
      <c r="L122" s="31" t="s">
        <v>980</v>
      </c>
    </row>
    <row r="123" spans="1:12" x14ac:dyDescent="0.2">
      <c r="A123" s="127"/>
      <c r="B123" s="130" t="s">
        <v>77</v>
      </c>
      <c r="I123" s="27" t="str">
        <f t="shared" si="0"/>
        <v>CHF/Stück</v>
      </c>
      <c r="J123" s="30" t="s">
        <v>484</v>
      </c>
      <c r="K123" s="30" t="s">
        <v>978</v>
      </c>
      <c r="L123" s="31" t="s">
        <v>981</v>
      </c>
    </row>
    <row r="124" spans="1:12" x14ac:dyDescent="0.2">
      <c r="A124" s="127"/>
      <c r="B124" s="130" t="s">
        <v>78</v>
      </c>
      <c r="I124" s="27" t="str">
        <f t="shared" si="0"/>
        <v>Rp./kg</v>
      </c>
      <c r="J124" s="30" t="s">
        <v>489</v>
      </c>
      <c r="K124" s="316" t="s">
        <v>819</v>
      </c>
      <c r="L124" s="316" t="s">
        <v>819</v>
      </c>
    </row>
    <row r="125" spans="1:12" x14ac:dyDescent="0.2">
      <c r="A125" s="127"/>
      <c r="B125" s="130" t="s">
        <v>80</v>
      </c>
      <c r="I125" s="27" t="str">
        <f t="shared" si="0"/>
        <v>CHF/Bund</v>
      </c>
      <c r="J125" s="30" t="s">
        <v>810</v>
      </c>
      <c r="K125" s="316" t="s">
        <v>1038</v>
      </c>
      <c r="L125" s="31" t="s">
        <v>1024</v>
      </c>
    </row>
    <row r="126" spans="1:12" x14ac:dyDescent="0.2">
      <c r="A126" s="127"/>
      <c r="B126" s="130" t="s">
        <v>81</v>
      </c>
      <c r="I126" s="27" t="str">
        <f t="shared" si="0"/>
        <v>t</v>
      </c>
      <c r="J126" s="30" t="s">
        <v>478</v>
      </c>
      <c r="K126" s="316" t="s">
        <v>478</v>
      </c>
      <c r="L126" s="316" t="s">
        <v>478</v>
      </c>
    </row>
    <row r="127" spans="1:12" x14ac:dyDescent="0.2">
      <c r="A127" s="127">
        <v>2009</v>
      </c>
      <c r="B127" s="130" t="s">
        <v>64</v>
      </c>
      <c r="I127" s="27" t="str">
        <f t="shared" si="0"/>
        <v>Tonnen</v>
      </c>
      <c r="J127" s="30" t="s">
        <v>447</v>
      </c>
      <c r="K127" s="316" t="s">
        <v>1001</v>
      </c>
      <c r="L127" s="316" t="s">
        <v>1002</v>
      </c>
    </row>
    <row r="128" spans="1:12" x14ac:dyDescent="0.2">
      <c r="A128" s="127"/>
      <c r="B128" s="130" t="s">
        <v>66</v>
      </c>
      <c r="I128" s="27" t="str">
        <f>IF($I$1="d",J128,IF($I$1="f",K128,IF($I$1="i",L128)))</f>
        <v>kg</v>
      </c>
      <c r="J128" s="30" t="s">
        <v>24</v>
      </c>
      <c r="K128" s="316" t="s">
        <v>24</v>
      </c>
      <c r="L128" s="31" t="s">
        <v>24</v>
      </c>
    </row>
    <row r="129" spans="1:12" x14ac:dyDescent="0.2">
      <c r="A129" s="127"/>
      <c r="B129" s="130" t="s">
        <v>68</v>
      </c>
      <c r="I129" s="27" t="str">
        <f>IF($I$1="d",J129,IF($I$1="f",K129,IF($I$1="i",L129)))</f>
        <v>g</v>
      </c>
      <c r="J129" s="30" t="s">
        <v>135</v>
      </c>
      <c r="K129" s="316" t="s">
        <v>135</v>
      </c>
      <c r="L129" s="31" t="s">
        <v>135</v>
      </c>
    </row>
    <row r="130" spans="1:12" x14ac:dyDescent="0.2">
      <c r="A130" s="127"/>
      <c r="B130" s="130" t="s">
        <v>70</v>
      </c>
      <c r="I130" s="27" t="str">
        <f t="shared" ref="I130:I132" si="10">IF($I$1="d",J130,IF($I$1="f",K130,IF($I$1="i",L130)))</f>
        <v>1000 Liter</v>
      </c>
      <c r="J130" s="30" t="s">
        <v>748</v>
      </c>
      <c r="K130" s="316" t="s">
        <v>820</v>
      </c>
      <c r="L130" s="316" t="s">
        <v>903</v>
      </c>
    </row>
    <row r="131" spans="1:12" x14ac:dyDescent="0.2">
      <c r="A131" s="127"/>
      <c r="B131" s="130"/>
      <c r="I131" s="27" t="str">
        <f t="shared" si="10"/>
        <v>Stück</v>
      </c>
      <c r="J131" s="30" t="s">
        <v>1293</v>
      </c>
      <c r="K131" s="316" t="s">
        <v>1294</v>
      </c>
      <c r="L131" s="316" t="s">
        <v>1295</v>
      </c>
    </row>
    <row r="132" spans="1:12" x14ac:dyDescent="0.2">
      <c r="A132" s="127"/>
      <c r="B132" s="130" t="s">
        <v>71</v>
      </c>
      <c r="H132" t="s">
        <v>144</v>
      </c>
      <c r="I132" s="27" t="str">
        <f t="shared" si="10"/>
        <v>Vorjahr</v>
      </c>
      <c r="J132" s="30" t="s">
        <v>82</v>
      </c>
      <c r="K132" s="30" t="s">
        <v>83</v>
      </c>
      <c r="L132" s="31" t="s">
        <v>84</v>
      </c>
    </row>
    <row r="133" spans="1:12" x14ac:dyDescent="0.2">
      <c r="A133" s="127"/>
      <c r="B133" s="130" t="s">
        <v>73</v>
      </c>
      <c r="I133" s="27" t="str">
        <f t="shared" si="0"/>
        <v>Vormonat</v>
      </c>
      <c r="J133" s="30" t="s">
        <v>85</v>
      </c>
      <c r="K133" s="30" t="s">
        <v>86</v>
      </c>
      <c r="L133" s="31" t="s">
        <v>87</v>
      </c>
    </row>
    <row r="134" spans="1:12" x14ac:dyDescent="0.2">
      <c r="A134" s="127"/>
      <c r="B134" s="130" t="s">
        <v>75</v>
      </c>
      <c r="I134" s="27" t="str">
        <f t="shared" si="0"/>
        <v>von</v>
      </c>
      <c r="J134" t="s">
        <v>88</v>
      </c>
      <c r="K134" t="s">
        <v>89</v>
      </c>
      <c r="L134" s="336" t="s">
        <v>90</v>
      </c>
    </row>
    <row r="135" spans="1:12" x14ac:dyDescent="0.2">
      <c r="A135" s="127"/>
      <c r="B135" s="130" t="s">
        <v>76</v>
      </c>
      <c r="I135" s="27" t="str">
        <f t="shared" si="0"/>
        <v>bis</v>
      </c>
      <c r="J135" t="s">
        <v>91</v>
      </c>
      <c r="K135" t="s">
        <v>92</v>
      </c>
      <c r="L135" s="336" t="s">
        <v>93</v>
      </c>
    </row>
    <row r="136" spans="1:12" x14ac:dyDescent="0.2">
      <c r="A136" s="127"/>
      <c r="B136" s="130" t="s">
        <v>77</v>
      </c>
      <c r="I136" s="27" t="str">
        <f t="shared" si="0"/>
        <v>Periode</v>
      </c>
      <c r="J136" t="s">
        <v>94</v>
      </c>
      <c r="K136" t="s">
        <v>95</v>
      </c>
      <c r="L136" s="336" t="s">
        <v>96</v>
      </c>
    </row>
    <row r="137" spans="1:12" x14ac:dyDescent="0.2">
      <c r="A137" s="127"/>
      <c r="B137" s="130" t="s">
        <v>78</v>
      </c>
      <c r="I137" s="27" t="str">
        <f t="shared" si="0"/>
        <v>%-∆ Vorjahr</v>
      </c>
      <c r="J137" s="30" t="s">
        <v>56</v>
      </c>
      <c r="K137" s="30" t="s">
        <v>97</v>
      </c>
      <c r="L137" s="31" t="s">
        <v>98</v>
      </c>
    </row>
    <row r="138" spans="1:12" x14ac:dyDescent="0.2">
      <c r="A138" s="127"/>
      <c r="B138" s="130" t="s">
        <v>81</v>
      </c>
      <c r="I138" s="27" t="str">
        <f t="shared" si="0"/>
        <v>%-∆ VM</v>
      </c>
      <c r="J138" s="30" t="s">
        <v>57</v>
      </c>
      <c r="K138" s="30" t="s">
        <v>99</v>
      </c>
      <c r="L138" s="31" t="s">
        <v>99</v>
      </c>
    </row>
    <row r="139" spans="1:12" x14ac:dyDescent="0.2">
      <c r="A139" s="127">
        <v>2010</v>
      </c>
      <c r="B139" s="130" t="s">
        <v>64</v>
      </c>
      <c r="I139" s="27" t="str">
        <f t="shared" si="0"/>
        <v>%-∆ VP</v>
      </c>
      <c r="J139" t="s">
        <v>100</v>
      </c>
      <c r="K139" t="s">
        <v>101</v>
      </c>
      <c r="L139" s="336" t="s">
        <v>101</v>
      </c>
    </row>
    <row r="140" spans="1:12" x14ac:dyDescent="0.2">
      <c r="A140" s="127"/>
      <c r="B140" s="130" t="s">
        <v>66</v>
      </c>
      <c r="I140" s="27" t="str">
        <f t="shared" si="0"/>
        <v>Vorvorjahr</v>
      </c>
      <c r="J140" s="30" t="s">
        <v>102</v>
      </c>
      <c r="K140" s="30" t="s">
        <v>103</v>
      </c>
      <c r="L140" s="31" t="s">
        <v>104</v>
      </c>
    </row>
    <row r="141" spans="1:12" x14ac:dyDescent="0.2">
      <c r="A141" s="127"/>
      <c r="B141" s="130" t="s">
        <v>68</v>
      </c>
      <c r="I141" s="27" t="str">
        <f t="shared" ref="I141:I143" si="11">IF($I$1="d",J141,IF($I$1="f",K141,IF($I$1="i",L141)))</f>
        <v>Quelle Themenbilder:</v>
      </c>
      <c r="J141" s="30" t="s">
        <v>105</v>
      </c>
      <c r="K141" t="s">
        <v>106</v>
      </c>
      <c r="L141" s="31" t="s">
        <v>285</v>
      </c>
    </row>
    <row r="142" spans="1:12" x14ac:dyDescent="0.2">
      <c r="A142" s="127"/>
      <c r="B142" s="130" t="s">
        <v>70</v>
      </c>
      <c r="I142" s="27" t="str">
        <f t="shared" si="11"/>
        <v>Anzahl Wochen</v>
      </c>
      <c r="J142" s="30" t="s">
        <v>1006</v>
      </c>
      <c r="K142" t="s">
        <v>1054</v>
      </c>
      <c r="L142" s="30" t="s">
        <v>1065</v>
      </c>
    </row>
    <row r="143" spans="1:12" x14ac:dyDescent="0.2">
      <c r="A143" s="127"/>
      <c r="B143" s="130" t="s">
        <v>71</v>
      </c>
      <c r="H143" t="s">
        <v>145</v>
      </c>
      <c r="I143" s="27" t="str">
        <f t="shared" si="11"/>
        <v>Zu Haftung, Datenschutz, Copyright und Weiterem siehe:</v>
      </c>
      <c r="J143" s="30" t="s">
        <v>107</v>
      </c>
      <c r="K143" s="30" t="s">
        <v>108</v>
      </c>
      <c r="L143" s="31" t="s">
        <v>109</v>
      </c>
    </row>
    <row r="144" spans="1:12" ht="25.5" x14ac:dyDescent="0.2">
      <c r="A144" s="127"/>
      <c r="B144" s="130" t="s">
        <v>73</v>
      </c>
      <c r="I144" s="27" t="str">
        <f>IF($I$1="d",J144,IF($I$1="f",K144,IF($I$1="i",L144)))</f>
        <v>Quelle: BLW, Fachbereich Agrardaten und Marktanalysen; NielsenIQ Switzerland, Total Market Consumer/Retail Panel</v>
      </c>
      <c r="J144" s="529" t="s">
        <v>1411</v>
      </c>
      <c r="K144" s="337" t="s">
        <v>1413</v>
      </c>
      <c r="L144" s="371" t="s">
        <v>1415</v>
      </c>
    </row>
    <row r="145" spans="1:12" x14ac:dyDescent="0.2">
      <c r="A145" s="127"/>
      <c r="B145" s="130" t="s">
        <v>75</v>
      </c>
      <c r="I145" s="27" t="str">
        <f>IF($I$1="d",J145,IF($I$1="f",K145,IF($I$1="i",L145)))</f>
        <v>Quelle: BLW, Fachbereich Agrardaten und Marktanalysen</v>
      </c>
      <c r="J145" s="529" t="s">
        <v>1412</v>
      </c>
      <c r="K145" s="337" t="s">
        <v>1414</v>
      </c>
      <c r="L145" s="371" t="s">
        <v>1416</v>
      </c>
    </row>
    <row r="146" spans="1:12" x14ac:dyDescent="0.2">
      <c r="A146" s="127"/>
      <c r="B146" s="130" t="s">
        <v>76</v>
      </c>
      <c r="I146" s="27" t="str">
        <f>IF($I$1="d",J146,IF($I$1="f",K146,IF($I$1="i",L146)))</f>
        <v>Quelle: NielsenIQ Switzerland, Total Market Consumer/Retail Panel</v>
      </c>
      <c r="J146" s="337" t="s">
        <v>1277</v>
      </c>
      <c r="K146" s="338" t="s">
        <v>1278</v>
      </c>
      <c r="L146" s="338" t="s">
        <v>1279</v>
      </c>
    </row>
    <row r="147" spans="1:12" x14ac:dyDescent="0.2">
      <c r="A147" s="127"/>
      <c r="B147" s="130" t="s">
        <v>77</v>
      </c>
      <c r="I147" s="27" t="str">
        <f>IF($I$1="d",J147,IF($I$1="f",K147,IF($I$1="i",L147)))</f>
        <v>Quelle: TSM Solutions GmbH</v>
      </c>
      <c r="J147" s="529" t="s">
        <v>1410</v>
      </c>
      <c r="K147" s="338" t="s">
        <v>1417</v>
      </c>
      <c r="L147" s="338" t="s">
        <v>1418</v>
      </c>
    </row>
    <row r="148" spans="1:12" x14ac:dyDescent="0.2">
      <c r="A148" s="127"/>
      <c r="B148" s="130"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7"/>
      <c r="B149" s="130" t="s">
        <v>80</v>
      </c>
      <c r="I149" s="27" t="str">
        <f t="shared" si="12"/>
        <v>Warenkorb Bio / nicht-Bio</v>
      </c>
      <c r="J149" s="30" t="s">
        <v>249</v>
      </c>
      <c r="K149" s="30" t="s">
        <v>323</v>
      </c>
      <c r="L149" s="31" t="s">
        <v>287</v>
      </c>
    </row>
    <row r="150" spans="1:12" ht="25.5" x14ac:dyDescent="0.2">
      <c r="A150" s="127"/>
      <c r="B150" s="130" t="s">
        <v>81</v>
      </c>
      <c r="H150" t="s">
        <v>288</v>
      </c>
      <c r="I150" s="27" t="str">
        <f t="shared" si="12"/>
        <v>Publikationsrecht: Weiterverarbeitung und Publikation unter Quellenangabe "BLW, Fachbereich Marktanalysen" gestattet.</v>
      </c>
      <c r="J150" s="339" t="s">
        <v>426</v>
      </c>
      <c r="K150" s="339" t="s">
        <v>429</v>
      </c>
      <c r="L150" s="340" t="s">
        <v>430</v>
      </c>
    </row>
    <row r="151" spans="1:12" ht="25.5" x14ac:dyDescent="0.2">
      <c r="A151" s="127">
        <v>2011</v>
      </c>
      <c r="B151" s="130" t="s">
        <v>64</v>
      </c>
      <c r="I151" s="27" t="str">
        <f t="shared" si="12"/>
        <v>Publikationsrecht: Weiterverarbeitung und Publikation unter Quellenangabe "BLW, Fachbereich Marktanalysen; NielsenIQ Switzerland, Total Market Consumer/Retail Panel" gestattet.</v>
      </c>
      <c r="J151" s="310" t="s">
        <v>1280</v>
      </c>
      <c r="K151" s="310" t="s">
        <v>1281</v>
      </c>
      <c r="L151" s="340" t="s">
        <v>1282</v>
      </c>
    </row>
    <row r="152" spans="1:12" x14ac:dyDescent="0.2">
      <c r="A152" s="127"/>
      <c r="B152" s="130" t="s">
        <v>66</v>
      </c>
      <c r="I152" s="27" t="str">
        <f t="shared" ref="I152:I155" si="13">IF($I$1="d",J152,IF($I$1="f",K152,IF($I$1="i",L152)))</f>
        <v>Eidgenössisches Departement für  Wirtschaft, Bildung und Forschung WBF</v>
      </c>
      <c r="J152" s="30" t="s">
        <v>289</v>
      </c>
      <c r="K152" s="30" t="s">
        <v>290</v>
      </c>
      <c r="L152" s="31" t="s">
        <v>291</v>
      </c>
    </row>
    <row r="153" spans="1:12" x14ac:dyDescent="0.2">
      <c r="A153" s="127"/>
      <c r="B153" s="130" t="s">
        <v>68</v>
      </c>
      <c r="I153" s="27" t="str">
        <f t="shared" si="13"/>
        <v>Bundesamt für Landwirtschaft BLW</v>
      </c>
      <c r="J153" s="30" t="s">
        <v>292</v>
      </c>
      <c r="K153" s="30" t="s">
        <v>293</v>
      </c>
      <c r="L153" s="31" t="s">
        <v>294</v>
      </c>
    </row>
    <row r="154" spans="1:12" x14ac:dyDescent="0.2">
      <c r="A154" s="127"/>
      <c r="B154" s="130" t="s">
        <v>70</v>
      </c>
      <c r="I154" s="27" t="str">
        <f t="shared" si="13"/>
        <v>Fachbereich Agrardaten und Marktanalysen</v>
      </c>
      <c r="J154" s="30" t="s">
        <v>1407</v>
      </c>
      <c r="K154" s="30" t="s">
        <v>1408</v>
      </c>
      <c r="L154" s="31" t="s">
        <v>1409</v>
      </c>
    </row>
    <row r="155" spans="1:12" x14ac:dyDescent="0.2">
      <c r="A155" s="127"/>
      <c r="B155" s="130" t="s">
        <v>71</v>
      </c>
      <c r="H155" t="s">
        <v>328</v>
      </c>
      <c r="I155" s="27" t="str">
        <f t="shared" si="13"/>
        <v>Anleitung</v>
      </c>
      <c r="J155" s="30" t="s">
        <v>328</v>
      </c>
      <c r="K155" s="30" t="s">
        <v>397</v>
      </c>
      <c r="L155" s="31" t="s">
        <v>375</v>
      </c>
    </row>
    <row r="156" spans="1:12" x14ac:dyDescent="0.2">
      <c r="A156" s="127"/>
      <c r="B156" s="130" t="s">
        <v>73</v>
      </c>
      <c r="I156" s="27" t="str">
        <f t="shared" ref="I156:I180" si="14">IF($I$1="d",J156,IF($I$1="f",K156,IF($I$1="i",L156)))</f>
        <v>Tabelle und Graphen</v>
      </c>
      <c r="J156" s="30" t="s">
        <v>329</v>
      </c>
      <c r="K156" s="30" t="s">
        <v>398</v>
      </c>
      <c r="L156" s="31" t="s">
        <v>376</v>
      </c>
    </row>
    <row r="157" spans="1:12" ht="14.25" customHeight="1" x14ac:dyDescent="0.2">
      <c r="A157" s="127"/>
      <c r="B157" s="130" t="s">
        <v>75</v>
      </c>
      <c r="I157" s="27" t="str">
        <f t="shared" si="14"/>
        <v>Bio - Rohdaten</v>
      </c>
      <c r="J157" s="30" t="s">
        <v>330</v>
      </c>
      <c r="K157" s="30" t="s">
        <v>399</v>
      </c>
      <c r="L157" s="31" t="s">
        <v>377</v>
      </c>
    </row>
    <row r="158" spans="1:12" x14ac:dyDescent="0.2">
      <c r="A158" s="127"/>
      <c r="B158" s="130" t="s">
        <v>76</v>
      </c>
      <c r="I158" s="27" t="str">
        <f t="shared" si="14"/>
        <v>nicht Bio - Rohdaten</v>
      </c>
      <c r="J158" s="30" t="s">
        <v>331</v>
      </c>
      <c r="K158" s="30" t="s">
        <v>400</v>
      </c>
      <c r="L158" s="31" t="s">
        <v>378</v>
      </c>
    </row>
    <row r="159" spans="1:12" x14ac:dyDescent="0.2">
      <c r="A159" s="127"/>
      <c r="B159" s="130" t="s">
        <v>77</v>
      </c>
      <c r="I159" s="27" t="str">
        <f t="shared" si="14"/>
        <v>Differenz</v>
      </c>
      <c r="J159" s="30" t="s">
        <v>110</v>
      </c>
      <c r="K159" s="30" t="s">
        <v>319</v>
      </c>
      <c r="L159" s="31" t="s">
        <v>282</v>
      </c>
    </row>
    <row r="160" spans="1:12" x14ac:dyDescent="0.2">
      <c r="A160" s="127"/>
      <c r="B160" s="130" t="s">
        <v>78</v>
      </c>
      <c r="I160" s="27" t="str">
        <f t="shared" si="14"/>
        <v>Zurück zum Inhaltsverzeichnis</v>
      </c>
      <c r="J160" s="30" t="s">
        <v>366</v>
      </c>
      <c r="K160" s="30" t="s">
        <v>367</v>
      </c>
      <c r="L160" s="31" t="s">
        <v>368</v>
      </c>
    </row>
    <row r="161" spans="1:12" x14ac:dyDescent="0.2">
      <c r="A161" s="127"/>
      <c r="B161" s="130" t="s">
        <v>80</v>
      </c>
      <c r="I161" s="27" t="str">
        <f>IF($I$1="d",J161,IF($I$1="f",K161,IF($I$1="i",L161)))</f>
        <v>Bestellformular für Abonnemente:</v>
      </c>
      <c r="J161" s="30" t="s">
        <v>362</v>
      </c>
      <c r="K161" s="30" t="s">
        <v>363</v>
      </c>
      <c r="L161" s="31" t="s">
        <v>364</v>
      </c>
    </row>
    <row r="162" spans="1:12" x14ac:dyDescent="0.2">
      <c r="A162" s="127"/>
      <c r="B162" s="130" t="s">
        <v>81</v>
      </c>
      <c r="I162" s="27" t="str">
        <f t="shared" si="14"/>
        <v>Zu Haftung, Datenschutz, Copyright und Weiterem siehe:</v>
      </c>
      <c r="J162" s="30" t="s">
        <v>107</v>
      </c>
      <c r="K162" s="30" t="s">
        <v>108</v>
      </c>
      <c r="L162" s="31" t="s">
        <v>379</v>
      </c>
    </row>
    <row r="163" spans="1:12" x14ac:dyDescent="0.2">
      <c r="A163" s="127">
        <v>2012</v>
      </c>
      <c r="B163" s="130" t="s">
        <v>64</v>
      </c>
      <c r="I163" s="27" t="str">
        <f t="shared" si="14"/>
        <v>Inhaltsverzeichnis:</v>
      </c>
      <c r="J163" s="30" t="s">
        <v>338</v>
      </c>
      <c r="K163" s="30" t="s">
        <v>340</v>
      </c>
      <c r="L163" s="31" t="s">
        <v>339</v>
      </c>
    </row>
    <row r="164" spans="1:12" x14ac:dyDescent="0.2">
      <c r="A164" s="127"/>
      <c r="B164" s="130" t="s">
        <v>66</v>
      </c>
      <c r="I164" s="27" t="str">
        <f t="shared" si="14"/>
        <v>Inhaltsverzeichnis</v>
      </c>
      <c r="J164" s="30" t="s">
        <v>335</v>
      </c>
      <c r="K164" s="30" t="s">
        <v>336</v>
      </c>
      <c r="L164" s="31" t="s">
        <v>337</v>
      </c>
    </row>
    <row r="165" spans="1:12" x14ac:dyDescent="0.2">
      <c r="A165" s="127"/>
      <c r="B165" s="130" t="s">
        <v>68</v>
      </c>
      <c r="I165" s="27" t="str">
        <f t="shared" si="14"/>
        <v>Verknüpftes Inhaltsverzeichnis</v>
      </c>
      <c r="J165" s="30" t="s">
        <v>341</v>
      </c>
      <c r="K165" s="30" t="s">
        <v>401</v>
      </c>
      <c r="L165" s="31" t="s">
        <v>380</v>
      </c>
    </row>
    <row r="166" spans="1:12" x14ac:dyDescent="0.2">
      <c r="A166" s="127"/>
      <c r="B166" s="130" t="s">
        <v>70</v>
      </c>
      <c r="I166" s="27" t="str">
        <f t="shared" si="14"/>
        <v>Klicken Sie auf die jeweilige Zelle, um zum Arbeitsblatt mit den entsprechenden Informationen zu gelangen</v>
      </c>
      <c r="J166" s="30" t="s">
        <v>342</v>
      </c>
      <c r="K166" s="30" t="s">
        <v>402</v>
      </c>
      <c r="L166" s="31" t="s">
        <v>381</v>
      </c>
    </row>
    <row r="167" spans="1:12" x14ac:dyDescent="0.2">
      <c r="A167" s="127"/>
      <c r="B167" s="130" t="s">
        <v>71</v>
      </c>
      <c r="I167" s="27" t="str">
        <f t="shared" si="14"/>
        <v>Bestellformular im Internet</v>
      </c>
      <c r="J167" s="30" t="s">
        <v>343</v>
      </c>
      <c r="K167" s="30" t="s">
        <v>403</v>
      </c>
      <c r="L167" s="31" t="s">
        <v>382</v>
      </c>
    </row>
    <row r="168" spans="1:12" x14ac:dyDescent="0.2">
      <c r="A168" s="127"/>
      <c r="B168" s="130" t="s">
        <v>73</v>
      </c>
      <c r="I168" s="27" t="str">
        <f t="shared" si="14"/>
        <v>Klicken Sie auf die die gewünschte Sprache, in welcher Sie unsere Publikationen abbonnieren wollen</v>
      </c>
      <c r="J168" s="30" t="s">
        <v>344</v>
      </c>
      <c r="K168" s="30" t="s">
        <v>404</v>
      </c>
      <c r="L168" s="31" t="s">
        <v>383</v>
      </c>
    </row>
    <row r="169" spans="1:12" x14ac:dyDescent="0.2">
      <c r="A169" s="127"/>
      <c r="B169" s="130" t="s">
        <v>75</v>
      </c>
      <c r="I169" s="27" t="str">
        <f t="shared" si="14"/>
        <v>Sprachauswahl</v>
      </c>
      <c r="J169" s="30" t="s">
        <v>345</v>
      </c>
      <c r="K169" s="30" t="s">
        <v>405</v>
      </c>
      <c r="L169" s="31" t="s">
        <v>384</v>
      </c>
    </row>
    <row r="170" spans="1:12" x14ac:dyDescent="0.2">
      <c r="A170" s="127"/>
      <c r="B170" s="130" t="s">
        <v>76</v>
      </c>
      <c r="I170" s="27" t="str">
        <f t="shared" si="14"/>
        <v>Klicken Sie auf das Dreieckssymbol, um die gewünschte Sprache im Dokument zu wählen</v>
      </c>
      <c r="J170" s="30" t="s">
        <v>346</v>
      </c>
      <c r="K170" s="30" t="s">
        <v>406</v>
      </c>
      <c r="L170" s="31" t="s">
        <v>385</v>
      </c>
    </row>
    <row r="171" spans="1:12" x14ac:dyDescent="0.2">
      <c r="A171" s="127"/>
      <c r="B171" s="130" t="s">
        <v>77</v>
      </c>
      <c r="I171" s="27" t="str">
        <f t="shared" si="14"/>
        <v xml:space="preserve">Detailanzeige einzeln </v>
      </c>
      <c r="J171" s="30" t="s">
        <v>348</v>
      </c>
      <c r="K171" s="30" t="s">
        <v>407</v>
      </c>
      <c r="L171" s="31" t="s">
        <v>386</v>
      </c>
    </row>
    <row r="172" spans="1:12" x14ac:dyDescent="0.2">
      <c r="A172" s="127"/>
      <c r="B172" s="130" t="s">
        <v>78</v>
      </c>
      <c r="I172" s="27" t="str">
        <f t="shared" si="14"/>
        <v>Klicken Sie auf ein "+"-Feld, um die einzelnen Produkte einer Kategorie und Detailangaben zu einzublenden.</v>
      </c>
      <c r="J172" s="30" t="s">
        <v>347</v>
      </c>
      <c r="K172" s="30" t="s">
        <v>408</v>
      </c>
      <c r="L172" s="31" t="s">
        <v>387</v>
      </c>
    </row>
    <row r="173" spans="1:12" x14ac:dyDescent="0.2">
      <c r="A173" s="127"/>
      <c r="B173" s="130" t="s">
        <v>80</v>
      </c>
      <c r="I173" s="27" t="str">
        <f t="shared" si="14"/>
        <v>Detailanzeige Total</v>
      </c>
      <c r="J173" s="30" t="s">
        <v>349</v>
      </c>
      <c r="K173" s="30" t="s">
        <v>409</v>
      </c>
      <c r="L173" s="31" t="s">
        <v>388</v>
      </c>
    </row>
    <row r="174" spans="1:12" x14ac:dyDescent="0.2">
      <c r="A174" s="127"/>
      <c r="B174" s="130" t="s">
        <v>81</v>
      </c>
      <c r="I174" s="27" t="str">
        <f t="shared" si="14"/>
        <v>Klicken Sie auf das "2"-Feld, um alle Detailangaben einzublenden (Ausblenden mit dem "1"-Feld).</v>
      </c>
      <c r="J174" s="30" t="s">
        <v>350</v>
      </c>
      <c r="K174" s="30" t="s">
        <v>410</v>
      </c>
      <c r="L174" s="31" t="s">
        <v>389</v>
      </c>
    </row>
    <row r="175" spans="1:12" x14ac:dyDescent="0.2">
      <c r="A175" s="127">
        <v>2013</v>
      </c>
      <c r="B175" s="130" t="s">
        <v>64</v>
      </c>
      <c r="I175" s="27" t="str">
        <f t="shared" si="14"/>
        <v>Zurück zum Inhaltsverzeichnis</v>
      </c>
      <c r="J175" s="30" t="s">
        <v>366</v>
      </c>
      <c r="K175" s="30" t="s">
        <v>367</v>
      </c>
      <c r="L175" s="31" t="s">
        <v>368</v>
      </c>
    </row>
    <row r="176" spans="1:12" x14ac:dyDescent="0.2">
      <c r="A176" s="127"/>
      <c r="B176" s="130" t="s">
        <v>66</v>
      </c>
      <c r="I176" s="27" t="str">
        <f t="shared" si="14"/>
        <v>Klicken Sie auf das Feld, um zurück zum Inhaltsverzeichnis und zur Anleitung zu gelangen</v>
      </c>
      <c r="J176" s="30" t="s">
        <v>351</v>
      </c>
      <c r="K176" s="30" t="s">
        <v>411</v>
      </c>
      <c r="L176" s="31" t="s">
        <v>390</v>
      </c>
    </row>
    <row r="177" spans="1:14" x14ac:dyDescent="0.2">
      <c r="A177" s="127"/>
      <c r="B177" s="130" t="s">
        <v>68</v>
      </c>
      <c r="I177" s="27" t="str">
        <f t="shared" si="14"/>
        <v>Ausgewertete Daten</v>
      </c>
      <c r="J177" s="30" t="s">
        <v>353</v>
      </c>
      <c r="K177" s="30" t="s">
        <v>412</v>
      </c>
      <c r="L177" s="31" t="s">
        <v>391</v>
      </c>
    </row>
    <row r="178" spans="1:14" x14ac:dyDescent="0.2">
      <c r="A178" s="127"/>
      <c r="B178" s="130" t="s">
        <v>70</v>
      </c>
      <c r="I178" s="27" t="str">
        <f t="shared" si="14"/>
        <v>Preisreihen Produkte Bio</v>
      </c>
      <c r="J178" s="30" t="s">
        <v>354</v>
      </c>
      <c r="K178" s="30" t="s">
        <v>413</v>
      </c>
      <c r="L178" s="31" t="s">
        <v>392</v>
      </c>
    </row>
    <row r="179" spans="1:14" x14ac:dyDescent="0.2">
      <c r="A179" s="127"/>
      <c r="B179" s="130" t="s">
        <v>71</v>
      </c>
      <c r="I179" s="27" t="str">
        <f t="shared" si="14"/>
        <v>Preisreihen Produkte nicht Bio</v>
      </c>
      <c r="J179" s="30" t="s">
        <v>355</v>
      </c>
      <c r="K179" s="30" t="s">
        <v>414</v>
      </c>
      <c r="L179" s="31" t="s">
        <v>393</v>
      </c>
    </row>
    <row r="180" spans="1:14" x14ac:dyDescent="0.2">
      <c r="A180" s="127"/>
      <c r="B180" s="130" t="s">
        <v>73</v>
      </c>
      <c r="I180" s="27" t="str">
        <f t="shared" si="14"/>
        <v>Differenz Warenkorb Bio vs nicht-Bio</v>
      </c>
      <c r="J180" s="30" t="s">
        <v>361</v>
      </c>
      <c r="K180" s="30" t="s">
        <v>415</v>
      </c>
      <c r="L180" s="31" t="s">
        <v>394</v>
      </c>
    </row>
    <row r="181" spans="1:14" x14ac:dyDescent="0.2">
      <c r="A181" s="127"/>
      <c r="B181" s="130" t="s">
        <v>75</v>
      </c>
      <c r="I181" s="27" t="str">
        <f t="shared" ref="I181:I200" si="15">IF($I$1="d",J181,IF($I$1="f",K181,IF($I$1="i",L181)))</f>
        <v>Hinweis zu "Inhaltsverzeichnis</v>
      </c>
      <c r="J181" s="30" t="s">
        <v>365</v>
      </c>
      <c r="K181" s="30" t="s">
        <v>416</v>
      </c>
      <c r="L181" s="31" t="s">
        <v>395</v>
      </c>
    </row>
    <row r="182" spans="1:14" x14ac:dyDescent="0.2">
      <c r="A182" s="127"/>
      <c r="B182" s="130" t="s">
        <v>76</v>
      </c>
      <c r="I182" s="27" t="str">
        <f t="shared" si="15"/>
        <v>Hinweis zu "Tabelle und Graphen"</v>
      </c>
      <c r="J182" s="30" t="s">
        <v>352</v>
      </c>
      <c r="K182" s="30" t="s">
        <v>417</v>
      </c>
      <c r="L182" s="31" t="s">
        <v>396</v>
      </c>
    </row>
    <row r="183" spans="1:14" x14ac:dyDescent="0.2">
      <c r="A183" s="127"/>
      <c r="B183" s="130" t="s">
        <v>77</v>
      </c>
      <c r="H183" t="s">
        <v>463</v>
      </c>
      <c r="I183" s="27" t="str">
        <f t="shared" si="15"/>
        <v>Preise Produzenten</v>
      </c>
      <c r="J183" s="217" t="s">
        <v>442</v>
      </c>
      <c r="K183" s="316" t="s">
        <v>821</v>
      </c>
      <c r="L183" s="316" t="s">
        <v>904</v>
      </c>
    </row>
    <row r="184" spans="1:14" x14ac:dyDescent="0.2">
      <c r="A184" s="127"/>
      <c r="B184" s="130" t="s">
        <v>78</v>
      </c>
      <c r="I184" s="27" t="str">
        <f t="shared" si="15"/>
        <v>Mengen Poduktion</v>
      </c>
      <c r="J184" s="217" t="s">
        <v>983</v>
      </c>
      <c r="K184" s="316" t="s">
        <v>822</v>
      </c>
      <c r="L184" s="316" t="s">
        <v>905</v>
      </c>
    </row>
    <row r="185" spans="1:14" x14ac:dyDescent="0.2">
      <c r="A185" s="127"/>
      <c r="B185" s="130" t="s">
        <v>80</v>
      </c>
      <c r="I185" s="27" t="str">
        <f t="shared" si="15"/>
        <v>Verwertung nach Milchäquivalent</v>
      </c>
      <c r="J185" s="217" t="s">
        <v>443</v>
      </c>
      <c r="K185" s="316" t="s">
        <v>823</v>
      </c>
      <c r="L185" s="316" t="s">
        <v>906</v>
      </c>
    </row>
    <row r="186" spans="1:14" x14ac:dyDescent="0.2">
      <c r="A186" s="127"/>
      <c r="B186" s="130" t="s">
        <v>81</v>
      </c>
      <c r="I186" s="27" t="str">
        <f t="shared" si="15"/>
        <v>Preise Detailhandel</v>
      </c>
      <c r="J186" s="217" t="s">
        <v>444</v>
      </c>
      <c r="K186" s="316" t="s">
        <v>824</v>
      </c>
      <c r="L186" s="316" t="s">
        <v>907</v>
      </c>
    </row>
    <row r="187" spans="1:14" x14ac:dyDescent="0.2">
      <c r="A187" s="127">
        <v>2014</v>
      </c>
      <c r="B187" s="130" t="s">
        <v>64</v>
      </c>
      <c r="I187" s="27" t="str">
        <f t="shared" si="15"/>
        <v>Absatzmengen Detailhandel</v>
      </c>
      <c r="J187" s="217" t="s">
        <v>445</v>
      </c>
      <c r="K187" s="316" t="s">
        <v>825</v>
      </c>
      <c r="L187" s="316" t="s">
        <v>908</v>
      </c>
    </row>
    <row r="188" spans="1:14" x14ac:dyDescent="0.2">
      <c r="A188" s="127"/>
      <c r="B188" s="130" t="s">
        <v>66</v>
      </c>
      <c r="I188" s="27" t="str">
        <f t="shared" si="15"/>
        <v>Absatzmengen Detailhandel Frischfleisch</v>
      </c>
      <c r="J188" s="217" t="s">
        <v>789</v>
      </c>
      <c r="K188" s="316" t="s">
        <v>1039</v>
      </c>
      <c r="L188" s="316" t="s">
        <v>1025</v>
      </c>
    </row>
    <row r="189" spans="1:14" x14ac:dyDescent="0.2">
      <c r="A189" s="127"/>
      <c r="B189" s="130" t="s">
        <v>68</v>
      </c>
      <c r="I189" s="27" t="str">
        <f t="shared" si="15"/>
        <v>Absatzmengen Detailhandel Charcuterie</v>
      </c>
      <c r="J189" s="217" t="s">
        <v>1155</v>
      </c>
      <c r="K189" s="316" t="s">
        <v>1254</v>
      </c>
      <c r="L189" s="316" t="s">
        <v>1255</v>
      </c>
      <c r="M189" s="316"/>
      <c r="N189" s="316"/>
    </row>
    <row r="190" spans="1:14" x14ac:dyDescent="0.2">
      <c r="A190" s="127"/>
      <c r="B190" s="130" t="s">
        <v>70</v>
      </c>
      <c r="I190" s="27" t="str">
        <f t="shared" si="15"/>
        <v>Umsatz Detailhandel</v>
      </c>
      <c r="J190" s="217" t="s">
        <v>464</v>
      </c>
      <c r="K190" s="316" t="s">
        <v>826</v>
      </c>
      <c r="L190" s="316" t="s">
        <v>909</v>
      </c>
    </row>
    <row r="191" spans="1:14" x14ac:dyDescent="0.2">
      <c r="A191" s="127"/>
      <c r="B191" s="130" t="s">
        <v>71</v>
      </c>
      <c r="I191" s="27" t="str">
        <f t="shared" si="15"/>
        <v>Produktion: Preise und Mengen</v>
      </c>
      <c r="J191" s="217" t="s">
        <v>456</v>
      </c>
      <c r="K191" s="316" t="s">
        <v>827</v>
      </c>
      <c r="L191" s="316" t="s">
        <v>910</v>
      </c>
    </row>
    <row r="192" spans="1:14" x14ac:dyDescent="0.2">
      <c r="A192" s="127"/>
      <c r="B192" s="130" t="s">
        <v>73</v>
      </c>
      <c r="I192" s="27" t="str">
        <f>IF($I$1="d",J192,IF($I$1="f",K192,IF($I$1="i",L192)))</f>
        <v>Produktion: Preise und Mengen bio</v>
      </c>
      <c r="J192" s="217" t="s">
        <v>1015</v>
      </c>
      <c r="K192" s="316" t="s">
        <v>1016</v>
      </c>
      <c r="L192" s="316" t="s">
        <v>1017</v>
      </c>
    </row>
    <row r="193" spans="1:12" x14ac:dyDescent="0.2">
      <c r="A193" s="127"/>
      <c r="B193" s="130" t="s">
        <v>75</v>
      </c>
      <c r="I193" s="27" t="str">
        <f>IF($I$1="d",J193,IF($I$1="f",K193,IF($I$1="i",L193)))</f>
        <v>Detailhandel: Preise und Mengen</v>
      </c>
      <c r="J193" s="217" t="s">
        <v>449</v>
      </c>
      <c r="K193" s="316" t="s">
        <v>828</v>
      </c>
      <c r="L193" s="316" t="s">
        <v>911</v>
      </c>
    </row>
    <row r="194" spans="1:12" x14ac:dyDescent="0.2">
      <c r="A194" s="127"/>
      <c r="B194" s="130" t="s">
        <v>76</v>
      </c>
      <c r="I194" s="27" t="str">
        <f t="shared" si="15"/>
        <v>Detailhandel: Preise und Mengen bio</v>
      </c>
      <c r="J194" s="217" t="s">
        <v>1012</v>
      </c>
      <c r="K194" s="316" t="s">
        <v>1013</v>
      </c>
      <c r="L194" s="316" t="s">
        <v>1014</v>
      </c>
    </row>
    <row r="195" spans="1:12" x14ac:dyDescent="0.2">
      <c r="A195" s="127"/>
      <c r="B195" s="130" t="s">
        <v>77</v>
      </c>
      <c r="H195" t="s">
        <v>468</v>
      </c>
      <c r="I195" s="27" t="str">
        <f t="shared" si="15"/>
        <v>Gemüse Übersicht</v>
      </c>
      <c r="J195" s="217" t="s">
        <v>457</v>
      </c>
      <c r="K195" s="316" t="s">
        <v>829</v>
      </c>
      <c r="L195" s="316" t="s">
        <v>912</v>
      </c>
    </row>
    <row r="196" spans="1:12" x14ac:dyDescent="0.2">
      <c r="A196" s="127"/>
      <c r="B196" s="130" t="s">
        <v>78</v>
      </c>
      <c r="I196" s="27" t="str">
        <f t="shared" si="15"/>
        <v>Gemüse Daten</v>
      </c>
      <c r="J196" s="217" t="s">
        <v>458</v>
      </c>
      <c r="K196" s="316" t="s">
        <v>830</v>
      </c>
      <c r="L196" s="316" t="s">
        <v>913</v>
      </c>
    </row>
    <row r="197" spans="1:12" x14ac:dyDescent="0.2">
      <c r="A197" s="127"/>
      <c r="B197" s="130" t="s">
        <v>80</v>
      </c>
      <c r="I197" s="27" t="str">
        <f t="shared" si="15"/>
        <v>Früchte Übersicht</v>
      </c>
      <c r="J197" s="30" t="s">
        <v>459</v>
      </c>
      <c r="K197" s="316" t="s">
        <v>831</v>
      </c>
      <c r="L197" s="316" t="s">
        <v>914</v>
      </c>
    </row>
    <row r="198" spans="1:12" x14ac:dyDescent="0.2">
      <c r="A198" s="127"/>
      <c r="B198" s="130" t="s">
        <v>81</v>
      </c>
      <c r="I198" s="27" t="str">
        <f t="shared" si="15"/>
        <v>Früchte Daten</v>
      </c>
      <c r="J198" s="30" t="s">
        <v>460</v>
      </c>
      <c r="K198" s="316" t="s">
        <v>832</v>
      </c>
      <c r="L198" s="316" t="s">
        <v>915</v>
      </c>
    </row>
    <row r="199" spans="1:12" x14ac:dyDescent="0.2">
      <c r="A199" s="127">
        <v>2015</v>
      </c>
      <c r="B199" s="130" t="s">
        <v>64</v>
      </c>
      <c r="I199" s="27" t="str">
        <f t="shared" si="15"/>
        <v>Kartoffeln Übersicht</v>
      </c>
      <c r="J199" s="30" t="s">
        <v>472</v>
      </c>
      <c r="K199" s="316" t="s">
        <v>833</v>
      </c>
      <c r="L199" s="316" t="s">
        <v>916</v>
      </c>
    </row>
    <row r="200" spans="1:12" x14ac:dyDescent="0.2">
      <c r="A200" s="127"/>
      <c r="B200" s="130" t="s">
        <v>66</v>
      </c>
      <c r="I200" s="27" t="str">
        <f t="shared" si="15"/>
        <v>Kartoffeln Daten</v>
      </c>
      <c r="J200" s="30" t="s">
        <v>471</v>
      </c>
      <c r="K200" s="316" t="s">
        <v>834</v>
      </c>
      <c r="L200" s="316" t="s">
        <v>917</v>
      </c>
    </row>
    <row r="201" spans="1:12" x14ac:dyDescent="0.2">
      <c r="A201" s="127"/>
      <c r="B201" s="130" t="s">
        <v>68</v>
      </c>
      <c r="I201" s="27" t="str">
        <f t="shared" ref="I201:I214" si="16">IF($I$1="d",J201,IF($I$1="f",K201,IF($I$1="i",L201)))</f>
        <v>Milchprodukte Übersicht</v>
      </c>
      <c r="J201" s="30" t="s">
        <v>469</v>
      </c>
      <c r="K201" s="316" t="s">
        <v>835</v>
      </c>
      <c r="L201" s="316" t="s">
        <v>918</v>
      </c>
    </row>
    <row r="202" spans="1:12" x14ac:dyDescent="0.2">
      <c r="A202" s="127"/>
      <c r="B202" s="130" t="s">
        <v>70</v>
      </c>
      <c r="I202" s="27" t="str">
        <f t="shared" si="16"/>
        <v>Milchprodukte Daten</v>
      </c>
      <c r="J202" s="30" t="s">
        <v>470</v>
      </c>
      <c r="K202" s="316" t="s">
        <v>836</v>
      </c>
      <c r="L202" s="316" t="s">
        <v>919</v>
      </c>
    </row>
    <row r="203" spans="1:12" x14ac:dyDescent="0.2">
      <c r="A203" s="127"/>
      <c r="B203" s="130" t="s">
        <v>71</v>
      </c>
      <c r="I203" s="27" t="str">
        <f t="shared" si="16"/>
        <v>Fleisch Übersicht</v>
      </c>
      <c r="J203" s="30" t="s">
        <v>461</v>
      </c>
      <c r="K203" s="316" t="s">
        <v>837</v>
      </c>
      <c r="L203" s="316" t="s">
        <v>920</v>
      </c>
    </row>
    <row r="204" spans="1:12" x14ac:dyDescent="0.2">
      <c r="A204" s="127"/>
      <c r="B204" s="130" t="s">
        <v>73</v>
      </c>
      <c r="I204" s="27" t="str">
        <f t="shared" si="16"/>
        <v>Fleisch Daten</v>
      </c>
      <c r="J204" s="30" t="s">
        <v>462</v>
      </c>
      <c r="K204" s="316" t="s">
        <v>838</v>
      </c>
      <c r="L204" s="316" t="s">
        <v>921</v>
      </c>
    </row>
    <row r="205" spans="1:12" x14ac:dyDescent="0.2">
      <c r="A205" s="127"/>
      <c r="B205" s="130" t="s">
        <v>75</v>
      </c>
      <c r="I205" s="27" t="str">
        <f t="shared" si="16"/>
        <v>Eier Übersicht</v>
      </c>
      <c r="J205" s="30" t="s">
        <v>473</v>
      </c>
      <c r="K205" s="316" t="s">
        <v>839</v>
      </c>
      <c r="L205" s="316" t="s">
        <v>922</v>
      </c>
    </row>
    <row r="206" spans="1:12" x14ac:dyDescent="0.2">
      <c r="A206" s="127"/>
      <c r="B206" s="130" t="s">
        <v>76</v>
      </c>
      <c r="I206" s="27" t="str">
        <f t="shared" si="16"/>
        <v>Eier Daten</v>
      </c>
      <c r="J206" s="30" t="s">
        <v>474</v>
      </c>
      <c r="K206" s="316" t="s">
        <v>840</v>
      </c>
      <c r="L206" s="316" t="s">
        <v>923</v>
      </c>
    </row>
    <row r="207" spans="1:12" x14ac:dyDescent="0.2">
      <c r="A207" s="127"/>
      <c r="B207" s="130" t="s">
        <v>77</v>
      </c>
      <c r="I207" s="27" t="str">
        <f t="shared" si="16"/>
        <v>Getreide Übersicht</v>
      </c>
      <c r="J207" s="30" t="s">
        <v>475</v>
      </c>
      <c r="K207" s="316" t="s">
        <v>841</v>
      </c>
      <c r="L207" s="316" t="s">
        <v>924</v>
      </c>
    </row>
    <row r="208" spans="1:12" x14ac:dyDescent="0.2">
      <c r="A208" s="127"/>
      <c r="B208" s="130" t="s">
        <v>78</v>
      </c>
      <c r="I208" s="27" t="str">
        <f t="shared" si="16"/>
        <v>Getreide Daten</v>
      </c>
      <c r="J208" s="30" t="s">
        <v>476</v>
      </c>
      <c r="K208" s="316" t="s">
        <v>842</v>
      </c>
      <c r="L208" s="316" t="s">
        <v>925</v>
      </c>
    </row>
    <row r="209" spans="1:12" x14ac:dyDescent="0.2">
      <c r="A209" s="127"/>
      <c r="B209" s="130" t="s">
        <v>80</v>
      </c>
      <c r="I209" s="27" t="str">
        <f t="shared" si="16"/>
        <v>Gemüse</v>
      </c>
      <c r="J209" s="30" t="s">
        <v>30</v>
      </c>
      <c r="K209" s="316" t="s">
        <v>205</v>
      </c>
      <c r="L209" s="316" t="s">
        <v>238</v>
      </c>
    </row>
    <row r="210" spans="1:12" x14ac:dyDescent="0.2">
      <c r="A210" s="127"/>
      <c r="B210" s="130" t="s">
        <v>81</v>
      </c>
      <c r="I210" s="27" t="str">
        <f t="shared" si="16"/>
        <v>Früchte</v>
      </c>
      <c r="J210" s="30" t="s">
        <v>25</v>
      </c>
      <c r="K210" s="316" t="s">
        <v>200</v>
      </c>
      <c r="L210" s="316" t="s">
        <v>237</v>
      </c>
    </row>
    <row r="211" spans="1:12" x14ac:dyDescent="0.2">
      <c r="A211" s="127">
        <v>2016</v>
      </c>
      <c r="B211" s="130" t="s">
        <v>64</v>
      </c>
      <c r="I211" s="306" t="str">
        <f t="shared" si="16"/>
        <v>Kartoffeln</v>
      </c>
      <c r="J211" s="319" t="s">
        <v>22</v>
      </c>
      <c r="K211" s="316" t="s">
        <v>843</v>
      </c>
      <c r="L211" s="316" t="s">
        <v>926</v>
      </c>
    </row>
    <row r="212" spans="1:12" x14ac:dyDescent="0.2">
      <c r="A212" s="127"/>
      <c r="B212" s="130" t="s">
        <v>66</v>
      </c>
      <c r="I212" s="27" t="str">
        <f t="shared" si="16"/>
        <v>Milchprodukte</v>
      </c>
      <c r="J212" s="30" t="s">
        <v>446</v>
      </c>
      <c r="K212" s="316" t="s">
        <v>181</v>
      </c>
      <c r="L212" s="316" t="s">
        <v>927</v>
      </c>
    </row>
    <row r="213" spans="1:12" x14ac:dyDescent="0.2">
      <c r="A213" s="127"/>
      <c r="B213" s="130" t="s">
        <v>68</v>
      </c>
      <c r="I213" s="27" t="str">
        <f t="shared" si="16"/>
        <v>Fleisch</v>
      </c>
      <c r="J213" s="30" t="s">
        <v>242</v>
      </c>
      <c r="K213" s="316" t="s">
        <v>844</v>
      </c>
      <c r="L213" s="316" t="s">
        <v>224</v>
      </c>
    </row>
    <row r="214" spans="1:12" x14ac:dyDescent="0.2">
      <c r="A214" s="127"/>
      <c r="B214" s="130" t="s">
        <v>70</v>
      </c>
      <c r="I214" s="27" t="str">
        <f t="shared" si="16"/>
        <v>Eier, CH</v>
      </c>
      <c r="J214" s="30" t="s">
        <v>1404</v>
      </c>
      <c r="K214" s="316" t="s">
        <v>1405</v>
      </c>
      <c r="L214" s="316" t="s">
        <v>1406</v>
      </c>
    </row>
    <row r="215" spans="1:12" x14ac:dyDescent="0.2">
      <c r="A215" s="127"/>
      <c r="B215" s="130" t="s">
        <v>71</v>
      </c>
      <c r="I215" s="27" t="str">
        <f>IF($I$1="d",J215,IF($I$1="f",K215,IF($I$1="i",L215)))</f>
        <v>Getreide/Ölsaaten</v>
      </c>
      <c r="J215" s="30" t="s">
        <v>1106</v>
      </c>
      <c r="K215" s="316" t="s">
        <v>1107</v>
      </c>
      <c r="L215" s="316" t="s">
        <v>1108</v>
      </c>
    </row>
    <row r="216" spans="1:12" x14ac:dyDescent="0.2">
      <c r="A216" s="127"/>
      <c r="B216" s="130" t="s">
        <v>73</v>
      </c>
      <c r="H216" t="s">
        <v>490</v>
      </c>
      <c r="I216" s="27" t="str">
        <f>IF($I$1="d",J216,IF($I$1="f",K216,IF($I$1="i",L216)))</f>
        <v>k. A.</v>
      </c>
      <c r="J216" s="30" t="s">
        <v>491</v>
      </c>
      <c r="K216" s="316" t="s">
        <v>845</v>
      </c>
      <c r="L216" s="316" t="s">
        <v>928</v>
      </c>
    </row>
    <row r="217" spans="1:12" x14ac:dyDescent="0.2">
      <c r="A217" s="127"/>
      <c r="B217" s="130" t="s">
        <v>75</v>
      </c>
      <c r="I217" s="27" t="str">
        <f t="shared" ref="I217:I230" si="17">IF($I$1="d",J217,IF($I$1="f",K217,IF($I$1="i",L217)))</f>
        <v>Vergleich Vormonat*</v>
      </c>
      <c r="J217" s="30" t="s">
        <v>1088</v>
      </c>
      <c r="K217" s="316" t="s">
        <v>1087</v>
      </c>
      <c r="L217" s="316" t="s">
        <v>1090</v>
      </c>
    </row>
    <row r="218" spans="1:12" x14ac:dyDescent="0.2">
      <c r="A218" s="127"/>
      <c r="B218" s="130" t="s">
        <v>76</v>
      </c>
      <c r="I218" s="27" t="str">
        <f t="shared" si="17"/>
        <v>Vergleich Vorjahr</v>
      </c>
      <c r="J218" s="30" t="s">
        <v>448</v>
      </c>
      <c r="K218" s="316" t="s">
        <v>1000</v>
      </c>
      <c r="L218" s="316" t="s">
        <v>1089</v>
      </c>
    </row>
    <row r="219" spans="1:12" x14ac:dyDescent="0.2">
      <c r="A219" s="127"/>
      <c r="B219" s="130" t="s">
        <v>77</v>
      </c>
      <c r="I219" s="27" t="str">
        <f t="shared" si="17"/>
        <v>Vergl. nicht-bio / Anteil bio</v>
      </c>
      <c r="J219" s="30" t="s">
        <v>999</v>
      </c>
      <c r="K219" s="316" t="s">
        <v>998</v>
      </c>
      <c r="L219" s="316" t="s">
        <v>997</v>
      </c>
    </row>
    <row r="220" spans="1:12" x14ac:dyDescent="0.2">
      <c r="A220" s="127"/>
      <c r="B220" s="130" t="s">
        <v>78</v>
      </c>
      <c r="I220" s="27" t="str">
        <f t="shared" si="17"/>
        <v>Anteil bio in %</v>
      </c>
      <c r="J220" s="30" t="s">
        <v>779</v>
      </c>
      <c r="K220" s="316" t="s">
        <v>847</v>
      </c>
      <c r="L220" s="316" t="s">
        <v>930</v>
      </c>
    </row>
    <row r="221" spans="1:12" x14ac:dyDescent="0.2">
      <c r="A221" s="127"/>
      <c r="B221" s="130" t="s">
        <v>80</v>
      </c>
      <c r="I221" s="27" t="str">
        <f t="shared" si="17"/>
        <v>Anteil bio</v>
      </c>
      <c r="J221" s="30" t="s">
        <v>481</v>
      </c>
      <c r="K221" s="316" t="s">
        <v>848</v>
      </c>
      <c r="L221" s="316" t="s">
        <v>931</v>
      </c>
    </row>
    <row r="222" spans="1:12" x14ac:dyDescent="0.2">
      <c r="A222" s="127"/>
      <c r="B222" s="130" t="s">
        <v>81</v>
      </c>
      <c r="I222" s="27" t="str">
        <f t="shared" si="17"/>
        <v>Differenz</v>
      </c>
      <c r="J222" s="30" t="s">
        <v>110</v>
      </c>
      <c r="K222" s="316" t="s">
        <v>319</v>
      </c>
      <c r="L222" s="316" t="s">
        <v>282</v>
      </c>
    </row>
    <row r="223" spans="1:12" x14ac:dyDescent="0.2">
      <c r="A223" s="127">
        <v>2017</v>
      </c>
      <c r="B223" s="130" t="s">
        <v>64</v>
      </c>
      <c r="I223" s="27" t="str">
        <f t="shared" si="17"/>
        <v>Vergleich nicht-bio</v>
      </c>
      <c r="J223" s="30" t="s">
        <v>482</v>
      </c>
      <c r="K223" s="316" t="s">
        <v>846</v>
      </c>
      <c r="L223" s="316" t="s">
        <v>929</v>
      </c>
    </row>
    <row r="224" spans="1:12" x14ac:dyDescent="0.2">
      <c r="A224" s="127"/>
      <c r="B224" s="130" t="s">
        <v>66</v>
      </c>
      <c r="I224" s="27" t="str">
        <f t="shared" si="17"/>
        <v>Preise Detailhandel und Preisdifferenz bio vs. nicht-bio in %</v>
      </c>
      <c r="J224" s="30" t="s">
        <v>780</v>
      </c>
      <c r="K224" s="316" t="s">
        <v>849</v>
      </c>
      <c r="L224" s="316" t="s">
        <v>932</v>
      </c>
    </row>
    <row r="225" spans="1:12" x14ac:dyDescent="0.2">
      <c r="A225" s="127"/>
      <c r="B225" s="130" t="s">
        <v>68</v>
      </c>
      <c r="I225" s="27" t="str">
        <f t="shared" si="17"/>
        <v>in CHF/kg (Salatgurken und Eisberg CHF/Stk.)</v>
      </c>
      <c r="J225" s="30" t="s">
        <v>1269</v>
      </c>
      <c r="K225" s="316" t="s">
        <v>1270</v>
      </c>
      <c r="L225" s="316" t="s">
        <v>1271</v>
      </c>
    </row>
    <row r="226" spans="1:12" x14ac:dyDescent="0.2">
      <c r="A226" s="127"/>
      <c r="B226" s="130" t="s">
        <v>70</v>
      </c>
      <c r="I226" s="27" t="str">
        <f t="shared" si="17"/>
        <v>Mengen Detailhandel und Anteil bio in %</v>
      </c>
      <c r="J226" s="30" t="s">
        <v>781</v>
      </c>
      <c r="K226" s="316" t="s">
        <v>850</v>
      </c>
      <c r="L226" s="316" t="s">
        <v>933</v>
      </c>
    </row>
    <row r="227" spans="1:12" x14ac:dyDescent="0.2">
      <c r="A227" s="127"/>
      <c r="B227" s="130" t="s">
        <v>71</v>
      </c>
      <c r="I227" s="27" t="str">
        <f t="shared" si="17"/>
        <v>Aktuell</v>
      </c>
      <c r="J227" s="30" t="s">
        <v>729</v>
      </c>
      <c r="K227" s="30" t="s">
        <v>813</v>
      </c>
      <c r="L227" s="30" t="s">
        <v>814</v>
      </c>
    </row>
    <row r="228" spans="1:12" x14ac:dyDescent="0.2">
      <c r="A228" s="127"/>
      <c r="B228" s="130" t="s">
        <v>73</v>
      </c>
      <c r="I228" s="27" t="str">
        <f t="shared" si="17"/>
        <v>Vormonat</v>
      </c>
      <c r="J228" s="30" t="s">
        <v>85</v>
      </c>
      <c r="K228" s="30" t="s">
        <v>811</v>
      </c>
      <c r="L228" s="30" t="s">
        <v>815</v>
      </c>
    </row>
    <row r="229" spans="1:12" x14ac:dyDescent="0.2">
      <c r="A229" s="127"/>
      <c r="B229" s="130" t="s">
        <v>75</v>
      </c>
      <c r="I229" s="27" t="str">
        <f t="shared" si="17"/>
        <v>Vorjahr</v>
      </c>
      <c r="J229" s="30" t="s">
        <v>82</v>
      </c>
      <c r="K229" s="30" t="s">
        <v>812</v>
      </c>
      <c r="L229" s="30" t="s">
        <v>816</v>
      </c>
    </row>
    <row r="230" spans="1:12" x14ac:dyDescent="0.2">
      <c r="A230" s="127"/>
      <c r="B230" s="130" t="s">
        <v>76</v>
      </c>
      <c r="I230" s="27">
        <f t="shared" si="17"/>
        <v>0</v>
      </c>
    </row>
    <row r="231" spans="1:12" x14ac:dyDescent="0.2">
      <c r="A231" s="127"/>
      <c r="B231" s="130" t="s">
        <v>77</v>
      </c>
      <c r="H231" t="s">
        <v>30</v>
      </c>
      <c r="I231" s="27" t="str">
        <f>IF($I$1="d",J231,IF($I$1="f",K231,IF($I$1="i",L231)))</f>
        <v>Gesamtmarkt</v>
      </c>
      <c r="J231" s="30" t="s">
        <v>721</v>
      </c>
      <c r="K231" s="316" t="s">
        <v>851</v>
      </c>
      <c r="L231" s="316" t="s">
        <v>1252</v>
      </c>
    </row>
    <row r="232" spans="1:12" x14ac:dyDescent="0.2">
      <c r="A232" s="127"/>
      <c r="B232" s="130" t="s">
        <v>78</v>
      </c>
      <c r="I232" s="27" t="str">
        <f t="shared" ref="I232:I262" si="18">IF($I$1="d",J232,IF($I$1="f",K232,IF($I$1="i",L232)))</f>
        <v>(ohne Convenience-Produkte)</v>
      </c>
      <c r="J232" s="30" t="s">
        <v>1392</v>
      </c>
      <c r="K232" s="316" t="s">
        <v>1403</v>
      </c>
      <c r="L232" s="316" t="s">
        <v>1402</v>
      </c>
    </row>
    <row r="233" spans="1:12" x14ac:dyDescent="0.2">
      <c r="A233" s="127"/>
      <c r="B233" s="130" t="s">
        <v>81</v>
      </c>
      <c r="I233" s="27" t="str">
        <f t="shared" si="18"/>
        <v>Gemüse ohne Kartoffeln</v>
      </c>
      <c r="J233" s="30" t="s">
        <v>1003</v>
      </c>
      <c r="K233" s="316" t="s">
        <v>1040</v>
      </c>
      <c r="L233" s="316" t="s">
        <v>1026</v>
      </c>
    </row>
    <row r="234" spans="1:12" x14ac:dyDescent="0.2">
      <c r="A234" s="127">
        <v>2018</v>
      </c>
      <c r="B234" s="130" t="s">
        <v>64</v>
      </c>
      <c r="I234" s="27" t="str">
        <f t="shared" si="18"/>
        <v>Produkt</v>
      </c>
      <c r="J234" s="320" t="s">
        <v>441</v>
      </c>
      <c r="K234" s="320" t="s">
        <v>494</v>
      </c>
      <c r="L234" s="321" t="s">
        <v>495</v>
      </c>
    </row>
    <row r="235" spans="1:12" x14ac:dyDescent="0.2">
      <c r="A235" s="127"/>
      <c r="B235" s="130" t="s">
        <v>66</v>
      </c>
      <c r="I235" s="27" t="str">
        <f t="shared" si="18"/>
        <v>Fruchtgemüse</v>
      </c>
      <c r="J235" s="320" t="s">
        <v>496</v>
      </c>
      <c r="K235" s="320" t="s">
        <v>497</v>
      </c>
      <c r="L235" s="321" t="s">
        <v>498</v>
      </c>
    </row>
    <row r="236" spans="1:12" x14ac:dyDescent="0.2">
      <c r="A236" s="127"/>
      <c r="B236" s="130" t="s">
        <v>68</v>
      </c>
      <c r="I236" s="27" t="str">
        <f t="shared" si="18"/>
        <v>Auberginen</v>
      </c>
      <c r="J236" s="322" t="s">
        <v>499</v>
      </c>
      <c r="K236" s="322" t="s">
        <v>221</v>
      </c>
      <c r="L236" s="323" t="s">
        <v>178</v>
      </c>
    </row>
    <row r="237" spans="1:12" x14ac:dyDescent="0.2">
      <c r="A237" s="127"/>
      <c r="B237" s="130" t="s">
        <v>70</v>
      </c>
      <c r="I237" s="27" t="str">
        <f t="shared" si="18"/>
        <v>Peperoni</v>
      </c>
      <c r="J237" s="322" t="s">
        <v>732</v>
      </c>
      <c r="K237" s="322" t="s">
        <v>731</v>
      </c>
      <c r="L237" s="323" t="s">
        <v>732</v>
      </c>
    </row>
    <row r="238" spans="1:12" x14ac:dyDescent="0.2">
      <c r="A238" s="127"/>
      <c r="B238" s="130" t="s">
        <v>71</v>
      </c>
      <c r="I238" s="27" t="str">
        <f t="shared" si="18"/>
        <v>Peperoni</v>
      </c>
      <c r="J238" s="322" t="s">
        <v>732</v>
      </c>
      <c r="K238" s="322" t="s">
        <v>731</v>
      </c>
      <c r="L238" s="323" t="s">
        <v>732</v>
      </c>
    </row>
    <row r="239" spans="1:12" x14ac:dyDescent="0.2">
      <c r="A239" s="127"/>
      <c r="B239" s="130" t="s">
        <v>73</v>
      </c>
      <c r="I239" s="27" t="str">
        <f t="shared" si="18"/>
        <v>Peperoni &amp; Peperoncini</v>
      </c>
      <c r="J239" s="322" t="s">
        <v>724</v>
      </c>
      <c r="K239" s="318" t="s">
        <v>852</v>
      </c>
      <c r="L239" s="318" t="s">
        <v>934</v>
      </c>
    </row>
    <row r="240" spans="1:12" x14ac:dyDescent="0.2">
      <c r="A240" s="127"/>
      <c r="B240" s="130" t="s">
        <v>75</v>
      </c>
      <c r="I240" s="27" t="str">
        <f t="shared" si="18"/>
        <v>Salatgurken</v>
      </c>
      <c r="J240" s="322" t="s">
        <v>438</v>
      </c>
      <c r="K240" s="322" t="s">
        <v>500</v>
      </c>
      <c r="L240" s="318" t="s">
        <v>935</v>
      </c>
    </row>
    <row r="241" spans="1:12" x14ac:dyDescent="0.2">
      <c r="A241" s="127"/>
      <c r="B241" s="130" t="s">
        <v>76</v>
      </c>
      <c r="I241" s="27" t="str">
        <f t="shared" si="18"/>
        <v>Tomaten</v>
      </c>
      <c r="J241" s="322" t="s">
        <v>439</v>
      </c>
      <c r="K241" s="322" t="s">
        <v>711</v>
      </c>
      <c r="L241" s="318" t="s">
        <v>712</v>
      </c>
    </row>
    <row r="242" spans="1:12" x14ac:dyDescent="0.2">
      <c r="A242" s="127"/>
      <c r="B242" s="130" t="s">
        <v>77</v>
      </c>
      <c r="I242" s="27" t="str">
        <f t="shared" si="18"/>
        <v>Datteltomaten</v>
      </c>
      <c r="J242" s="322" t="s">
        <v>1323</v>
      </c>
      <c r="K242" s="322" t="s">
        <v>1339</v>
      </c>
      <c r="L242" s="318" t="s">
        <v>1340</v>
      </c>
    </row>
    <row r="243" spans="1:12" x14ac:dyDescent="0.2">
      <c r="A243" s="127"/>
      <c r="B243" s="130" t="s">
        <v>78</v>
      </c>
      <c r="I243" s="27" t="str">
        <f t="shared" si="18"/>
        <v>Tomaten Rispe</v>
      </c>
      <c r="J243" s="322" t="s">
        <v>32</v>
      </c>
      <c r="K243" s="322" t="s">
        <v>501</v>
      </c>
      <c r="L243" s="318" t="s">
        <v>502</v>
      </c>
    </row>
    <row r="244" spans="1:12" x14ac:dyDescent="0.2">
      <c r="A244" s="127"/>
      <c r="B244" s="130" t="s">
        <v>80</v>
      </c>
      <c r="I244" s="27" t="str">
        <f t="shared" si="18"/>
        <v>Tomaten Cherry</v>
      </c>
      <c r="J244" s="322" t="s">
        <v>1249</v>
      </c>
      <c r="K244" s="322" t="s">
        <v>1250</v>
      </c>
      <c r="L244" s="318" t="s">
        <v>1338</v>
      </c>
    </row>
    <row r="245" spans="1:12" x14ac:dyDescent="0.2">
      <c r="A245" s="127"/>
      <c r="B245" s="130" t="s">
        <v>81</v>
      </c>
      <c r="I245" s="27" t="str">
        <f t="shared" si="18"/>
        <v>Tomaten Cherry Mix</v>
      </c>
      <c r="J245" s="322" t="s">
        <v>1322</v>
      </c>
      <c r="K245" s="322" t="s">
        <v>1336</v>
      </c>
      <c r="L245" s="323" t="s">
        <v>1337</v>
      </c>
    </row>
    <row r="246" spans="1:12" x14ac:dyDescent="0.2">
      <c r="A246" s="127">
        <v>2019</v>
      </c>
      <c r="B246" s="130" t="s">
        <v>64</v>
      </c>
      <c r="I246" s="27" t="str">
        <f t="shared" si="18"/>
        <v>Tomaten Fleisch</v>
      </c>
      <c r="J246" s="322" t="s">
        <v>503</v>
      </c>
      <c r="K246" s="322" t="s">
        <v>504</v>
      </c>
      <c r="L246" s="323" t="s">
        <v>505</v>
      </c>
    </row>
    <row r="247" spans="1:12" x14ac:dyDescent="0.2">
      <c r="A247" s="127"/>
      <c r="B247" s="130" t="s">
        <v>66</v>
      </c>
      <c r="I247" s="27" t="str">
        <f t="shared" si="18"/>
        <v>Zucchetti</v>
      </c>
      <c r="J247" s="324" t="s">
        <v>34</v>
      </c>
      <c r="K247" s="324" t="s">
        <v>209</v>
      </c>
      <c r="L247" s="325" t="s">
        <v>168</v>
      </c>
    </row>
    <row r="248" spans="1:12" x14ac:dyDescent="0.2">
      <c r="A248" s="127"/>
      <c r="B248" s="130" t="s">
        <v>68</v>
      </c>
      <c r="I248" s="27" t="str">
        <f t="shared" si="18"/>
        <v>Blattsalate</v>
      </c>
      <c r="J248" s="320" t="s">
        <v>506</v>
      </c>
      <c r="K248" s="320" t="s">
        <v>507</v>
      </c>
      <c r="L248" s="321" t="s">
        <v>508</v>
      </c>
    </row>
    <row r="249" spans="1:12" x14ac:dyDescent="0.2">
      <c r="A249" s="127"/>
      <c r="B249" s="130" t="s">
        <v>70</v>
      </c>
      <c r="I249" s="27" t="str">
        <f t="shared" si="18"/>
        <v>Brüsseler Witloof</v>
      </c>
      <c r="J249" s="322" t="s">
        <v>509</v>
      </c>
      <c r="K249" s="322" t="s">
        <v>510</v>
      </c>
      <c r="L249" s="323" t="s">
        <v>511</v>
      </c>
    </row>
    <row r="250" spans="1:12" x14ac:dyDescent="0.2">
      <c r="A250" s="127"/>
      <c r="B250" s="130" t="s">
        <v>71</v>
      </c>
      <c r="I250" s="27" t="str">
        <f t="shared" si="18"/>
        <v>Cicorino rot</v>
      </c>
      <c r="J250" s="322" t="s">
        <v>512</v>
      </c>
      <c r="K250" s="322" t="s">
        <v>513</v>
      </c>
      <c r="L250" s="323" t="s">
        <v>514</v>
      </c>
    </row>
    <row r="251" spans="1:12" x14ac:dyDescent="0.2">
      <c r="A251" s="127"/>
      <c r="B251" s="130" t="s">
        <v>73</v>
      </c>
      <c r="I251" s="27" t="str">
        <f t="shared" si="18"/>
        <v>Eichblattsalat</v>
      </c>
      <c r="J251" s="322" t="s">
        <v>515</v>
      </c>
      <c r="K251" s="322" t="s">
        <v>516</v>
      </c>
      <c r="L251" s="323" t="s">
        <v>517</v>
      </c>
    </row>
    <row r="252" spans="1:12" x14ac:dyDescent="0.2">
      <c r="A252" s="127"/>
      <c r="B252" s="130" t="s">
        <v>75</v>
      </c>
      <c r="I252" s="27" t="str">
        <f t="shared" si="18"/>
        <v>Eisberg</v>
      </c>
      <c r="J252" s="322" t="s">
        <v>518</v>
      </c>
      <c r="K252" s="322" t="s">
        <v>519</v>
      </c>
      <c r="L252" s="323" t="s">
        <v>520</v>
      </c>
    </row>
    <row r="253" spans="1:12" x14ac:dyDescent="0.2">
      <c r="A253" s="127"/>
      <c r="B253" s="130" t="s">
        <v>76</v>
      </c>
      <c r="I253" s="27" t="str">
        <f t="shared" si="18"/>
        <v>Endivien frisée</v>
      </c>
      <c r="J253" s="322" t="s">
        <v>521</v>
      </c>
      <c r="K253" s="322" t="s">
        <v>522</v>
      </c>
      <c r="L253" s="323" t="s">
        <v>523</v>
      </c>
    </row>
    <row r="254" spans="1:12" x14ac:dyDescent="0.2">
      <c r="A254" s="127"/>
      <c r="B254" s="130" t="s">
        <v>77</v>
      </c>
      <c r="I254" s="27" t="str">
        <f t="shared" si="18"/>
        <v>Endivien lavato</v>
      </c>
      <c r="J254" s="322" t="s">
        <v>524</v>
      </c>
      <c r="K254" s="322" t="s">
        <v>525</v>
      </c>
      <c r="L254" s="323" t="s">
        <v>526</v>
      </c>
    </row>
    <row r="255" spans="1:12" x14ac:dyDescent="0.2">
      <c r="A255" s="127"/>
      <c r="B255" s="130" t="s">
        <v>78</v>
      </c>
      <c r="I255" s="27" t="str">
        <f t="shared" si="18"/>
        <v>Kopfsalat</v>
      </c>
      <c r="J255" s="322" t="s">
        <v>40</v>
      </c>
      <c r="K255" s="318" t="s">
        <v>215</v>
      </c>
      <c r="L255" s="318" t="s">
        <v>172</v>
      </c>
    </row>
    <row r="256" spans="1:12" x14ac:dyDescent="0.2">
      <c r="A256" s="127"/>
      <c r="B256" s="130" t="s">
        <v>80</v>
      </c>
      <c r="I256" s="27" t="str">
        <f t="shared" si="18"/>
        <v>Kopfsalat grün</v>
      </c>
      <c r="J256" s="322" t="s">
        <v>527</v>
      </c>
      <c r="K256" s="322" t="s">
        <v>528</v>
      </c>
      <c r="L256" s="323" t="s">
        <v>172</v>
      </c>
    </row>
    <row r="257" spans="1:12" x14ac:dyDescent="0.2">
      <c r="A257" s="127"/>
      <c r="B257" s="130" t="s">
        <v>81</v>
      </c>
      <c r="I257" s="27" t="str">
        <f t="shared" si="18"/>
        <v>Lattich</v>
      </c>
      <c r="J257" s="322" t="s">
        <v>529</v>
      </c>
      <c r="K257" s="322" t="s">
        <v>530</v>
      </c>
      <c r="L257" s="323" t="s">
        <v>531</v>
      </c>
    </row>
    <row r="258" spans="1:12" x14ac:dyDescent="0.2">
      <c r="A258" s="127">
        <v>2020</v>
      </c>
      <c r="B258" s="130" t="s">
        <v>64</v>
      </c>
      <c r="I258" s="27" t="str">
        <f t="shared" si="18"/>
        <v>Nüsslisalat</v>
      </c>
      <c r="J258" s="322" t="s">
        <v>47</v>
      </c>
      <c r="K258" s="322" t="s">
        <v>222</v>
      </c>
      <c r="L258" s="323" t="s">
        <v>532</v>
      </c>
    </row>
    <row r="259" spans="1:12" x14ac:dyDescent="0.2">
      <c r="A259" s="127"/>
      <c r="B259" s="130" t="s">
        <v>66</v>
      </c>
      <c r="I259" s="27" t="str">
        <f t="shared" si="18"/>
        <v>Rucola</v>
      </c>
      <c r="J259" s="322" t="s">
        <v>533</v>
      </c>
      <c r="K259" s="322" t="s">
        <v>533</v>
      </c>
      <c r="L259" s="323" t="s">
        <v>533</v>
      </c>
    </row>
    <row r="260" spans="1:12" x14ac:dyDescent="0.2">
      <c r="A260" s="127"/>
      <c r="B260" s="130" t="s">
        <v>68</v>
      </c>
      <c r="I260" s="27" t="str">
        <f t="shared" si="18"/>
        <v>Spinat</v>
      </c>
      <c r="J260" s="322" t="s">
        <v>534</v>
      </c>
      <c r="K260" s="322" t="s">
        <v>535</v>
      </c>
      <c r="L260" s="323" t="s">
        <v>536</v>
      </c>
    </row>
    <row r="261" spans="1:12" x14ac:dyDescent="0.2">
      <c r="A261" s="127"/>
      <c r="B261" s="130" t="s">
        <v>70</v>
      </c>
      <c r="I261" s="27" t="str">
        <f t="shared" si="18"/>
        <v>Zuckerhut</v>
      </c>
      <c r="J261" s="324" t="s">
        <v>537</v>
      </c>
      <c r="K261" s="324" t="s">
        <v>538</v>
      </c>
      <c r="L261" s="325" t="s">
        <v>539</v>
      </c>
    </row>
    <row r="262" spans="1:12" x14ac:dyDescent="0.2">
      <c r="A262" s="127"/>
      <c r="B262" s="130" t="s">
        <v>71</v>
      </c>
      <c r="I262" s="27" t="str">
        <f t="shared" si="18"/>
        <v>Kohlgemüse</v>
      </c>
      <c r="J262" s="320" t="s">
        <v>540</v>
      </c>
      <c r="K262" s="320" t="s">
        <v>541</v>
      </c>
      <c r="L262" s="321" t="s">
        <v>542</v>
      </c>
    </row>
    <row r="263" spans="1:12" x14ac:dyDescent="0.2">
      <c r="A263" s="127"/>
      <c r="B263" s="130" t="s">
        <v>73</v>
      </c>
      <c r="I263" s="27" t="str">
        <f t="shared" ref="I263:I292" si="19">IF($I$1="d",J263,IF($I$1="f",K263,IF($I$1="i",L263)))</f>
        <v>Blumenkohl</v>
      </c>
      <c r="J263" s="322" t="s">
        <v>37</v>
      </c>
      <c r="K263" s="322" t="s">
        <v>212</v>
      </c>
      <c r="L263" s="323" t="s">
        <v>543</v>
      </c>
    </row>
    <row r="264" spans="1:12" x14ac:dyDescent="0.2">
      <c r="A264" s="127"/>
      <c r="B264" s="130" t="s">
        <v>75</v>
      </c>
      <c r="I264" s="27" t="str">
        <f t="shared" si="19"/>
        <v>Broccoli</v>
      </c>
      <c r="J264" s="322" t="s">
        <v>39</v>
      </c>
      <c r="K264" s="322" t="s">
        <v>39</v>
      </c>
      <c r="L264" s="323" t="s">
        <v>39</v>
      </c>
    </row>
    <row r="265" spans="1:12" x14ac:dyDescent="0.2">
      <c r="A265" s="127"/>
      <c r="B265" s="130" t="s">
        <v>76</v>
      </c>
      <c r="I265" s="27" t="str">
        <f t="shared" si="19"/>
        <v>Chinakohl</v>
      </c>
      <c r="J265" s="322" t="s">
        <v>544</v>
      </c>
      <c r="K265" s="322" t="s">
        <v>545</v>
      </c>
      <c r="L265" s="323" t="s">
        <v>546</v>
      </c>
    </row>
    <row r="266" spans="1:12" x14ac:dyDescent="0.2">
      <c r="A266" s="127"/>
      <c r="B266" s="130" t="s">
        <v>77</v>
      </c>
      <c r="I266" s="27" t="str">
        <f t="shared" si="19"/>
        <v>Kohlrabi</v>
      </c>
      <c r="J266" s="322" t="s">
        <v>547</v>
      </c>
      <c r="K266" s="322" t="s">
        <v>548</v>
      </c>
      <c r="L266" s="323" t="s">
        <v>549</v>
      </c>
    </row>
    <row r="267" spans="1:12" x14ac:dyDescent="0.2">
      <c r="A267" s="127"/>
      <c r="B267" s="130" t="s">
        <v>78</v>
      </c>
      <c r="I267" s="27" t="str">
        <f t="shared" si="19"/>
        <v>Rosenkohl</v>
      </c>
      <c r="J267" s="322" t="s">
        <v>550</v>
      </c>
      <c r="K267" s="322" t="s">
        <v>551</v>
      </c>
      <c r="L267" s="323" t="s">
        <v>552</v>
      </c>
    </row>
    <row r="268" spans="1:12" x14ac:dyDescent="0.2">
      <c r="A268" s="127"/>
      <c r="B268" s="130" t="s">
        <v>80</v>
      </c>
      <c r="I268" s="27" t="str">
        <f t="shared" si="19"/>
        <v>Kabis</v>
      </c>
      <c r="J268" s="322" t="s">
        <v>727</v>
      </c>
      <c r="K268" s="318" t="s">
        <v>853</v>
      </c>
      <c r="L268" s="318" t="s">
        <v>542</v>
      </c>
    </row>
    <row r="269" spans="1:12" x14ac:dyDescent="0.2">
      <c r="A269" s="127"/>
      <c r="B269" s="130" t="s">
        <v>81</v>
      </c>
      <c r="I269" s="27" t="str">
        <f t="shared" si="19"/>
        <v>Rotkabis</v>
      </c>
      <c r="J269" s="322" t="s">
        <v>553</v>
      </c>
      <c r="K269" s="322" t="s">
        <v>554</v>
      </c>
      <c r="L269" s="323" t="s">
        <v>555</v>
      </c>
    </row>
    <row r="270" spans="1:12" x14ac:dyDescent="0.2">
      <c r="A270" s="127"/>
      <c r="I270" s="27" t="str">
        <f t="shared" si="19"/>
        <v>Weisskabis</v>
      </c>
      <c r="J270" s="322" t="s">
        <v>556</v>
      </c>
      <c r="K270" s="322" t="s">
        <v>557</v>
      </c>
      <c r="L270" s="323" t="s">
        <v>558</v>
      </c>
    </row>
    <row r="271" spans="1:12" x14ac:dyDescent="0.2">
      <c r="A271" s="127"/>
      <c r="I271" s="27" t="str">
        <f t="shared" si="19"/>
        <v>Wirz</v>
      </c>
      <c r="J271" s="324" t="s">
        <v>559</v>
      </c>
      <c r="K271" s="324" t="s">
        <v>560</v>
      </c>
      <c r="L271" s="325" t="s">
        <v>561</v>
      </c>
    </row>
    <row r="272" spans="1:12" x14ac:dyDescent="0.2">
      <c r="A272" s="127"/>
      <c r="I272" s="27" t="str">
        <f t="shared" si="19"/>
        <v>Wurzel- und Knollengemüse</v>
      </c>
      <c r="J272" s="320" t="s">
        <v>562</v>
      </c>
      <c r="K272" s="320" t="s">
        <v>563</v>
      </c>
      <c r="L272" s="321" t="s">
        <v>564</v>
      </c>
    </row>
    <row r="273" spans="9:12" x14ac:dyDescent="0.2">
      <c r="I273" s="27" t="str">
        <f t="shared" si="19"/>
        <v>Karotten</v>
      </c>
      <c r="J273" s="322" t="s">
        <v>31</v>
      </c>
      <c r="K273" s="322" t="s">
        <v>206</v>
      </c>
      <c r="L273" s="323" t="s">
        <v>165</v>
      </c>
    </row>
    <row r="274" spans="9:12" x14ac:dyDescent="0.2">
      <c r="I274" s="27" t="str">
        <f t="shared" si="19"/>
        <v>Sellerie</v>
      </c>
      <c r="J274" s="322" t="s">
        <v>725</v>
      </c>
      <c r="K274" s="318" t="s">
        <v>854</v>
      </c>
      <c r="L274" s="318" t="s">
        <v>936</v>
      </c>
    </row>
    <row r="275" spans="9:12" x14ac:dyDescent="0.2">
      <c r="I275" s="27" t="str">
        <f t="shared" si="19"/>
        <v>Knollensellerie</v>
      </c>
      <c r="J275" s="322" t="s">
        <v>44</v>
      </c>
      <c r="K275" s="322" t="s">
        <v>565</v>
      </c>
      <c r="L275" s="323" t="s">
        <v>176</v>
      </c>
    </row>
    <row r="276" spans="9:12" x14ac:dyDescent="0.2">
      <c r="I276" s="27" t="str">
        <f t="shared" si="19"/>
        <v>Radieschen</v>
      </c>
      <c r="J276" s="324" t="s">
        <v>566</v>
      </c>
      <c r="K276" s="324" t="s">
        <v>567</v>
      </c>
      <c r="L276" s="325" t="s">
        <v>568</v>
      </c>
    </row>
    <row r="277" spans="9:12" x14ac:dyDescent="0.2">
      <c r="I277" s="27" t="str">
        <f t="shared" si="19"/>
        <v>Süsskartoffeln</v>
      </c>
      <c r="J277" s="454" t="s">
        <v>1330</v>
      </c>
      <c r="K277" s="454" t="s">
        <v>1331</v>
      </c>
      <c r="L277" s="455" t="s">
        <v>1332</v>
      </c>
    </row>
    <row r="278" spans="9:12" x14ac:dyDescent="0.2">
      <c r="I278" s="27" t="str">
        <f t="shared" si="19"/>
        <v>Zwiebel- und Lauchgemüse</v>
      </c>
      <c r="J278" s="320" t="s">
        <v>569</v>
      </c>
      <c r="K278" s="320" t="s">
        <v>570</v>
      </c>
      <c r="L278" s="321" t="s">
        <v>571</v>
      </c>
    </row>
    <row r="279" spans="9:12" x14ac:dyDescent="0.2">
      <c r="I279" s="27" t="str">
        <f t="shared" si="19"/>
        <v>Bundzwiebeln</v>
      </c>
      <c r="J279" s="322" t="s">
        <v>572</v>
      </c>
      <c r="K279" s="322" t="s">
        <v>573</v>
      </c>
      <c r="L279" s="323" t="s">
        <v>574</v>
      </c>
    </row>
    <row r="280" spans="9:12" x14ac:dyDescent="0.2">
      <c r="I280" s="27" t="str">
        <f t="shared" si="19"/>
        <v>Knoblauch abgepackt</v>
      </c>
      <c r="J280" s="322" t="s">
        <v>1333</v>
      </c>
      <c r="K280" s="334" t="s">
        <v>1334</v>
      </c>
      <c r="L280" s="334" t="s">
        <v>1335</v>
      </c>
    </row>
    <row r="281" spans="9:12" x14ac:dyDescent="0.2">
      <c r="I281" s="27" t="str">
        <f t="shared" si="19"/>
        <v>Lauch</v>
      </c>
      <c r="J281" s="322" t="s">
        <v>726</v>
      </c>
      <c r="K281" s="318" t="s">
        <v>855</v>
      </c>
      <c r="L281" s="318" t="s">
        <v>937</v>
      </c>
    </row>
    <row r="282" spans="9:12" x14ac:dyDescent="0.2">
      <c r="I282" s="27" t="str">
        <f t="shared" si="19"/>
        <v>Lauch grün</v>
      </c>
      <c r="J282" s="322" t="s">
        <v>41</v>
      </c>
      <c r="K282" s="322" t="s">
        <v>575</v>
      </c>
      <c r="L282" s="323" t="s">
        <v>576</v>
      </c>
    </row>
    <row r="283" spans="9:12" x14ac:dyDescent="0.2">
      <c r="I283" s="27" t="str">
        <f t="shared" si="19"/>
        <v>Zwiebeln</v>
      </c>
      <c r="J283" s="322" t="s">
        <v>440</v>
      </c>
      <c r="K283" s="322" t="s">
        <v>713</v>
      </c>
      <c r="L283" s="323" t="s">
        <v>714</v>
      </c>
    </row>
    <row r="284" spans="9:12" x14ac:dyDescent="0.2">
      <c r="I284" s="27" t="str">
        <f t="shared" si="19"/>
        <v>Zwiebeln gelb</v>
      </c>
      <c r="J284" s="322" t="s">
        <v>577</v>
      </c>
      <c r="K284" s="322" t="s">
        <v>211</v>
      </c>
      <c r="L284" s="323" t="s">
        <v>578</v>
      </c>
    </row>
    <row r="285" spans="9:12" x14ac:dyDescent="0.2">
      <c r="I285" s="27" t="str">
        <f t="shared" si="19"/>
        <v>Stengel- und Blattstielgemüse</v>
      </c>
      <c r="J285" s="326" t="s">
        <v>579</v>
      </c>
      <c r="K285" s="326" t="s">
        <v>580</v>
      </c>
      <c r="L285" s="327" t="s">
        <v>581</v>
      </c>
    </row>
    <row r="286" spans="9:12" x14ac:dyDescent="0.2">
      <c r="I286" s="27" t="str">
        <f t="shared" si="19"/>
        <v>Fenchel</v>
      </c>
      <c r="J286" s="322" t="s">
        <v>38</v>
      </c>
      <c r="K286" s="322" t="s">
        <v>582</v>
      </c>
      <c r="L286" s="323" t="s">
        <v>171</v>
      </c>
    </row>
    <row r="287" spans="9:12" x14ac:dyDescent="0.2">
      <c r="I287" s="27" t="str">
        <f t="shared" si="19"/>
        <v>Krautstiele</v>
      </c>
      <c r="J287" s="322" t="s">
        <v>583</v>
      </c>
      <c r="K287" s="322" t="s">
        <v>220</v>
      </c>
      <c r="L287" s="323" t="s">
        <v>177</v>
      </c>
    </row>
    <row r="288" spans="9:12" x14ac:dyDescent="0.2">
      <c r="I288" s="27" t="str">
        <f t="shared" si="19"/>
        <v>Rhabarber</v>
      </c>
      <c r="J288" s="322" t="s">
        <v>584</v>
      </c>
      <c r="K288" s="322" t="s">
        <v>585</v>
      </c>
      <c r="L288" s="323" t="s">
        <v>586</v>
      </c>
    </row>
    <row r="289" spans="9:12" x14ac:dyDescent="0.2">
      <c r="I289" s="27" t="str">
        <f t="shared" si="19"/>
        <v>Sellerie Stangen</v>
      </c>
      <c r="J289" s="322" t="s">
        <v>587</v>
      </c>
      <c r="K289" s="322" t="s">
        <v>588</v>
      </c>
      <c r="L289" s="323" t="s">
        <v>589</v>
      </c>
    </row>
    <row r="290" spans="9:12" x14ac:dyDescent="0.2">
      <c r="I290" s="27" t="str">
        <f t="shared" si="19"/>
        <v>Spargel grün Inland</v>
      </c>
      <c r="J290" s="322" t="s">
        <v>1324</v>
      </c>
      <c r="K290" s="322" t="s">
        <v>590</v>
      </c>
      <c r="L290" s="323" t="s">
        <v>591</v>
      </c>
    </row>
    <row r="291" spans="9:12" x14ac:dyDescent="0.2">
      <c r="I291" s="27" t="str">
        <f t="shared" si="19"/>
        <v>Spargel grün Ausland</v>
      </c>
      <c r="J291" s="322" t="s">
        <v>1325</v>
      </c>
      <c r="K291" s="322" t="s">
        <v>592</v>
      </c>
      <c r="L291" s="323" t="s">
        <v>593</v>
      </c>
    </row>
    <row r="292" spans="9:12" x14ac:dyDescent="0.2">
      <c r="I292" s="27" t="str">
        <f t="shared" si="19"/>
        <v>Spargel weiss Ausland</v>
      </c>
      <c r="J292" s="324" t="s">
        <v>1326</v>
      </c>
      <c r="K292" s="324" t="s">
        <v>594</v>
      </c>
      <c r="L292" s="325" t="s">
        <v>595</v>
      </c>
    </row>
    <row r="293" spans="9:12" x14ac:dyDescent="0.2">
      <c r="I293" s="27" t="str">
        <f t="shared" ref="I293:I356" si="20">IF($I$1="d",J293,IF($I$1="f",K293,IF($I$1="i",L293)))</f>
        <v>Hülsenfrüchte</v>
      </c>
      <c r="J293" s="320" t="s">
        <v>596</v>
      </c>
      <c r="K293" s="320" t="s">
        <v>597</v>
      </c>
      <c r="L293" s="321" t="s">
        <v>598</v>
      </c>
    </row>
    <row r="294" spans="9:12" x14ac:dyDescent="0.2">
      <c r="I294" s="27" t="str">
        <f t="shared" si="20"/>
        <v>Bohnen</v>
      </c>
      <c r="J294" s="324" t="s">
        <v>1319</v>
      </c>
      <c r="K294" s="324" t="s">
        <v>1321</v>
      </c>
      <c r="L294" s="325" t="s">
        <v>1320</v>
      </c>
    </row>
    <row r="295" spans="9:12" x14ac:dyDescent="0.2">
      <c r="I295" s="27" t="str">
        <f t="shared" si="20"/>
        <v>Pilze</v>
      </c>
      <c r="J295" s="320" t="s">
        <v>599</v>
      </c>
      <c r="K295" s="320" t="s">
        <v>42</v>
      </c>
      <c r="L295" s="321" t="s">
        <v>600</v>
      </c>
    </row>
    <row r="296" spans="9:12" x14ac:dyDescent="0.2">
      <c r="I296" s="27" t="str">
        <f t="shared" si="20"/>
        <v>Champignons weiss</v>
      </c>
      <c r="J296" s="324" t="s">
        <v>601</v>
      </c>
      <c r="K296" s="324" t="s">
        <v>217</v>
      </c>
      <c r="L296" s="325" t="s">
        <v>174</v>
      </c>
    </row>
    <row r="297" spans="9:12" x14ac:dyDescent="0.2">
      <c r="I297" s="27" t="str">
        <f t="shared" si="20"/>
        <v>Champignons</v>
      </c>
      <c r="J297" s="324" t="s">
        <v>42</v>
      </c>
      <c r="K297" s="324" t="s">
        <v>217</v>
      </c>
      <c r="L297" s="325" t="s">
        <v>174</v>
      </c>
    </row>
    <row r="298" spans="9:12" x14ac:dyDescent="0.2">
      <c r="I298" s="27" t="str">
        <f t="shared" si="20"/>
        <v>Fertigprodukte</v>
      </c>
      <c r="J298" s="320" t="s">
        <v>602</v>
      </c>
      <c r="K298" s="320" t="s">
        <v>603</v>
      </c>
      <c r="L298" s="321" t="s">
        <v>604</v>
      </c>
    </row>
    <row r="299" spans="9:12" x14ac:dyDescent="0.2">
      <c r="I299" s="27" t="str">
        <f t="shared" si="20"/>
        <v>Eisbergsalat geschnitten</v>
      </c>
      <c r="J299" s="322" t="s">
        <v>605</v>
      </c>
      <c r="K299" s="322" t="s">
        <v>606</v>
      </c>
      <c r="L299" s="323" t="s">
        <v>607</v>
      </c>
    </row>
    <row r="300" spans="9:12" x14ac:dyDescent="0.2">
      <c r="I300" s="27" t="str">
        <f t="shared" si="20"/>
        <v>Mischsalat</v>
      </c>
      <c r="J300" s="322" t="s">
        <v>1327</v>
      </c>
      <c r="K300" s="322" t="s">
        <v>1328</v>
      </c>
      <c r="L300" s="323" t="s">
        <v>1329</v>
      </c>
    </row>
    <row r="301" spans="9:12" x14ac:dyDescent="0.2">
      <c r="I301" s="27" t="str">
        <f t="shared" si="20"/>
        <v>Sauerkraut gekocht</v>
      </c>
      <c r="J301" s="324" t="s">
        <v>610</v>
      </c>
      <c r="K301" s="324" t="s">
        <v>611</v>
      </c>
      <c r="L301" s="325" t="s">
        <v>612</v>
      </c>
    </row>
    <row r="302" spans="9:12" x14ac:dyDescent="0.2">
      <c r="I302" s="27" t="str">
        <f t="shared" si="20"/>
        <v>Randen</v>
      </c>
      <c r="J302" s="322" t="s">
        <v>728</v>
      </c>
      <c r="K302" s="318" t="s">
        <v>856</v>
      </c>
      <c r="L302" s="318" t="s">
        <v>938</v>
      </c>
    </row>
    <row r="303" spans="9:12" x14ac:dyDescent="0.2">
      <c r="I303" s="27" t="str">
        <f t="shared" si="20"/>
        <v>Randen gedämpft</v>
      </c>
      <c r="J303" s="322" t="s">
        <v>43</v>
      </c>
      <c r="K303" s="322" t="s">
        <v>608</v>
      </c>
      <c r="L303" s="323" t="s">
        <v>609</v>
      </c>
    </row>
    <row r="304" spans="9:12" x14ac:dyDescent="0.2">
      <c r="I304" s="27" t="str">
        <f t="shared" si="20"/>
        <v>Sauerkraut gekocht</v>
      </c>
      <c r="J304" s="324" t="s">
        <v>610</v>
      </c>
      <c r="K304" s="324" t="s">
        <v>611</v>
      </c>
      <c r="L304" s="325" t="s">
        <v>612</v>
      </c>
    </row>
    <row r="305" spans="8:12" x14ac:dyDescent="0.2">
      <c r="H305" t="s">
        <v>22</v>
      </c>
      <c r="I305" s="27" t="str">
        <f t="shared" si="20"/>
        <v>Kartoffeln</v>
      </c>
      <c r="J305" s="320" t="s">
        <v>22</v>
      </c>
      <c r="K305" s="320" t="s">
        <v>199</v>
      </c>
      <c r="L305" s="321" t="s">
        <v>226</v>
      </c>
    </row>
    <row r="306" spans="8:12" x14ac:dyDescent="0.2">
      <c r="I306" s="27" t="str">
        <f t="shared" si="20"/>
        <v>Gesamtmarkt (ohne Convenience-Produkte)</v>
      </c>
      <c r="J306" s="30" t="s">
        <v>1393</v>
      </c>
      <c r="K306" s="316" t="s">
        <v>1396</v>
      </c>
      <c r="L306" s="316" t="s">
        <v>1397</v>
      </c>
    </row>
    <row r="307" spans="8:12" x14ac:dyDescent="0.2">
      <c r="I307" s="27" t="str">
        <f t="shared" si="20"/>
        <v>Frühkartoffeln Import</v>
      </c>
      <c r="J307" s="328" t="s">
        <v>613</v>
      </c>
      <c r="K307" s="328" t="s">
        <v>614</v>
      </c>
      <c r="L307" s="329" t="s">
        <v>615</v>
      </c>
    </row>
    <row r="308" spans="8:12" x14ac:dyDescent="0.2">
      <c r="I308" s="27" t="str">
        <f t="shared" si="20"/>
        <v>Agata</v>
      </c>
      <c r="J308" s="328" t="s">
        <v>616</v>
      </c>
      <c r="K308" s="328" t="s">
        <v>616</v>
      </c>
      <c r="L308" s="329" t="s">
        <v>616</v>
      </c>
    </row>
    <row r="309" spans="8:12" x14ac:dyDescent="0.2">
      <c r="I309" s="27" t="str">
        <f t="shared" si="20"/>
        <v>Amandine / Celtiane</v>
      </c>
      <c r="J309" s="328" t="s">
        <v>617</v>
      </c>
      <c r="K309" s="328" t="s">
        <v>617</v>
      </c>
      <c r="L309" s="329" t="s">
        <v>617</v>
      </c>
    </row>
    <row r="310" spans="8:12" x14ac:dyDescent="0.2">
      <c r="I310" s="27" t="str">
        <f t="shared" si="20"/>
        <v>Bintje</v>
      </c>
      <c r="J310" s="328" t="s">
        <v>618</v>
      </c>
      <c r="K310" s="328" t="s">
        <v>618</v>
      </c>
      <c r="L310" s="329" t="s">
        <v>618</v>
      </c>
    </row>
    <row r="311" spans="8:12" x14ac:dyDescent="0.2">
      <c r="I311" s="27" t="str">
        <f t="shared" si="20"/>
        <v>Charlotte</v>
      </c>
      <c r="J311" s="328" t="s">
        <v>619</v>
      </c>
      <c r="K311" s="328" t="s">
        <v>619</v>
      </c>
      <c r="L311" s="329" t="s">
        <v>619</v>
      </c>
    </row>
    <row r="312" spans="8:12" x14ac:dyDescent="0.2">
      <c r="I312" s="27" t="str">
        <f t="shared" si="20"/>
        <v>Jelly</v>
      </c>
      <c r="J312" s="328" t="s">
        <v>620</v>
      </c>
      <c r="K312" s="328" t="s">
        <v>620</v>
      </c>
      <c r="L312" s="329" t="s">
        <v>620</v>
      </c>
    </row>
    <row r="313" spans="8:12" x14ac:dyDescent="0.2">
      <c r="I313" s="27" t="str">
        <f t="shared" si="20"/>
        <v>Lady Félicia</v>
      </c>
      <c r="J313" s="328" t="s">
        <v>621</v>
      </c>
      <c r="K313" s="328" t="s">
        <v>621</v>
      </c>
      <c r="L313" s="329" t="s">
        <v>621</v>
      </c>
    </row>
    <row r="314" spans="8:12" x14ac:dyDescent="0.2">
      <c r="I314" s="27" t="str">
        <f t="shared" si="20"/>
        <v>Victoria</v>
      </c>
      <c r="J314" s="328" t="s">
        <v>622</v>
      </c>
      <c r="K314" s="328" t="s">
        <v>622</v>
      </c>
      <c r="L314" s="329" t="s">
        <v>622</v>
      </c>
    </row>
    <row r="315" spans="8:12" x14ac:dyDescent="0.2">
      <c r="I315" s="27" t="str">
        <f t="shared" si="20"/>
        <v>Kartoffeln and. festk.</v>
      </c>
      <c r="J315" s="328" t="s">
        <v>623</v>
      </c>
      <c r="K315" s="328" t="s">
        <v>624</v>
      </c>
      <c r="L315" s="329" t="s">
        <v>625</v>
      </c>
    </row>
    <row r="316" spans="8:12" x14ac:dyDescent="0.2">
      <c r="I316" s="27" t="str">
        <f t="shared" si="20"/>
        <v>Kartoffeln and. mehligk.</v>
      </c>
      <c r="J316" s="328" t="s">
        <v>626</v>
      </c>
      <c r="K316" s="328" t="s">
        <v>627</v>
      </c>
      <c r="L316" s="329" t="s">
        <v>628</v>
      </c>
    </row>
    <row r="317" spans="8:12" x14ac:dyDescent="0.2">
      <c r="I317" s="27" t="str">
        <f t="shared" si="20"/>
        <v>Raclette</v>
      </c>
      <c r="J317" s="330" t="s">
        <v>23</v>
      </c>
      <c r="K317" s="330" t="s">
        <v>23</v>
      </c>
      <c r="L317" s="331" t="s">
        <v>23</v>
      </c>
    </row>
    <row r="318" spans="8:12" x14ac:dyDescent="0.2">
      <c r="H318" t="s">
        <v>25</v>
      </c>
      <c r="I318" s="27" t="str">
        <f>IF($I$1="d",J318,IF($I$1="f",K318,IF($I$1="i",L318)))</f>
        <v>(ohne Convenience-Produkte)</v>
      </c>
      <c r="J318" s="30" t="s">
        <v>1392</v>
      </c>
      <c r="K318" s="316" t="s">
        <v>1403</v>
      </c>
      <c r="L318" s="316" t="s">
        <v>1402</v>
      </c>
    </row>
    <row r="319" spans="8:12" x14ac:dyDescent="0.2">
      <c r="I319" s="27" t="str">
        <f t="shared" si="20"/>
        <v>Kernobst</v>
      </c>
      <c r="J319" s="421" t="s">
        <v>1158</v>
      </c>
      <c r="K319" s="421" t="s">
        <v>657</v>
      </c>
      <c r="L319" s="421" t="s">
        <v>1233</v>
      </c>
    </row>
    <row r="320" spans="8:12" x14ac:dyDescent="0.2">
      <c r="I320" s="27" t="str">
        <f t="shared" si="20"/>
        <v>Äpfel</v>
      </c>
      <c r="J320" s="322" t="s">
        <v>629</v>
      </c>
      <c r="K320" s="322" t="s">
        <v>630</v>
      </c>
      <c r="L320" s="323" t="s">
        <v>631</v>
      </c>
    </row>
    <row r="321" spans="9:12" x14ac:dyDescent="0.2">
      <c r="I321" s="27" t="str">
        <f t="shared" si="20"/>
        <v>Äpfel Braeburn I</v>
      </c>
      <c r="J321" s="322" t="s">
        <v>632</v>
      </c>
      <c r="K321" s="322" t="s">
        <v>633</v>
      </c>
      <c r="L321" s="323" t="s">
        <v>634</v>
      </c>
    </row>
    <row r="322" spans="9:12" x14ac:dyDescent="0.2">
      <c r="I322" s="27" t="str">
        <f t="shared" si="20"/>
        <v>Äpfel Greenstar I</v>
      </c>
      <c r="J322" s="322" t="s">
        <v>1307</v>
      </c>
      <c r="K322" s="322" t="s">
        <v>1308</v>
      </c>
      <c r="L322" s="323" t="s">
        <v>1309</v>
      </c>
    </row>
    <row r="323" spans="9:12" x14ac:dyDescent="0.2">
      <c r="I323" s="27" t="str">
        <f t="shared" si="20"/>
        <v>Äpfel Gala I</v>
      </c>
      <c r="J323" s="322" t="s">
        <v>635</v>
      </c>
      <c r="K323" s="322" t="s">
        <v>636</v>
      </c>
      <c r="L323" s="323" t="s">
        <v>637</v>
      </c>
    </row>
    <row r="324" spans="9:12" x14ac:dyDescent="0.2">
      <c r="I324" s="27" t="str">
        <f t="shared" si="20"/>
        <v>Äpfel Golden I</v>
      </c>
      <c r="J324" s="322" t="s">
        <v>638</v>
      </c>
      <c r="K324" s="322" t="s">
        <v>639</v>
      </c>
      <c r="L324" s="323" t="s">
        <v>640</v>
      </c>
    </row>
    <row r="325" spans="9:12" x14ac:dyDescent="0.2">
      <c r="I325" s="27" t="str">
        <f t="shared" si="20"/>
        <v>Äpfel Granny Smith I</v>
      </c>
      <c r="J325" s="322" t="s">
        <v>641</v>
      </c>
      <c r="K325" s="322" t="s">
        <v>642</v>
      </c>
      <c r="L325" s="323" t="s">
        <v>643</v>
      </c>
    </row>
    <row r="326" spans="9:12" x14ac:dyDescent="0.2">
      <c r="I326" s="27" t="str">
        <f t="shared" si="20"/>
        <v>Äpfel Gravensteiner I</v>
      </c>
      <c r="J326" s="328" t="s">
        <v>644</v>
      </c>
      <c r="K326" s="328" t="s">
        <v>645</v>
      </c>
      <c r="L326" s="329" t="s">
        <v>646</v>
      </c>
    </row>
    <row r="327" spans="9:12" x14ac:dyDescent="0.2">
      <c r="I327" s="27" t="str">
        <f t="shared" si="20"/>
        <v>Äpfel Jazz I</v>
      </c>
      <c r="J327" s="322" t="s">
        <v>647</v>
      </c>
      <c r="K327" s="322" t="s">
        <v>648</v>
      </c>
      <c r="L327" s="323" t="s">
        <v>649</v>
      </c>
    </row>
    <row r="328" spans="9:12" x14ac:dyDescent="0.2">
      <c r="I328" s="27" t="str">
        <f t="shared" si="20"/>
        <v>Äpfel Topaz I</v>
      </c>
      <c r="J328" s="322" t="s">
        <v>1298</v>
      </c>
      <c r="K328" s="322" t="s">
        <v>1299</v>
      </c>
      <c r="L328" s="323" t="s">
        <v>1300</v>
      </c>
    </row>
    <row r="329" spans="9:12" x14ac:dyDescent="0.2">
      <c r="I329" s="27" t="str">
        <f t="shared" si="20"/>
        <v>Äpfel Pinova I</v>
      </c>
      <c r="J329" s="322" t="s">
        <v>1304</v>
      </c>
      <c r="K329" s="322" t="s">
        <v>1305</v>
      </c>
      <c r="L329" s="323" t="s">
        <v>1306</v>
      </c>
    </row>
    <row r="330" spans="9:12" x14ac:dyDescent="0.2">
      <c r="I330" s="27" t="str">
        <f t="shared" si="20"/>
        <v>Äpfel Rubens I</v>
      </c>
      <c r="J330" s="322" t="s">
        <v>650</v>
      </c>
      <c r="K330" s="322" t="s">
        <v>651</v>
      </c>
      <c r="L330" s="323" t="s">
        <v>652</v>
      </c>
    </row>
    <row r="331" spans="9:12" x14ac:dyDescent="0.2">
      <c r="I331" s="27" t="str">
        <f t="shared" si="20"/>
        <v>Äpfel Übrige I</v>
      </c>
      <c r="J331" s="328" t="s">
        <v>1301</v>
      </c>
      <c r="K331" s="328" t="s">
        <v>1302</v>
      </c>
      <c r="L331" s="329" t="s">
        <v>1303</v>
      </c>
    </row>
    <row r="332" spans="9:12" x14ac:dyDescent="0.2">
      <c r="I332" s="27" t="str">
        <f t="shared" si="20"/>
        <v>Äpfel Pink Lady I</v>
      </c>
      <c r="J332" s="330" t="s">
        <v>1310</v>
      </c>
      <c r="K332" s="330" t="s">
        <v>1311</v>
      </c>
      <c r="L332" s="331" t="s">
        <v>1312</v>
      </c>
    </row>
    <row r="333" spans="9:12" x14ac:dyDescent="0.2">
      <c r="I333" s="27" t="str">
        <f t="shared" si="20"/>
        <v>Birnen</v>
      </c>
      <c r="J333" s="320" t="s">
        <v>653</v>
      </c>
      <c r="K333" s="320" t="s">
        <v>654</v>
      </c>
      <c r="L333" s="321" t="s">
        <v>655</v>
      </c>
    </row>
    <row r="334" spans="9:12" x14ac:dyDescent="0.2">
      <c r="I334" s="27" t="str">
        <f t="shared" si="20"/>
        <v>Birnen Conférence I</v>
      </c>
      <c r="J334" s="322" t="s">
        <v>1341</v>
      </c>
      <c r="K334" s="322" t="s">
        <v>1346</v>
      </c>
      <c r="L334" s="323" t="s">
        <v>1357</v>
      </c>
    </row>
    <row r="335" spans="9:12" x14ac:dyDescent="0.2">
      <c r="I335" s="27" t="str">
        <f t="shared" si="20"/>
        <v>Birnen Gute Luise I</v>
      </c>
      <c r="J335" s="322" t="s">
        <v>1342</v>
      </c>
      <c r="K335" s="322" t="s">
        <v>1347</v>
      </c>
      <c r="L335" s="323" t="s">
        <v>1356</v>
      </c>
    </row>
    <row r="336" spans="9:12" x14ac:dyDescent="0.2">
      <c r="I336" s="27" t="str">
        <f t="shared" si="20"/>
        <v>Birnen Kaiser I</v>
      </c>
      <c r="J336" s="322" t="s">
        <v>1343</v>
      </c>
      <c r="K336" s="322" t="s">
        <v>1348</v>
      </c>
      <c r="L336" s="323" t="s">
        <v>1355</v>
      </c>
    </row>
    <row r="337" spans="9:12" x14ac:dyDescent="0.2">
      <c r="I337" s="27" t="str">
        <f t="shared" si="20"/>
        <v>Birnen Fred I</v>
      </c>
      <c r="J337" s="328" t="s">
        <v>1344</v>
      </c>
      <c r="K337" s="328" t="s">
        <v>1349</v>
      </c>
      <c r="L337" s="329" t="s">
        <v>1354</v>
      </c>
    </row>
    <row r="338" spans="9:12" x14ac:dyDescent="0.2">
      <c r="I338" s="27" t="str">
        <f t="shared" si="20"/>
        <v>Birnen Williams I</v>
      </c>
      <c r="J338" s="322" t="s">
        <v>1345</v>
      </c>
      <c r="K338" s="322" t="s">
        <v>1350</v>
      </c>
      <c r="L338" s="323" t="s">
        <v>1351</v>
      </c>
    </row>
    <row r="339" spans="9:12" x14ac:dyDescent="0.2">
      <c r="I339" s="27" t="str">
        <f t="shared" si="20"/>
        <v>Birnen Übrige I</v>
      </c>
      <c r="J339" s="328" t="s">
        <v>1313</v>
      </c>
      <c r="K339" s="328" t="s">
        <v>1314</v>
      </c>
      <c r="L339" s="329" t="s">
        <v>1315</v>
      </c>
    </row>
    <row r="340" spans="9:12" x14ac:dyDescent="0.2">
      <c r="I340" s="27" t="str">
        <f t="shared" si="20"/>
        <v>Birnen Abate Fetel I</v>
      </c>
      <c r="J340" s="330" t="s">
        <v>1358</v>
      </c>
      <c r="K340" s="330" t="s">
        <v>1353</v>
      </c>
      <c r="L340" s="331" t="s">
        <v>1352</v>
      </c>
    </row>
    <row r="341" spans="9:12" x14ac:dyDescent="0.2">
      <c r="I341" s="27" t="str">
        <f t="shared" si="20"/>
        <v>Steinobst</v>
      </c>
      <c r="J341" s="320" t="s">
        <v>656</v>
      </c>
      <c r="K341" s="320" t="s">
        <v>657</v>
      </c>
      <c r="L341" s="321" t="s">
        <v>658</v>
      </c>
    </row>
    <row r="342" spans="9:12" x14ac:dyDescent="0.2">
      <c r="I342" s="27" t="str">
        <f t="shared" si="20"/>
        <v>Aprikosen</v>
      </c>
      <c r="J342" s="322" t="s">
        <v>659</v>
      </c>
      <c r="K342" s="322" t="s">
        <v>660</v>
      </c>
      <c r="L342" s="323" t="s">
        <v>661</v>
      </c>
    </row>
    <row r="343" spans="9:12" x14ac:dyDescent="0.2">
      <c r="I343" s="27" t="str">
        <f t="shared" si="20"/>
        <v>Kirschen</v>
      </c>
      <c r="J343" s="322" t="s">
        <v>1389</v>
      </c>
      <c r="K343" s="322" t="s">
        <v>1390</v>
      </c>
      <c r="L343" s="323" t="s">
        <v>1391</v>
      </c>
    </row>
    <row r="344" spans="9:12" x14ac:dyDescent="0.2">
      <c r="I344" s="27" t="str">
        <f t="shared" si="20"/>
        <v>Nektarinen</v>
      </c>
      <c r="J344" s="322" t="s">
        <v>662</v>
      </c>
      <c r="K344" s="322" t="s">
        <v>663</v>
      </c>
      <c r="L344" s="323" t="s">
        <v>664</v>
      </c>
    </row>
    <row r="345" spans="9:12" x14ac:dyDescent="0.2">
      <c r="I345" s="27" t="str">
        <f t="shared" si="20"/>
        <v>Zwetschgen</v>
      </c>
      <c r="J345" s="324" t="s">
        <v>665</v>
      </c>
      <c r="K345" s="324" t="s">
        <v>666</v>
      </c>
      <c r="L345" s="325" t="s">
        <v>667</v>
      </c>
    </row>
    <row r="346" spans="9:12" x14ac:dyDescent="0.2">
      <c r="I346" s="27" t="str">
        <f t="shared" si="20"/>
        <v>Beeren</v>
      </c>
      <c r="J346" s="320" t="s">
        <v>668</v>
      </c>
      <c r="K346" s="320" t="s">
        <v>669</v>
      </c>
      <c r="L346" s="321" t="s">
        <v>670</v>
      </c>
    </row>
    <row r="347" spans="9:12" x14ac:dyDescent="0.2">
      <c r="I347" s="27" t="str">
        <f t="shared" si="20"/>
        <v>Erdbeeren</v>
      </c>
      <c r="J347" s="320" t="s">
        <v>984</v>
      </c>
      <c r="K347" s="322" t="s">
        <v>985</v>
      </c>
      <c r="L347" s="323" t="s">
        <v>986</v>
      </c>
    </row>
    <row r="348" spans="9:12" x14ac:dyDescent="0.2">
      <c r="I348" s="27" t="str">
        <f t="shared" si="20"/>
        <v>Brombeeren</v>
      </c>
      <c r="J348" s="322" t="s">
        <v>671</v>
      </c>
      <c r="K348" s="322" t="s">
        <v>672</v>
      </c>
      <c r="L348" s="323" t="s">
        <v>673</v>
      </c>
    </row>
    <row r="349" spans="9:12" x14ac:dyDescent="0.2">
      <c r="I349" s="27" t="str">
        <f t="shared" si="20"/>
        <v>Erdbeeren Inland</v>
      </c>
      <c r="J349" s="322" t="s">
        <v>674</v>
      </c>
      <c r="K349" s="322" t="s">
        <v>675</v>
      </c>
      <c r="L349" s="323" t="s">
        <v>676</v>
      </c>
    </row>
    <row r="350" spans="9:12" x14ac:dyDescent="0.2">
      <c r="I350" s="27" t="str">
        <f t="shared" si="20"/>
        <v>Erdbeeren Ausland</v>
      </c>
      <c r="J350" s="322" t="s">
        <v>677</v>
      </c>
      <c r="K350" s="322" t="s">
        <v>678</v>
      </c>
      <c r="L350" s="323" t="s">
        <v>679</v>
      </c>
    </row>
    <row r="351" spans="9:12" x14ac:dyDescent="0.2">
      <c r="I351" s="27" t="str">
        <f t="shared" si="20"/>
        <v>Heidelbeeren</v>
      </c>
      <c r="J351" s="322" t="s">
        <v>680</v>
      </c>
      <c r="K351" s="322" t="s">
        <v>681</v>
      </c>
      <c r="L351" s="323" t="s">
        <v>682</v>
      </c>
    </row>
    <row r="352" spans="9:12" x14ac:dyDescent="0.2">
      <c r="I352" s="27" t="str">
        <f t="shared" si="20"/>
        <v>Himbeeren</v>
      </c>
      <c r="J352" s="322" t="s">
        <v>683</v>
      </c>
      <c r="K352" s="322" t="s">
        <v>684</v>
      </c>
      <c r="L352" s="323" t="s">
        <v>685</v>
      </c>
    </row>
    <row r="353" spans="9:12" x14ac:dyDescent="0.2">
      <c r="I353" s="27" t="str">
        <f t="shared" si="20"/>
        <v>Johannisbeeren</v>
      </c>
      <c r="J353" s="324" t="s">
        <v>1157</v>
      </c>
      <c r="K353" s="324" t="s">
        <v>686</v>
      </c>
      <c r="L353" s="325" t="s">
        <v>687</v>
      </c>
    </row>
    <row r="354" spans="9:12" x14ac:dyDescent="0.2">
      <c r="I354" s="27" t="str">
        <f t="shared" si="20"/>
        <v>Trauben</v>
      </c>
      <c r="J354" s="320" t="s">
        <v>688</v>
      </c>
      <c r="K354" s="332" t="s">
        <v>689</v>
      </c>
      <c r="L354" s="333" t="s">
        <v>690</v>
      </c>
    </row>
    <row r="355" spans="9:12" x14ac:dyDescent="0.2">
      <c r="I355" s="27" t="str">
        <f t="shared" si="20"/>
        <v>Trauben weiss</v>
      </c>
      <c r="J355" s="322" t="s">
        <v>988</v>
      </c>
      <c r="K355" s="322" t="s">
        <v>989</v>
      </c>
      <c r="L355" s="323" t="s">
        <v>990</v>
      </c>
    </row>
    <row r="356" spans="9:12" x14ac:dyDescent="0.2">
      <c r="I356" s="27" t="str">
        <f t="shared" si="20"/>
        <v>Trauben weiss kernlos</v>
      </c>
      <c r="J356" s="322" t="s">
        <v>1359</v>
      </c>
      <c r="K356" s="322" t="s">
        <v>691</v>
      </c>
      <c r="L356" s="323" t="s">
        <v>692</v>
      </c>
    </row>
    <row r="357" spans="9:12" x14ac:dyDescent="0.2">
      <c r="I357" s="27" t="str">
        <f>IF($I$1="d",J357,IF($I$1="f",K357,IF($I$1="i",L357)))</f>
        <v>Melonen</v>
      </c>
      <c r="J357" s="320" t="s">
        <v>693</v>
      </c>
      <c r="K357" s="332" t="s">
        <v>694</v>
      </c>
      <c r="L357" s="333" t="s">
        <v>695</v>
      </c>
    </row>
    <row r="358" spans="9:12" x14ac:dyDescent="0.2">
      <c r="I358" s="27" t="str">
        <f t="shared" ref="I358:I385" si="21">IF($I$1="d",J358,IF($I$1="f",K358,IF($I$1="i",L358)))</f>
        <v>Melonen Galia</v>
      </c>
      <c r="J358" s="322" t="s">
        <v>696</v>
      </c>
      <c r="K358" s="322" t="s">
        <v>697</v>
      </c>
      <c r="L358" s="323" t="s">
        <v>698</v>
      </c>
    </row>
    <row r="359" spans="9:12" x14ac:dyDescent="0.2">
      <c r="I359" s="27" t="str">
        <f t="shared" si="21"/>
        <v>Agrumen</v>
      </c>
      <c r="J359" s="320" t="s">
        <v>699</v>
      </c>
      <c r="K359" s="320" t="s">
        <v>700</v>
      </c>
      <c r="L359" s="321" t="s">
        <v>701</v>
      </c>
    </row>
    <row r="360" spans="9:12" x14ac:dyDescent="0.2">
      <c r="I360" s="27" t="str">
        <f t="shared" si="21"/>
        <v>Orangen</v>
      </c>
      <c r="J360" s="328" t="s">
        <v>28</v>
      </c>
      <c r="K360" s="316" t="s">
        <v>715</v>
      </c>
      <c r="L360" s="316" t="s">
        <v>164</v>
      </c>
    </row>
    <row r="361" spans="9:12" x14ac:dyDescent="0.2">
      <c r="I361" s="27" t="str">
        <f t="shared" si="21"/>
        <v>Blondorangen</v>
      </c>
      <c r="J361" s="322" t="s">
        <v>702</v>
      </c>
      <c r="K361" s="322" t="s">
        <v>703</v>
      </c>
      <c r="L361" s="323" t="s">
        <v>704</v>
      </c>
    </row>
    <row r="362" spans="9:12" x14ac:dyDescent="0.2">
      <c r="I362" s="27" t="str">
        <f t="shared" ref="I362" si="22">IF($I$1="d",J362,IF($I$1="f",K362,IF($I$1="i",L362)))</f>
        <v>Blutorangen</v>
      </c>
      <c r="J362" s="322" t="s">
        <v>1316</v>
      </c>
      <c r="K362" s="322" t="s">
        <v>1317</v>
      </c>
      <c r="L362" s="323" t="s">
        <v>1318</v>
      </c>
    </row>
    <row r="363" spans="9:12" x14ac:dyDescent="0.2">
      <c r="I363" s="27" t="str">
        <f t="shared" si="21"/>
        <v>Clementinen</v>
      </c>
      <c r="J363" s="324" t="s">
        <v>705</v>
      </c>
      <c r="K363" s="324" t="s">
        <v>706</v>
      </c>
      <c r="L363" s="325" t="s">
        <v>707</v>
      </c>
    </row>
    <row r="364" spans="9:12" x14ac:dyDescent="0.2">
      <c r="I364" s="27" t="str">
        <f t="shared" si="21"/>
        <v>Exotische Früchte</v>
      </c>
      <c r="J364" s="320" t="s">
        <v>708</v>
      </c>
      <c r="K364" s="320" t="s">
        <v>709</v>
      </c>
      <c r="L364" s="321" t="s">
        <v>710</v>
      </c>
    </row>
    <row r="365" spans="9:12" x14ac:dyDescent="0.2">
      <c r="I365" s="27" t="str">
        <f t="shared" si="21"/>
        <v>Bananen</v>
      </c>
      <c r="J365" s="322" t="s">
        <v>27</v>
      </c>
      <c r="K365" s="322" t="s">
        <v>202</v>
      </c>
      <c r="L365" s="323" t="s">
        <v>163</v>
      </c>
    </row>
    <row r="366" spans="9:12" x14ac:dyDescent="0.2">
      <c r="I366" s="27" t="str">
        <f t="shared" si="21"/>
        <v>Kiwi</v>
      </c>
      <c r="J366" s="322" t="s">
        <v>29</v>
      </c>
      <c r="K366" s="322" t="s">
        <v>29</v>
      </c>
      <c r="L366" s="323" t="s">
        <v>29</v>
      </c>
    </row>
    <row r="367" spans="9:12" x14ac:dyDescent="0.2">
      <c r="I367" s="27" t="str">
        <f t="shared" si="21"/>
        <v>Pfirsich</v>
      </c>
      <c r="J367" s="334" t="s">
        <v>987</v>
      </c>
      <c r="K367" s="334" t="s">
        <v>1041</v>
      </c>
      <c r="L367" s="334" t="s">
        <v>1027</v>
      </c>
    </row>
    <row r="368" spans="9:12" x14ac:dyDescent="0.2">
      <c r="I368" s="27" t="str">
        <f t="shared" si="21"/>
        <v>Grapefruits &amp; Pomelos</v>
      </c>
      <c r="J368" s="334" t="s">
        <v>991</v>
      </c>
      <c r="K368" s="334" t="s">
        <v>1042</v>
      </c>
      <c r="L368" s="334" t="s">
        <v>1028</v>
      </c>
    </row>
    <row r="369" spans="8:12" x14ac:dyDescent="0.2">
      <c r="I369" s="27" t="str">
        <f t="shared" si="21"/>
        <v>Mandarinen &amp; Clementinen</v>
      </c>
      <c r="J369" s="334" t="s">
        <v>1262</v>
      </c>
      <c r="K369" s="334" t="s">
        <v>1043</v>
      </c>
      <c r="L369" s="334" t="s">
        <v>1029</v>
      </c>
    </row>
    <row r="370" spans="8:12" x14ac:dyDescent="0.2">
      <c r="I370" s="27" t="str">
        <f>IF($I$1="d",J370,IF($I$1="f",K370,IF($I$1="i",L370)))</f>
        <v>Zitronen</v>
      </c>
      <c r="J370" s="334" t="s">
        <v>992</v>
      </c>
      <c r="K370" s="334" t="s">
        <v>1044</v>
      </c>
      <c r="L370" s="334" t="s">
        <v>1030</v>
      </c>
    </row>
    <row r="371" spans="8:12" x14ac:dyDescent="0.2">
      <c r="I371" s="27" t="str">
        <f t="shared" si="21"/>
        <v>Avocados</v>
      </c>
      <c r="J371" s="334" t="s">
        <v>993</v>
      </c>
      <c r="K371" s="334" t="s">
        <v>1045</v>
      </c>
      <c r="L371" s="334" t="s">
        <v>1031</v>
      </c>
    </row>
    <row r="372" spans="8:12" x14ac:dyDescent="0.2">
      <c r="I372" s="27" t="str">
        <f t="shared" si="21"/>
        <v>Ananas</v>
      </c>
      <c r="J372" s="334" t="s">
        <v>994</v>
      </c>
      <c r="K372" s="334" t="s">
        <v>994</v>
      </c>
      <c r="L372" s="334" t="s">
        <v>994</v>
      </c>
    </row>
    <row r="373" spans="8:12" x14ac:dyDescent="0.2">
      <c r="I373" s="27" t="str">
        <f t="shared" si="21"/>
        <v>Mangos</v>
      </c>
      <c r="J373" s="334" t="s">
        <v>995</v>
      </c>
      <c r="K373" s="334" t="s">
        <v>1046</v>
      </c>
      <c r="L373" s="334" t="s">
        <v>1032</v>
      </c>
    </row>
    <row r="374" spans="8:12" x14ac:dyDescent="0.2">
      <c r="I374" s="27" t="str">
        <f t="shared" si="21"/>
        <v>Wassermelonen</v>
      </c>
      <c r="J374" s="334" t="s">
        <v>996</v>
      </c>
      <c r="K374" s="334" t="s">
        <v>1047</v>
      </c>
      <c r="L374" s="334" t="s">
        <v>1033</v>
      </c>
    </row>
    <row r="375" spans="8:12" x14ac:dyDescent="0.2">
      <c r="H375" t="s">
        <v>243</v>
      </c>
      <c r="I375" s="27" t="str">
        <f t="shared" si="21"/>
        <v>Molkereiprodukte</v>
      </c>
      <c r="J375" s="334" t="s">
        <v>741</v>
      </c>
      <c r="K375" s="318" t="s">
        <v>857</v>
      </c>
      <c r="L375" s="318" t="s">
        <v>939</v>
      </c>
    </row>
    <row r="376" spans="8:12" x14ac:dyDescent="0.2">
      <c r="I376" s="27" t="str">
        <f t="shared" si="21"/>
        <v>Rohmilch</v>
      </c>
      <c r="J376" s="30" t="s">
        <v>716</v>
      </c>
      <c r="K376" s="316" t="s">
        <v>858</v>
      </c>
      <c r="L376" s="316" t="s">
        <v>940</v>
      </c>
    </row>
    <row r="377" spans="8:12" x14ac:dyDescent="0.2">
      <c r="I377" s="27" t="str">
        <f t="shared" si="21"/>
        <v>Rohmilch bio</v>
      </c>
      <c r="J377" s="30" t="s">
        <v>722</v>
      </c>
      <c r="K377" s="316" t="s">
        <v>859</v>
      </c>
      <c r="L377" s="316" t="s">
        <v>941</v>
      </c>
    </row>
    <row r="378" spans="8:12" x14ac:dyDescent="0.2">
      <c r="I378" s="27" t="str">
        <f t="shared" si="21"/>
        <v>Rohmilch konventionell</v>
      </c>
      <c r="J378" s="30" t="s">
        <v>723</v>
      </c>
      <c r="K378" s="316" t="s">
        <v>860</v>
      </c>
      <c r="L378" s="316" t="s">
        <v>1103</v>
      </c>
    </row>
    <row r="379" spans="8:12" x14ac:dyDescent="0.2">
      <c r="I379" s="27" t="str">
        <f t="shared" si="21"/>
        <v>Vollmilch UHT</v>
      </c>
      <c r="J379" s="30" t="s">
        <v>749</v>
      </c>
      <c r="K379" s="316" t="s">
        <v>861</v>
      </c>
      <c r="L379" s="316" t="s">
        <v>942</v>
      </c>
    </row>
    <row r="380" spans="8:12" x14ac:dyDescent="0.2">
      <c r="I380" s="27" t="str">
        <f t="shared" si="21"/>
        <v>Milch</v>
      </c>
      <c r="J380" s="30" t="s">
        <v>243</v>
      </c>
      <c r="K380" s="316" t="s">
        <v>862</v>
      </c>
      <c r="L380" s="316" t="s">
        <v>225</v>
      </c>
    </row>
    <row r="381" spans="8:12" x14ac:dyDescent="0.2">
      <c r="I381" s="27" t="str">
        <f t="shared" si="21"/>
        <v>Käse</v>
      </c>
      <c r="J381" s="30" t="s">
        <v>717</v>
      </c>
      <c r="K381" s="316" t="s">
        <v>863</v>
      </c>
      <c r="L381" s="316" t="s">
        <v>943</v>
      </c>
    </row>
    <row r="382" spans="8:12" x14ac:dyDescent="0.2">
      <c r="I382" s="27" t="str">
        <f t="shared" si="21"/>
        <v>Frischkäse</v>
      </c>
      <c r="J382" s="30" t="s">
        <v>744</v>
      </c>
      <c r="K382" s="316" t="s">
        <v>864</v>
      </c>
      <c r="L382" s="316" t="s">
        <v>944</v>
      </c>
    </row>
    <row r="383" spans="8:12" x14ac:dyDescent="0.2">
      <c r="I383" s="27" t="str">
        <f t="shared" si="21"/>
        <v>Schnittkäse</v>
      </c>
      <c r="J383" s="30" t="s">
        <v>745</v>
      </c>
      <c r="K383" s="316" t="s">
        <v>865</v>
      </c>
      <c r="L383" s="316" t="s">
        <v>945</v>
      </c>
    </row>
    <row r="384" spans="8:12" x14ac:dyDescent="0.2">
      <c r="I384" s="27" t="str">
        <f t="shared" si="21"/>
        <v>Schmelzkäse</v>
      </c>
      <c r="J384" s="30" t="s">
        <v>746</v>
      </c>
      <c r="K384" s="316" t="s">
        <v>866</v>
      </c>
      <c r="L384" s="316" t="s">
        <v>946</v>
      </c>
    </row>
    <row r="385" spans="9:12" x14ac:dyDescent="0.2">
      <c r="I385" s="27" t="str">
        <f t="shared" si="21"/>
        <v>Weichkäse</v>
      </c>
      <c r="J385" s="30" t="s">
        <v>747</v>
      </c>
      <c r="K385" s="316" t="s">
        <v>867</v>
      </c>
      <c r="L385" s="316" t="s">
        <v>947</v>
      </c>
    </row>
    <row r="386" spans="9:12" x14ac:dyDescent="0.2">
      <c r="I386" s="27" t="str">
        <f>IF($I$1="d",J386,IF($I$1="f",K386,IF($I$1="i",L386)))</f>
        <v>Joghurt</v>
      </c>
      <c r="J386" s="30" t="s">
        <v>718</v>
      </c>
      <c r="K386" s="30" t="s">
        <v>719</v>
      </c>
      <c r="L386" s="31" t="s">
        <v>720</v>
      </c>
    </row>
    <row r="387" spans="9:12" x14ac:dyDescent="0.2">
      <c r="I387" s="27" t="str">
        <f t="shared" ref="I387:I510" si="23">IF($I$1="d",J387,IF($I$1="f",K387,IF($I$1="i",L387)))</f>
        <v>Butter</v>
      </c>
      <c r="J387" s="30" t="s">
        <v>742</v>
      </c>
      <c r="K387" s="316" t="s">
        <v>868</v>
      </c>
      <c r="L387" s="316" t="s">
        <v>948</v>
      </c>
    </row>
    <row r="388" spans="9:12" x14ac:dyDescent="0.2">
      <c r="I388" s="27" t="str">
        <f t="shared" si="23"/>
        <v>Rahm</v>
      </c>
      <c r="J388" s="30" t="s">
        <v>743</v>
      </c>
      <c r="K388" s="316" t="s">
        <v>869</v>
      </c>
      <c r="L388" s="316" t="s">
        <v>949</v>
      </c>
    </row>
    <row r="389" spans="9:12" x14ac:dyDescent="0.2">
      <c r="I389" s="27" t="str">
        <f t="shared" si="23"/>
        <v>Milch frisch</v>
      </c>
      <c r="J389" s="30" t="s">
        <v>1256</v>
      </c>
      <c r="K389" s="439" t="s">
        <v>1258</v>
      </c>
      <c r="L389" s="439" t="s">
        <v>1259</v>
      </c>
    </row>
    <row r="390" spans="9:12" x14ac:dyDescent="0.2">
      <c r="I390" s="27" t="str">
        <f t="shared" si="23"/>
        <v>Milch Drink</v>
      </c>
      <c r="J390" s="30" t="s">
        <v>778</v>
      </c>
      <c r="K390" s="316" t="s">
        <v>870</v>
      </c>
      <c r="L390" s="316" t="s">
        <v>950</v>
      </c>
    </row>
    <row r="391" spans="9:12" x14ac:dyDescent="0.2">
      <c r="I391" s="27" t="str">
        <f t="shared" si="23"/>
        <v>Milch Past</v>
      </c>
      <c r="J391" s="411" t="s">
        <v>1159</v>
      </c>
      <c r="K391" s="411" t="s">
        <v>1171</v>
      </c>
      <c r="L391" s="411" t="s">
        <v>1224</v>
      </c>
    </row>
    <row r="392" spans="9:12" x14ac:dyDescent="0.2">
      <c r="I392" s="27" t="str">
        <f t="shared" si="23"/>
        <v>Milch UHT</v>
      </c>
      <c r="J392" s="411" t="s">
        <v>1160</v>
      </c>
      <c r="K392" s="411" t="s">
        <v>1172</v>
      </c>
      <c r="L392" s="411" t="s">
        <v>1225</v>
      </c>
    </row>
    <row r="393" spans="9:12" x14ac:dyDescent="0.2">
      <c r="I393" s="27" t="str">
        <f t="shared" si="23"/>
        <v>Raclette</v>
      </c>
      <c r="J393" s="411" t="s">
        <v>23</v>
      </c>
      <c r="K393" s="411" t="s">
        <v>23</v>
      </c>
      <c r="L393" s="411" t="s">
        <v>1226</v>
      </c>
    </row>
    <row r="394" spans="9:12" x14ac:dyDescent="0.2">
      <c r="I394" s="27" t="str">
        <f t="shared" si="23"/>
        <v>Parmesam</v>
      </c>
      <c r="J394" s="411" t="s">
        <v>1161</v>
      </c>
      <c r="K394" s="411" t="s">
        <v>1173</v>
      </c>
      <c r="L394" s="411" t="s">
        <v>1227</v>
      </c>
    </row>
    <row r="395" spans="9:12" x14ac:dyDescent="0.2">
      <c r="I395" s="27" t="str">
        <f t="shared" si="23"/>
        <v>Hüttenkäse</v>
      </c>
      <c r="J395" s="411" t="s">
        <v>1162</v>
      </c>
      <c r="K395" s="411" t="s">
        <v>1174</v>
      </c>
      <c r="L395" s="411" t="s">
        <v>1174</v>
      </c>
    </row>
    <row r="396" spans="9:12" x14ac:dyDescent="0.2">
      <c r="I396" s="27" t="str">
        <f t="shared" si="23"/>
        <v>Kochbutter</v>
      </c>
      <c r="J396" s="411" t="s">
        <v>1163</v>
      </c>
      <c r="K396" s="411" t="s">
        <v>1175</v>
      </c>
      <c r="L396" s="411" t="s">
        <v>1228</v>
      </c>
    </row>
    <row r="397" spans="9:12" x14ac:dyDescent="0.2">
      <c r="I397" s="27" t="str">
        <f t="shared" si="23"/>
        <v>Halbrahm</v>
      </c>
      <c r="J397" s="411" t="s">
        <v>1164</v>
      </c>
      <c r="K397" s="411" t="s">
        <v>1176</v>
      </c>
      <c r="L397" s="411" t="s">
        <v>1229</v>
      </c>
    </row>
    <row r="398" spans="9:12" x14ac:dyDescent="0.2">
      <c r="I398" s="27" t="str">
        <f t="shared" si="23"/>
        <v>Kaffeerahm</v>
      </c>
      <c r="J398" s="411" t="s">
        <v>1165</v>
      </c>
      <c r="K398" s="411" t="s">
        <v>1177</v>
      </c>
      <c r="L398" s="411" t="s">
        <v>1230</v>
      </c>
    </row>
    <row r="399" spans="9:12" x14ac:dyDescent="0.2">
      <c r="I399" s="27" t="str">
        <f t="shared" si="23"/>
        <v>Joghurt Exotic</v>
      </c>
      <c r="J399" s="411" t="s">
        <v>1166</v>
      </c>
      <c r="K399" s="411" t="s">
        <v>1178</v>
      </c>
      <c r="L399" s="411" t="s">
        <v>1231</v>
      </c>
    </row>
    <row r="400" spans="9:12" x14ac:dyDescent="0.2">
      <c r="I400" s="27" t="str">
        <f t="shared" si="23"/>
        <v>Joghurt Aromen</v>
      </c>
      <c r="J400" s="411" t="s">
        <v>1167</v>
      </c>
      <c r="K400" s="411" t="s">
        <v>1179</v>
      </c>
      <c r="L400" s="411" t="s">
        <v>1232</v>
      </c>
    </row>
    <row r="401" spans="8:12" x14ac:dyDescent="0.2">
      <c r="I401" s="27" t="str">
        <f t="shared" si="23"/>
        <v>Gesamtmarkt (inkl. pflanzl. Joghurts)</v>
      </c>
      <c r="J401" s="411" t="s">
        <v>1257</v>
      </c>
      <c r="K401" s="411" t="s">
        <v>1261</v>
      </c>
      <c r="L401" s="411" t="s">
        <v>1260</v>
      </c>
    </row>
    <row r="402" spans="8:12" x14ac:dyDescent="0.2">
      <c r="H402" t="s">
        <v>242</v>
      </c>
      <c r="I402" s="27" t="str">
        <f t="shared" si="23"/>
        <v>Kalb</v>
      </c>
      <c r="J402" s="30" t="s">
        <v>454</v>
      </c>
      <c r="K402" s="316" t="s">
        <v>871</v>
      </c>
      <c r="L402" s="316" t="s">
        <v>951</v>
      </c>
    </row>
    <row r="403" spans="8:12" x14ac:dyDescent="0.2">
      <c r="I403" s="27" t="str">
        <f t="shared" si="23"/>
        <v>Poulet</v>
      </c>
      <c r="J403" s="30" t="s">
        <v>758</v>
      </c>
      <c r="K403" s="316" t="s">
        <v>758</v>
      </c>
      <c r="L403" s="316" t="s">
        <v>952</v>
      </c>
    </row>
    <row r="404" spans="8:12" x14ac:dyDescent="0.2">
      <c r="I404" s="27" t="str">
        <f t="shared" si="23"/>
        <v>Rind</v>
      </c>
      <c r="J404" s="30" t="s">
        <v>735</v>
      </c>
      <c r="K404" s="316" t="s">
        <v>872</v>
      </c>
      <c r="L404" s="316" t="s">
        <v>953</v>
      </c>
    </row>
    <row r="405" spans="8:12" x14ac:dyDescent="0.2">
      <c r="I405" s="27" t="str">
        <f t="shared" si="23"/>
        <v>Schwein</v>
      </c>
      <c r="J405" s="30" t="s">
        <v>453</v>
      </c>
      <c r="K405" s="316" t="s">
        <v>873</v>
      </c>
      <c r="L405" s="316" t="s">
        <v>954</v>
      </c>
    </row>
    <row r="406" spans="8:12" x14ac:dyDescent="0.2">
      <c r="I406" s="27" t="str">
        <f t="shared" si="23"/>
        <v>Lamm</v>
      </c>
      <c r="J406" s="30" t="s">
        <v>455</v>
      </c>
      <c r="K406" s="316" t="s">
        <v>874</v>
      </c>
      <c r="L406" s="316" t="s">
        <v>955</v>
      </c>
    </row>
    <row r="407" spans="8:12" x14ac:dyDescent="0.2">
      <c r="I407" s="27" t="str">
        <f t="shared" si="23"/>
        <v>Wurstwaren</v>
      </c>
      <c r="J407" s="30" t="s">
        <v>739</v>
      </c>
      <c r="K407" s="316" t="s">
        <v>875</v>
      </c>
      <c r="L407" s="316" t="s">
        <v>956</v>
      </c>
    </row>
    <row r="408" spans="8:12" x14ac:dyDescent="0.2">
      <c r="I408" s="27" t="str">
        <f t="shared" si="23"/>
        <v>Entrecôte</v>
      </c>
      <c r="J408" s="30" t="s">
        <v>750</v>
      </c>
      <c r="K408" s="30" t="s">
        <v>750</v>
      </c>
      <c r="L408" s="31" t="s">
        <v>750</v>
      </c>
    </row>
    <row r="409" spans="8:12" x14ac:dyDescent="0.2">
      <c r="I409" s="27" t="str">
        <f t="shared" si="23"/>
        <v>Plätzli à la minute</v>
      </c>
      <c r="J409" s="30" t="s">
        <v>751</v>
      </c>
      <c r="K409" s="30" t="s">
        <v>752</v>
      </c>
      <c r="L409" s="31" t="s">
        <v>753</v>
      </c>
    </row>
    <row r="410" spans="8:12" x14ac:dyDescent="0.2">
      <c r="I410" s="27" t="str">
        <f t="shared" si="23"/>
        <v>Nierstücksteak</v>
      </c>
      <c r="J410" s="30" t="s">
        <v>754</v>
      </c>
      <c r="K410" s="335" t="s">
        <v>957</v>
      </c>
      <c r="L410" s="316" t="s">
        <v>958</v>
      </c>
    </row>
    <row r="411" spans="8:12" x14ac:dyDescent="0.2">
      <c r="I411" s="27" t="str">
        <f t="shared" si="23"/>
        <v>Plätzli Stotzen</v>
      </c>
      <c r="J411" s="30" t="s">
        <v>759</v>
      </c>
      <c r="K411" s="30" t="s">
        <v>760</v>
      </c>
      <c r="L411" s="31" t="s">
        <v>761</v>
      </c>
    </row>
    <row r="412" spans="8:12" x14ac:dyDescent="0.2">
      <c r="I412" s="27" t="str">
        <f t="shared" si="23"/>
        <v>Kotelett</v>
      </c>
      <c r="J412" s="30" t="s">
        <v>755</v>
      </c>
      <c r="K412" s="30" t="s">
        <v>756</v>
      </c>
      <c r="L412" s="31" t="s">
        <v>757</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1105</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736</v>
      </c>
      <c r="K418" s="316" t="s">
        <v>876</v>
      </c>
      <c r="L418" s="316" t="s">
        <v>959</v>
      </c>
    </row>
    <row r="419" spans="9:12" x14ac:dyDescent="0.2">
      <c r="I419" s="27" t="str">
        <f t="shared" si="23"/>
        <v>Bio Weidebeef T3</v>
      </c>
      <c r="J419" s="30" t="s">
        <v>737</v>
      </c>
      <c r="K419" s="316" t="s">
        <v>877</v>
      </c>
      <c r="L419" s="316" t="s">
        <v>737</v>
      </c>
    </row>
    <row r="420" spans="9:12" x14ac:dyDescent="0.2">
      <c r="I420" s="27" t="str">
        <f t="shared" si="23"/>
        <v>Natura-Beef-Bio T3</v>
      </c>
      <c r="J420" s="30" t="s">
        <v>738</v>
      </c>
      <c r="K420" s="316" t="s">
        <v>878</v>
      </c>
      <c r="L420" s="316" t="s">
        <v>960</v>
      </c>
    </row>
    <row r="421" spans="9:12" x14ac:dyDescent="0.2">
      <c r="I421" s="27" t="str">
        <f t="shared" si="23"/>
        <v>Bankkälber T3</v>
      </c>
      <c r="J421" s="30" t="s">
        <v>733</v>
      </c>
      <c r="K421" s="316" t="s">
        <v>879</v>
      </c>
      <c r="L421" s="316" t="s">
        <v>961</v>
      </c>
    </row>
    <row r="422" spans="9:12" x14ac:dyDescent="0.2">
      <c r="I422" s="27" t="str">
        <f t="shared" si="23"/>
        <v>Schlachtschweine</v>
      </c>
      <c r="J422" s="30" t="s">
        <v>762</v>
      </c>
      <c r="K422" s="316" t="s">
        <v>880</v>
      </c>
      <c r="L422" s="316" t="s">
        <v>962</v>
      </c>
    </row>
    <row r="423" spans="9:12" x14ac:dyDescent="0.2">
      <c r="I423" s="27" t="str">
        <f t="shared" si="23"/>
        <v>Lämmer T3</v>
      </c>
      <c r="J423" s="30" t="s">
        <v>734</v>
      </c>
      <c r="K423" s="316" t="s">
        <v>881</v>
      </c>
      <c r="L423" s="316" t="s">
        <v>963</v>
      </c>
    </row>
    <row r="424" spans="9:12" x14ac:dyDescent="0.2">
      <c r="I424" s="27" t="str">
        <f t="shared" si="23"/>
        <v>Frischfleisch</v>
      </c>
      <c r="J424" s="30" t="s">
        <v>786</v>
      </c>
      <c r="K424" s="30" t="s">
        <v>787</v>
      </c>
      <c r="L424" s="30" t="s">
        <v>788</v>
      </c>
    </row>
    <row r="425" spans="9:12" x14ac:dyDescent="0.2">
      <c r="I425" s="27" t="str">
        <f t="shared" si="23"/>
        <v>Preise Produzenten franko Schlachthof</v>
      </c>
      <c r="J425" s="30" t="s">
        <v>982</v>
      </c>
      <c r="K425" s="30" t="s">
        <v>1048</v>
      </c>
      <c r="L425" s="30" t="s">
        <v>1034</v>
      </c>
    </row>
    <row r="426" spans="9:12" x14ac:dyDescent="0.2">
      <c r="I426" s="27" t="str">
        <f t="shared" si="23"/>
        <v>Charcuterie</v>
      </c>
      <c r="J426" s="410" t="s">
        <v>875</v>
      </c>
      <c r="K426" s="410" t="s">
        <v>875</v>
      </c>
      <c r="L426" s="410" t="s">
        <v>1201</v>
      </c>
    </row>
    <row r="427" spans="9:12" x14ac:dyDescent="0.2">
      <c r="I427" s="27" t="str">
        <f t="shared" si="23"/>
        <v>Absatzmengen Detailhandel Charcuterie</v>
      </c>
      <c r="J427" s="410" t="s">
        <v>1155</v>
      </c>
      <c r="K427" s="410" t="s">
        <v>1180</v>
      </c>
      <c r="L427" s="410" t="s">
        <v>1202</v>
      </c>
    </row>
    <row r="428" spans="9:12" x14ac:dyDescent="0.2">
      <c r="I428" s="27" t="str">
        <f t="shared" si="23"/>
        <v>Preise Detailhandel Frischfleisch</v>
      </c>
      <c r="J428" s="410" t="s">
        <v>1156</v>
      </c>
      <c r="K428" s="410" t="s">
        <v>1181</v>
      </c>
      <c r="L428" s="410" t="s">
        <v>1203</v>
      </c>
    </row>
    <row r="429" spans="9:12" x14ac:dyDescent="0.2">
      <c r="I429" s="27" t="str">
        <f t="shared" si="23"/>
        <v>Charcuterie</v>
      </c>
      <c r="J429" s="410" t="s">
        <v>875</v>
      </c>
      <c r="K429" s="410" t="s">
        <v>875</v>
      </c>
      <c r="L429" s="410" t="s">
        <v>1201</v>
      </c>
    </row>
    <row r="430" spans="9:12" x14ac:dyDescent="0.2">
      <c r="I430" s="27" t="str">
        <f t="shared" si="23"/>
        <v>Aufschnitt</v>
      </c>
      <c r="J430" s="410" t="s">
        <v>1147</v>
      </c>
      <c r="K430" s="410" t="s">
        <v>1182</v>
      </c>
      <c r="L430" s="410" t="s">
        <v>1204</v>
      </c>
    </row>
    <row r="431" spans="9:12" x14ac:dyDescent="0.2">
      <c r="I431" s="27" t="str">
        <f t="shared" si="23"/>
        <v>Braten</v>
      </c>
      <c r="J431" s="410" t="s">
        <v>1137</v>
      </c>
      <c r="K431" s="410" t="s">
        <v>1183</v>
      </c>
      <c r="L431" s="410" t="s">
        <v>1205</v>
      </c>
    </row>
    <row r="432" spans="9:12" x14ac:dyDescent="0.2">
      <c r="I432" s="27" t="str">
        <f t="shared" si="23"/>
        <v>Brust</v>
      </c>
      <c r="J432" s="410" t="s">
        <v>1142</v>
      </c>
      <c r="K432" s="410" t="s">
        <v>1184</v>
      </c>
      <c r="L432" s="410" t="s">
        <v>1206</v>
      </c>
    </row>
    <row r="433" spans="9:12" x14ac:dyDescent="0.2">
      <c r="I433" s="27" t="str">
        <f t="shared" si="23"/>
        <v>Cervelat</v>
      </c>
      <c r="J433" s="410" t="s">
        <v>1148</v>
      </c>
      <c r="K433" s="410" t="s">
        <v>1185</v>
      </c>
      <c r="L433" s="410" t="s">
        <v>1148</v>
      </c>
    </row>
    <row r="434" spans="9:12" x14ac:dyDescent="0.2">
      <c r="I434" s="27" t="str">
        <f t="shared" si="23"/>
        <v>Entrecôte</v>
      </c>
      <c r="J434" s="410" t="s">
        <v>750</v>
      </c>
      <c r="K434" s="410" t="s">
        <v>750</v>
      </c>
      <c r="L434" s="410" t="s">
        <v>750</v>
      </c>
    </row>
    <row r="435" spans="9:12" x14ac:dyDescent="0.2">
      <c r="I435" s="27" t="str">
        <f t="shared" si="23"/>
        <v>Filet</v>
      </c>
      <c r="J435" s="410" t="s">
        <v>1138</v>
      </c>
      <c r="K435" s="410" t="s">
        <v>1138</v>
      </c>
      <c r="L435" s="410" t="s">
        <v>1207</v>
      </c>
    </row>
    <row r="436" spans="9:12" x14ac:dyDescent="0.2">
      <c r="I436" s="27" t="str">
        <f t="shared" si="23"/>
        <v>Flügeli</v>
      </c>
      <c r="J436" s="410" t="s">
        <v>1143</v>
      </c>
      <c r="K436" s="410" t="s">
        <v>1186</v>
      </c>
      <c r="L436" s="410" t="s">
        <v>1208</v>
      </c>
    </row>
    <row r="437" spans="9:12" x14ac:dyDescent="0.2">
      <c r="I437" s="27" t="str">
        <f t="shared" si="23"/>
        <v>Ganz/Halb</v>
      </c>
      <c r="J437" s="410" t="s">
        <v>1144</v>
      </c>
      <c r="K437" s="410" t="s">
        <v>1187</v>
      </c>
      <c r="L437" s="410" t="s">
        <v>1209</v>
      </c>
    </row>
    <row r="438" spans="9:12" x14ac:dyDescent="0.2">
      <c r="I438" s="27" t="str">
        <f t="shared" si="23"/>
        <v>Geschnetzeltes</v>
      </c>
      <c r="J438" s="410" t="s">
        <v>1134</v>
      </c>
      <c r="K438" s="410" t="s">
        <v>1188</v>
      </c>
      <c r="L438" s="410" t="s">
        <v>1210</v>
      </c>
    </row>
    <row r="439" spans="9:12" x14ac:dyDescent="0.2">
      <c r="I439" s="27" t="str">
        <f t="shared" si="23"/>
        <v>Hack</v>
      </c>
      <c r="J439" s="410" t="s">
        <v>1139</v>
      </c>
      <c r="K439" s="410" t="s">
        <v>1189</v>
      </c>
      <c r="L439" s="410" t="s">
        <v>1211</v>
      </c>
    </row>
    <row r="440" spans="9:12" x14ac:dyDescent="0.2">
      <c r="I440" s="27" t="str">
        <f t="shared" si="23"/>
        <v>Koteletts</v>
      </c>
      <c r="J440" s="410" t="s">
        <v>1135</v>
      </c>
      <c r="K440" s="410" t="s">
        <v>1190</v>
      </c>
      <c r="L440" s="410" t="s">
        <v>1212</v>
      </c>
    </row>
    <row r="441" spans="9:12" x14ac:dyDescent="0.2">
      <c r="I441" s="27" t="str">
        <f t="shared" si="23"/>
        <v>Ragout</v>
      </c>
      <c r="J441" s="410" t="s">
        <v>1140</v>
      </c>
      <c r="K441" s="410" t="s">
        <v>1191</v>
      </c>
      <c r="L441" s="410" t="s">
        <v>1213</v>
      </c>
    </row>
    <row r="442" spans="9:12" x14ac:dyDescent="0.2">
      <c r="I442" s="27" t="str">
        <f t="shared" si="23"/>
        <v>Rohschinken</v>
      </c>
      <c r="J442" s="410" t="s">
        <v>1149</v>
      </c>
      <c r="K442" s="410" t="s">
        <v>1192</v>
      </c>
      <c r="L442" s="410" t="s">
        <v>1214</v>
      </c>
    </row>
    <row r="443" spans="9:12" x14ac:dyDescent="0.2">
      <c r="I443" s="27" t="str">
        <f t="shared" si="23"/>
        <v>Salami / Rohwürste</v>
      </c>
      <c r="J443" s="410" t="s">
        <v>1150</v>
      </c>
      <c r="K443" s="410" t="s">
        <v>1193</v>
      </c>
      <c r="L443" s="410" t="s">
        <v>1215</v>
      </c>
    </row>
    <row r="444" spans="9:12" x14ac:dyDescent="0.2">
      <c r="I444" s="27" t="str">
        <f t="shared" si="23"/>
        <v>Saucisson/Schüblig</v>
      </c>
      <c r="J444" s="410" t="s">
        <v>1151</v>
      </c>
      <c r="K444" s="410" t="s">
        <v>1194</v>
      </c>
      <c r="L444" s="410" t="s">
        <v>1216</v>
      </c>
    </row>
    <row r="445" spans="9:12" x14ac:dyDescent="0.2">
      <c r="I445" s="27" t="str">
        <f t="shared" si="23"/>
        <v>Schenkel</v>
      </c>
      <c r="J445" s="410" t="s">
        <v>1145</v>
      </c>
      <c r="K445" s="410" t="s">
        <v>1195</v>
      </c>
      <c r="L445" s="410" t="s">
        <v>1217</v>
      </c>
    </row>
    <row r="446" spans="9:12" x14ac:dyDescent="0.2">
      <c r="I446" s="27" t="str">
        <f t="shared" si="23"/>
        <v>Schinken</v>
      </c>
      <c r="J446" s="410" t="s">
        <v>1152</v>
      </c>
      <c r="K446" s="410" t="s">
        <v>1196</v>
      </c>
      <c r="L446" s="410" t="s">
        <v>1218</v>
      </c>
    </row>
    <row r="447" spans="9:12" x14ac:dyDescent="0.2">
      <c r="I447" s="27" t="str">
        <f t="shared" si="23"/>
        <v>Siedfleisch</v>
      </c>
      <c r="J447" s="410" t="s">
        <v>1141</v>
      </c>
      <c r="K447" s="410" t="s">
        <v>1197</v>
      </c>
      <c r="L447" s="410" t="s">
        <v>1219</v>
      </c>
    </row>
    <row r="448" spans="9:12" x14ac:dyDescent="0.2">
      <c r="I448" s="27" t="str">
        <f t="shared" si="23"/>
        <v>Speck</v>
      </c>
      <c r="J448" s="410" t="s">
        <v>1153</v>
      </c>
      <c r="K448" s="410" t="s">
        <v>1198</v>
      </c>
      <c r="L448" s="410" t="s">
        <v>1220</v>
      </c>
    </row>
    <row r="449" spans="8:12" x14ac:dyDescent="0.2">
      <c r="I449" s="27" t="str">
        <f t="shared" si="23"/>
        <v>Steak</v>
      </c>
      <c r="J449" s="410" t="s">
        <v>1146</v>
      </c>
      <c r="K449" s="410" t="s">
        <v>1146</v>
      </c>
      <c r="L449" s="410" t="s">
        <v>1221</v>
      </c>
    </row>
    <row r="450" spans="8:12" x14ac:dyDescent="0.2">
      <c r="I450" s="27" t="str">
        <f t="shared" si="23"/>
        <v>Steak/Schnitzel</v>
      </c>
      <c r="J450" s="410" t="s">
        <v>1136</v>
      </c>
      <c r="K450" s="410" t="s">
        <v>1199</v>
      </c>
      <c r="L450" s="410" t="s">
        <v>1222</v>
      </c>
    </row>
    <row r="451" spans="8:12" x14ac:dyDescent="0.2">
      <c r="I451" s="27" t="str">
        <f t="shared" si="23"/>
        <v>Trockenfleisch</v>
      </c>
      <c r="J451" s="410" t="s">
        <v>1154</v>
      </c>
      <c r="K451" s="410" t="s">
        <v>1200</v>
      </c>
      <c r="L451" s="410" t="s">
        <v>1223</v>
      </c>
    </row>
    <row r="452" spans="8:12" x14ac:dyDescent="0.2">
      <c r="I452" s="27" t="str">
        <f t="shared" si="23"/>
        <v>Wienerli</v>
      </c>
      <c r="J452" s="410" t="s">
        <v>17</v>
      </c>
      <c r="K452" s="410" t="s">
        <v>1105</v>
      </c>
      <c r="L452" s="410" t="s">
        <v>17</v>
      </c>
    </row>
    <row r="453" spans="8:12" x14ac:dyDescent="0.2">
      <c r="I453" s="27">
        <f t="shared" si="23"/>
        <v>0</v>
      </c>
    </row>
    <row r="454" spans="8:12" x14ac:dyDescent="0.2">
      <c r="H454" t="s">
        <v>21</v>
      </c>
      <c r="I454" s="27" t="str">
        <f t="shared" si="23"/>
        <v>Freiland</v>
      </c>
      <c r="J454" s="30" t="s">
        <v>765</v>
      </c>
      <c r="K454" s="316" t="s">
        <v>882</v>
      </c>
      <c r="L454" s="316" t="s">
        <v>964</v>
      </c>
    </row>
    <row r="455" spans="8:12" x14ac:dyDescent="0.2">
      <c r="I455" s="27" t="str">
        <f t="shared" si="23"/>
        <v>Boden</v>
      </c>
      <c r="J455" s="30" t="s">
        <v>766</v>
      </c>
      <c r="K455" s="316" t="s">
        <v>883</v>
      </c>
      <c r="L455" s="316" t="s">
        <v>965</v>
      </c>
    </row>
    <row r="456" spans="8:12" x14ac:dyDescent="0.2">
      <c r="I456" s="27" t="str">
        <f t="shared" si="23"/>
        <v>Import</v>
      </c>
      <c r="J456" s="30" t="s">
        <v>767</v>
      </c>
      <c r="K456" s="316" t="s">
        <v>884</v>
      </c>
      <c r="L456" s="316" t="s">
        <v>966</v>
      </c>
    </row>
    <row r="457" spans="8:12" x14ac:dyDescent="0.2">
      <c r="I457" s="27" t="str">
        <f t="shared" si="23"/>
        <v>Ei 50-53g</v>
      </c>
      <c r="J457" s="30" t="s">
        <v>768</v>
      </c>
      <c r="K457" s="316" t="s">
        <v>885</v>
      </c>
      <c r="L457" s="316" t="s">
        <v>967</v>
      </c>
    </row>
    <row r="458" spans="8:12" x14ac:dyDescent="0.2">
      <c r="I458" s="27" t="str">
        <f t="shared" si="23"/>
        <v>Ei 53+g</v>
      </c>
      <c r="J458" s="30" t="s">
        <v>769</v>
      </c>
      <c r="K458" s="316" t="s">
        <v>886</v>
      </c>
      <c r="L458" s="316" t="s">
        <v>968</v>
      </c>
    </row>
    <row r="459" spans="8:12" x14ac:dyDescent="0.2">
      <c r="I459" s="27" t="str">
        <f t="shared" si="23"/>
        <v>CHF/Stück</v>
      </c>
      <c r="J459" s="30" t="s">
        <v>484</v>
      </c>
      <c r="K459" s="316" t="s">
        <v>978</v>
      </c>
      <c r="L459" s="316" t="s">
        <v>1387</v>
      </c>
    </row>
    <row r="460" spans="8:12" x14ac:dyDescent="0.2">
      <c r="I460" s="27" t="str">
        <f t="shared" si="23"/>
        <v>gewichteter Durchschnitt</v>
      </c>
      <c r="J460" s="30" t="s">
        <v>740</v>
      </c>
      <c r="K460" s="316" t="s">
        <v>887</v>
      </c>
      <c r="L460" s="316" t="s">
        <v>969</v>
      </c>
    </row>
    <row r="461" spans="8:12" x14ac:dyDescent="0.2">
      <c r="I461" s="27" t="str">
        <f t="shared" si="23"/>
        <v>4er-Packung</v>
      </c>
      <c r="J461" s="30" t="s">
        <v>771</v>
      </c>
      <c r="K461" s="316" t="s">
        <v>888</v>
      </c>
      <c r="L461" s="316" t="s">
        <v>970</v>
      </c>
    </row>
    <row r="462" spans="8:12" x14ac:dyDescent="0.2">
      <c r="I462" s="27" t="str">
        <f t="shared" si="23"/>
        <v>6er-Packung</v>
      </c>
      <c r="J462" t="s">
        <v>772</v>
      </c>
      <c r="K462" s="316" t="s">
        <v>889</v>
      </c>
      <c r="L462" s="316" t="s">
        <v>236</v>
      </c>
    </row>
    <row r="463" spans="8:12" x14ac:dyDescent="0.2">
      <c r="I463" s="27" t="str">
        <f t="shared" si="23"/>
        <v>10er-Packung</v>
      </c>
      <c r="J463" t="s">
        <v>773</v>
      </c>
      <c r="K463" s="316" t="s">
        <v>890</v>
      </c>
      <c r="L463" s="316" t="s">
        <v>272</v>
      </c>
    </row>
    <row r="464" spans="8:12" x14ac:dyDescent="0.2">
      <c r="I464" s="27" t="str">
        <f t="shared" si="23"/>
        <v>Total</v>
      </c>
      <c r="J464" s="30" t="s">
        <v>774</v>
      </c>
      <c r="K464" s="316" t="s">
        <v>774</v>
      </c>
      <c r="L464" s="316" t="s">
        <v>971</v>
      </c>
    </row>
    <row r="465" spans="9:12" x14ac:dyDescent="0.2">
      <c r="I465" s="27" t="str">
        <f t="shared" si="23"/>
        <v>Total</v>
      </c>
      <c r="J465" s="30" t="s">
        <v>774</v>
      </c>
      <c r="K465" s="316" t="s">
        <v>774</v>
      </c>
      <c r="L465" s="316" t="s">
        <v>971</v>
      </c>
    </row>
    <row r="466" spans="9:12" x14ac:dyDescent="0.2">
      <c r="I466" s="27" t="str">
        <f t="shared" si="23"/>
        <v>roh</v>
      </c>
      <c r="J466" s="30" t="s">
        <v>1379</v>
      </c>
      <c r="K466" s="316" t="s">
        <v>1380</v>
      </c>
      <c r="L466" s="316" t="s">
        <v>1381</v>
      </c>
    </row>
    <row r="467" spans="9:12" x14ac:dyDescent="0.2">
      <c r="I467" s="27" t="str">
        <f t="shared" si="23"/>
        <v>gekocht</v>
      </c>
      <c r="J467" s="30" t="s">
        <v>770</v>
      </c>
      <c r="K467" s="316" t="s">
        <v>1382</v>
      </c>
      <c r="L467" s="316" t="s">
        <v>972</v>
      </c>
    </row>
    <row r="468" spans="9:12" x14ac:dyDescent="0.2">
      <c r="I468" s="27" t="str">
        <f t="shared" si="23"/>
        <v>Link Dashboard Eier</v>
      </c>
      <c r="J468" s="30" t="s">
        <v>775</v>
      </c>
      <c r="K468" s="316" t="s">
        <v>891</v>
      </c>
      <c r="L468" s="316" t="s">
        <v>973</v>
      </c>
    </row>
    <row r="469" spans="9:12" x14ac:dyDescent="0.2">
      <c r="I469" s="27" t="str">
        <f t="shared" si="23"/>
        <v>Link Infografik Eier</v>
      </c>
      <c r="J469" s="30" t="s">
        <v>776</v>
      </c>
      <c r="K469" s="316" t="s">
        <v>892</v>
      </c>
      <c r="L469" s="316" t="s">
        <v>974</v>
      </c>
    </row>
    <row r="470" spans="9:12" x14ac:dyDescent="0.2">
      <c r="I470" s="27" t="str">
        <f t="shared" si="23"/>
        <v>Link Website Eier</v>
      </c>
      <c r="J470" s="30" t="s">
        <v>777</v>
      </c>
      <c r="K470" s="316" t="s">
        <v>893</v>
      </c>
      <c r="L470" s="316" t="s">
        <v>975</v>
      </c>
    </row>
    <row r="471" spans="9:12" x14ac:dyDescent="0.2">
      <c r="I471" s="27" t="str">
        <f t="shared" si="23"/>
        <v>Marktstruktur</v>
      </c>
      <c r="J471" s="30" t="s">
        <v>790</v>
      </c>
      <c r="K471" s="30" t="s">
        <v>791</v>
      </c>
      <c r="L471" s="30" t="s">
        <v>792</v>
      </c>
    </row>
    <row r="472" spans="9:12" x14ac:dyDescent="0.2">
      <c r="I472" s="27" t="str">
        <f t="shared" si="23"/>
        <v>Detailhandel</v>
      </c>
      <c r="J472" s="310" t="s">
        <v>793</v>
      </c>
      <c r="K472" s="310" t="s">
        <v>794</v>
      </c>
      <c r="L472" s="311" t="s">
        <v>795</v>
      </c>
    </row>
    <row r="473" spans="9:12" x14ac:dyDescent="0.2">
      <c r="I473" s="27" t="str">
        <f t="shared" si="23"/>
        <v>Anteil anhand des linearen Angebots im Verkaufsregal</v>
      </c>
      <c r="J473" s="312" t="s">
        <v>800</v>
      </c>
      <c r="K473" s="312" t="s">
        <v>799</v>
      </c>
      <c r="L473" s="313" t="s">
        <v>801</v>
      </c>
    </row>
    <row r="474" spans="9:12" x14ac:dyDescent="0.2">
      <c r="I474" s="27" t="str">
        <f t="shared" si="23"/>
        <v>Erhebung Sammelstellen</v>
      </c>
      <c r="J474" s="310" t="s">
        <v>796</v>
      </c>
      <c r="K474" s="310" t="s">
        <v>797</v>
      </c>
      <c r="L474" s="311" t="s">
        <v>798</v>
      </c>
    </row>
    <row r="475" spans="9:12" x14ac:dyDescent="0.2">
      <c r="I475" s="27" t="str">
        <f t="shared" si="23"/>
        <v>aus Kükenstatistik</v>
      </c>
      <c r="J475" s="310" t="s">
        <v>806</v>
      </c>
      <c r="K475" s="310" t="s">
        <v>807</v>
      </c>
      <c r="L475" s="311" t="s">
        <v>808</v>
      </c>
    </row>
    <row r="476" spans="9:12" x14ac:dyDescent="0.2">
      <c r="I476" s="27" t="str">
        <f t="shared" si="23"/>
        <v>Produktion Inland</v>
      </c>
      <c r="J476" s="310" t="s">
        <v>803</v>
      </c>
      <c r="K476" s="310" t="s">
        <v>804</v>
      </c>
      <c r="L476" s="310" t="s">
        <v>805</v>
      </c>
    </row>
    <row r="477" spans="9:12" x14ac:dyDescent="0.2">
      <c r="I477" s="27">
        <f t="shared" si="23"/>
        <v>0</v>
      </c>
      <c r="J477" s="310"/>
      <c r="K477" s="310"/>
      <c r="L477" s="310"/>
    </row>
    <row r="478" spans="9:12" x14ac:dyDescent="0.2">
      <c r="I478" s="27">
        <f t="shared" si="23"/>
        <v>0</v>
      </c>
      <c r="J478" s="310"/>
      <c r="K478" s="310"/>
      <c r="L478" s="310"/>
    </row>
    <row r="479" spans="9:12" x14ac:dyDescent="0.2">
      <c r="I479" s="27">
        <f t="shared" si="23"/>
        <v>0</v>
      </c>
      <c r="J479" s="310"/>
      <c r="K479" s="310"/>
      <c r="L479" s="310"/>
    </row>
    <row r="480" spans="9:12" x14ac:dyDescent="0.2">
      <c r="I480" s="27">
        <f t="shared" si="23"/>
        <v>0</v>
      </c>
      <c r="J480" s="310"/>
      <c r="K480" s="310"/>
      <c r="L480" s="310"/>
    </row>
    <row r="481" spans="8:12" ht="38.25" x14ac:dyDescent="0.2">
      <c r="H481" t="s">
        <v>764</v>
      </c>
      <c r="I481" s="27" t="str">
        <f t="shared" si="23"/>
        <v>Quellen: Produktion: BLW, Fachbereich Agrardaten und Marktanalysen; Detailhandel: NielsenIQ Switzerland, Total Market Consumer/Retail Panel</v>
      </c>
      <c r="J481" s="530" t="s">
        <v>1419</v>
      </c>
      <c r="K481" s="316" t="s">
        <v>1424</v>
      </c>
      <c r="L481" s="316" t="s">
        <v>1429</v>
      </c>
    </row>
    <row r="482" spans="8:12" x14ac:dyDescent="0.2">
      <c r="I482" s="27" t="str">
        <f t="shared" si="23"/>
        <v>Quelle: BLW, Fachbereich Agrardaten und Marktanalysen</v>
      </c>
      <c r="J482" s="529" t="s">
        <v>1412</v>
      </c>
      <c r="K482" s="337" t="s">
        <v>1414</v>
      </c>
      <c r="L482" s="371" t="s">
        <v>1416</v>
      </c>
    </row>
    <row r="483" spans="8:12" ht="25.5" x14ac:dyDescent="0.2">
      <c r="I483" s="27" t="str">
        <f t="shared" si="23"/>
        <v>Quellen: Produktion: Proviande, Labelorganisationen; Detailhandel: BLW, Fachbereich Agrardaten und Marktanalysen; NielsenIQ Switzerland, Total Market Consumer/Retail Panel</v>
      </c>
      <c r="J483" s="531" t="s">
        <v>1420</v>
      </c>
      <c r="K483" s="420" t="s">
        <v>1425</v>
      </c>
      <c r="L483" s="420" t="s">
        <v>1430</v>
      </c>
    </row>
    <row r="484" spans="8:12" ht="25.5" x14ac:dyDescent="0.2">
      <c r="I484" s="27" t="str">
        <f t="shared" si="23"/>
        <v>Quellen: Proviande; Labelorganisationen; BLW, Fachbereich Agrardaten und Marktanalysen</v>
      </c>
      <c r="J484" s="531" t="s">
        <v>1421</v>
      </c>
      <c r="K484" s="423" t="s">
        <v>1426</v>
      </c>
      <c r="L484" s="420" t="s">
        <v>1431</v>
      </c>
    </row>
    <row r="485" spans="8:12" ht="38.25" x14ac:dyDescent="0.2">
      <c r="I485" s="27" t="str">
        <f t="shared" si="23"/>
        <v>Quellen: Preise: BLW, Fachbereich Agrardaten und Marktanalysen; Mengen: NielsenIQ Switzerland, Total Market Consumer/Retail Panel</v>
      </c>
      <c r="J485" s="530" t="s">
        <v>1422</v>
      </c>
      <c r="K485" s="316" t="s">
        <v>1427</v>
      </c>
      <c r="L485" s="316" t="s">
        <v>1432</v>
      </c>
    </row>
    <row r="486" spans="8:12" x14ac:dyDescent="0.2">
      <c r="I486" s="27" t="str">
        <f t="shared" si="23"/>
        <v>Quelle: BLW, Fachbereich Agrardaten und Marktanalysen; Aviforum</v>
      </c>
      <c r="J486" s="530" t="s">
        <v>1423</v>
      </c>
      <c r="K486" s="30" t="s">
        <v>1428</v>
      </c>
      <c r="L486" s="30" t="s">
        <v>1433</v>
      </c>
    </row>
    <row r="487" spans="8:12" ht="15" x14ac:dyDescent="0.25">
      <c r="I487" s="27" t="str">
        <f t="shared" si="23"/>
        <v>Produzentenpreis bio und konventionell und Preisdifferenz</v>
      </c>
      <c r="J487" s="114" t="s">
        <v>1007</v>
      </c>
      <c r="K487" s="114" t="s">
        <v>1051</v>
      </c>
      <c r="L487" s="114" t="s">
        <v>1061</v>
      </c>
    </row>
    <row r="488" spans="8:12" x14ac:dyDescent="0.2">
      <c r="I488" s="27" t="str">
        <f t="shared" si="23"/>
        <v>Gesamtmilch, CH-Ø</v>
      </c>
      <c r="J488" s="367" t="s">
        <v>1008</v>
      </c>
      <c r="K488" s="30" t="s">
        <v>1052</v>
      </c>
      <c r="L488" s="30" t="s">
        <v>1062</v>
      </c>
    </row>
    <row r="489" spans="8:12" ht="15.75" customHeight="1" x14ac:dyDescent="0.2">
      <c r="I489" s="27" t="str">
        <f t="shared" si="23"/>
        <v>in CHF/kg</v>
      </c>
      <c r="J489" s="30" t="s">
        <v>1364</v>
      </c>
      <c r="K489" s="316" t="s">
        <v>1365</v>
      </c>
      <c r="L489" s="316" t="s">
        <v>1366</v>
      </c>
    </row>
    <row r="490" spans="8:12" ht="34.5" customHeight="1" x14ac:dyDescent="0.2">
      <c r="I490" s="27" t="str">
        <f t="shared" si="23"/>
        <v>Total CH</v>
      </c>
      <c r="J490" s="367" t="s">
        <v>1009</v>
      </c>
      <c r="K490" s="30" t="s">
        <v>1009</v>
      </c>
      <c r="L490" s="30" t="s">
        <v>1063</v>
      </c>
    </row>
    <row r="491" spans="8:12" x14ac:dyDescent="0.2">
      <c r="I491" s="27" t="str">
        <f t="shared" si="23"/>
        <v>* Absatzmengen Detailhandel auf 4 Wochen umgerechnet</v>
      </c>
      <c r="J491" s="30" t="s">
        <v>1168</v>
      </c>
      <c r="K491" s="30" t="s">
        <v>1169</v>
      </c>
      <c r="L491" s="30" t="s">
        <v>1170</v>
      </c>
    </row>
    <row r="492" spans="8:12" ht="25.5" x14ac:dyDescent="0.2">
      <c r="I492" s="27" t="str">
        <f t="shared" si="23"/>
        <v>Anmerkungen: 1) ohne Convenience-Produkte, ohne Kartoffeln; 2) Total; * Absatzmengen Detailhandel auf 4 Wochen umgerechnet</v>
      </c>
      <c r="J492" s="30" t="s">
        <v>1394</v>
      </c>
      <c r="K492" s="30" t="s">
        <v>1398</v>
      </c>
      <c r="L492" s="30" t="s">
        <v>1400</v>
      </c>
    </row>
    <row r="493" spans="8:12" ht="25.5" x14ac:dyDescent="0.2">
      <c r="I493" s="27" t="str">
        <f t="shared" si="23"/>
        <v>Anmerkungen: 1) ohne Convenience-Produkte; 2) Äpfel Total; 3) Birnen Total; 4) Mandarinen &amp; Clementinen; 5) Erdbeeren Total; * Absatzmengen Detailhandel auf 4 Wochen umgerechnet</v>
      </c>
      <c r="J493" s="30" t="s">
        <v>1395</v>
      </c>
      <c r="K493" s="30" t="s">
        <v>1399</v>
      </c>
      <c r="L493" s="30" t="s">
        <v>1401</v>
      </c>
    </row>
    <row r="494" spans="8:12" x14ac:dyDescent="0.2">
      <c r="I494" s="27" t="str">
        <f t="shared" si="23"/>
        <v>Anmerkung: * Absatzmengen Detailhandel auf 4 Wochen umgerechnet</v>
      </c>
      <c r="J494" s="30" t="s">
        <v>1093</v>
      </c>
      <c r="K494" s="30" t="s">
        <v>1092</v>
      </c>
      <c r="L494" s="30" t="s">
        <v>1091</v>
      </c>
    </row>
    <row r="495" spans="8:12" x14ac:dyDescent="0.2">
      <c r="I495" s="27" t="str">
        <f t="shared" si="23"/>
        <v>CHF/kg (Kiwi: CHF/Stück)</v>
      </c>
      <c r="J495" s="30" t="s">
        <v>1018</v>
      </c>
      <c r="K495" s="30" t="s">
        <v>1053</v>
      </c>
      <c r="L495" s="31" t="s">
        <v>1019</v>
      </c>
    </row>
    <row r="496" spans="8:12" x14ac:dyDescent="0.2">
      <c r="I496" s="27" t="str">
        <f t="shared" si="23"/>
        <v>Bio-Preise Produzenten franko Schlachthof und Entwicklung</v>
      </c>
      <c r="J496" s="30" t="s">
        <v>1096</v>
      </c>
      <c r="K496" s="30" t="s">
        <v>1094</v>
      </c>
      <c r="L496" s="30" t="s">
        <v>1095</v>
      </c>
    </row>
    <row r="497" spans="8:17" x14ac:dyDescent="0.2">
      <c r="I497" s="27" t="str">
        <f t="shared" si="23"/>
        <v>mehr</v>
      </c>
      <c r="J497" s="30" t="s">
        <v>1020</v>
      </c>
      <c r="K497" s="30" t="s">
        <v>1056</v>
      </c>
      <c r="L497" s="30" t="s">
        <v>1064</v>
      </c>
    </row>
    <row r="498" spans="8:17" x14ac:dyDescent="0.2">
      <c r="I498" s="27" t="str">
        <f t="shared" si="23"/>
        <v>Anzahl Wochen</v>
      </c>
      <c r="J498" s="30" t="s">
        <v>1006</v>
      </c>
      <c r="K498" s="30" t="s">
        <v>1054</v>
      </c>
      <c r="L498" s="30" t="s">
        <v>1065</v>
      </c>
    </row>
    <row r="499" spans="8:17" x14ac:dyDescent="0.2">
      <c r="I499" s="27" t="str">
        <f t="shared" si="23"/>
        <v>Marktzahlen Bio</v>
      </c>
      <c r="J499" s="30" t="s">
        <v>1021</v>
      </c>
      <c r="K499" s="30" t="s">
        <v>1055</v>
      </c>
      <c r="L499" s="30" t="s">
        <v>1066</v>
      </c>
      <c r="P499" s="334" t="s">
        <v>1043</v>
      </c>
      <c r="Q499" s="334" t="s">
        <v>1029</v>
      </c>
    </row>
    <row r="500" spans="8:17" x14ac:dyDescent="0.2">
      <c r="I500" s="27" t="str">
        <f t="shared" si="23"/>
        <v>Ø 4 Wochen</v>
      </c>
      <c r="J500" s="30" t="s">
        <v>1085</v>
      </c>
      <c r="K500" s="30" t="s">
        <v>1086</v>
      </c>
      <c r="L500" s="30" t="s">
        <v>1084</v>
      </c>
      <c r="O500" s="334" t="s">
        <v>1262</v>
      </c>
    </row>
    <row r="501" spans="8:17" x14ac:dyDescent="0.2">
      <c r="H501" t="s">
        <v>782</v>
      </c>
      <c r="I501" s="27" t="str">
        <f t="shared" si="23"/>
        <v>Erläuterungen</v>
      </c>
      <c r="J501" s="30" t="s">
        <v>783</v>
      </c>
      <c r="K501" s="30" t="s">
        <v>784</v>
      </c>
      <c r="L501" s="30" t="s">
        <v>785</v>
      </c>
    </row>
    <row r="502" spans="8:17" x14ac:dyDescent="0.2">
      <c r="I502" s="27" t="str">
        <f t="shared" si="23"/>
        <v>Methoden</v>
      </c>
      <c r="J502" s="30" t="s">
        <v>1004</v>
      </c>
      <c r="K502" s="316" t="s">
        <v>1049</v>
      </c>
      <c r="L502" s="316" t="s">
        <v>1035</v>
      </c>
    </row>
    <row r="503" spans="8:17" x14ac:dyDescent="0.2">
      <c r="I503" s="27" t="str">
        <f t="shared" si="23"/>
        <v>Methoden bereichsübergreifend</v>
      </c>
      <c r="J503" s="30" t="s">
        <v>1005</v>
      </c>
      <c r="K503" s="30" t="s">
        <v>1050</v>
      </c>
      <c r="L503" s="30" t="s">
        <v>1036</v>
      </c>
    </row>
    <row r="504" spans="8:17" x14ac:dyDescent="0.2">
      <c r="I504" s="27" t="str">
        <f t="shared" si="23"/>
        <v>Erläuterungen zu den Methoden:</v>
      </c>
      <c r="J504" s="30" t="s">
        <v>1263</v>
      </c>
      <c r="K504" s="316" t="s">
        <v>1264</v>
      </c>
      <c r="L504" s="316" t="s">
        <v>1265</v>
      </c>
    </row>
    <row r="505" spans="8:17" ht="25.5" x14ac:dyDescent="0.2">
      <c r="I505" s="27" t="str">
        <f t="shared" si="23"/>
        <v>Bemerkung: Bereits publizierte Daten, einschliesslich der Vorperioden, können zu einem späteren Zeitpunkt revidiert werden.</v>
      </c>
      <c r="J505" s="30" t="s">
        <v>1267</v>
      </c>
      <c r="K505" s="316" t="s">
        <v>1268</v>
      </c>
      <c r="L505" s="316" t="s">
        <v>1266</v>
      </c>
    </row>
    <row r="506" spans="8:17" x14ac:dyDescent="0.2">
      <c r="H506" t="s">
        <v>1057</v>
      </c>
      <c r="I506" s="27" t="str">
        <f t="shared" si="23"/>
        <v>Markt aktuell</v>
      </c>
      <c r="J506" s="30" t="s">
        <v>1058</v>
      </c>
      <c r="K506" s="316" t="s">
        <v>1059</v>
      </c>
      <c r="L506" s="316" t="s">
        <v>1060</v>
      </c>
    </row>
    <row r="507" spans="8:17" ht="15" x14ac:dyDescent="0.2">
      <c r="H507" t="s">
        <v>1102</v>
      </c>
      <c r="I507" s="27" t="str">
        <f t="shared" si="23"/>
        <v>Bio-Nüsslisalat im Dezember-Preishoch</v>
      </c>
      <c r="J507" s="522" t="s">
        <v>1434</v>
      </c>
      <c r="K507" s="523" t="s">
        <v>1435</v>
      </c>
      <c r="L507" s="522" t="s">
        <v>1436</v>
      </c>
    </row>
    <row r="508" spans="8:17" ht="120" x14ac:dyDescent="0.2">
      <c r="H508" t="s">
        <v>25</v>
      </c>
      <c r="I508" s="27" t="str">
        <f t="shared" si="23"/>
        <v xml:space="preserve">Im Dezember 2025 kostete Nüsslisalat in Bio-Qualität 42.72 Fr./kg im Schweizer Detailhandel (ohne Discounter). Es gab höhere Preise im Jahr 2025. Allerdings ist es im Vergleich zu den Dezember-Monaten der Vorjahre ein hoher Preis: So kostete der Bio-Nüssler im Dezember des Vorjahres 37.92 Fr./kg. Er war im Dezember 2025 somit 12,5 Prozent teurer als ein Jahr zuvor. Man muss bis 2019 zurückgehen, um einen höheren Dezemberpreis zu finden (45.27 Fr./kg). </v>
      </c>
      <c r="J508" s="524" t="s">
        <v>1437</v>
      </c>
      <c r="K508" s="525" t="s">
        <v>1438</v>
      </c>
      <c r="L508" s="526" t="s">
        <v>1439</v>
      </c>
    </row>
    <row r="509" spans="8:17" ht="15" x14ac:dyDescent="0.2">
      <c r="H509" t="s">
        <v>1097</v>
      </c>
      <c r="I509" s="27" t="str">
        <f t="shared" si="23"/>
        <v>Bio-Äpfel: Gala im Preistief, Topaz nahezu unverändert</v>
      </c>
      <c r="J509" s="522" t="s">
        <v>1440</v>
      </c>
      <c r="K509" s="523" t="s">
        <v>1441</v>
      </c>
      <c r="L509" s="522" t="s">
        <v>1442</v>
      </c>
    </row>
    <row r="510" spans="8:17" ht="150" x14ac:dyDescent="0.2">
      <c r="H510" t="s">
        <v>30</v>
      </c>
      <c r="I510" s="27" t="str">
        <f t="shared" si="23"/>
        <v>Der Preis für Bio-Äpfel der Sorte Gala sank deutlich: Ab Oktober 2024 war der Monatspreis niemals höher als 6 Fr./kg. Im Dezember 2024 lag er noch bei 5.74 Fr./kg, nun im Dezember 2025 notierte er bei 5.06 Fr./kg (-11,9 %). Anders sieht es aus bei anderen Sorten im Bio-Sortiment: Der Bio-Topaz-Apfel kostete 6.30 Fr./kg, ähnlich viel wie im Dezember der zwei Vorjahre (6.32 bzw. 6.30 Fr./kg). Bio-Gala ging somit eher die sinkende Preisbewegung des Nicht-Bio-Galas mit als die Bewegung anderer Bio-Sorten.</v>
      </c>
      <c r="J510" s="524" t="s">
        <v>1443</v>
      </c>
      <c r="K510" s="525" t="s">
        <v>1444</v>
      </c>
      <c r="L510" s="526" t="s">
        <v>1445</v>
      </c>
    </row>
    <row r="511" spans="8:17" ht="15" x14ac:dyDescent="0.2">
      <c r="H511" t="s">
        <v>1098</v>
      </c>
      <c r="I511" s="27" t="str">
        <f t="shared" ref="I511:I554" si="24">IF($I$1="d",J511,IF($I$1="f",K511,IF($I$1="i",L511)))</f>
        <v>Leichter Rückgang des Produktionspreises für Bio-Milch</v>
      </c>
      <c r="J511" s="522" t="s">
        <v>1446</v>
      </c>
      <c r="K511" s="522" t="s">
        <v>1447</v>
      </c>
      <c r="L511" s="522" t="s">
        <v>1448</v>
      </c>
    </row>
    <row r="512" spans="8:17" ht="75" customHeight="1" x14ac:dyDescent="0.2">
      <c r="H512" t="s">
        <v>243</v>
      </c>
      <c r="I512" s="27" t="str">
        <f t="shared" si="24"/>
        <v>Im Dezember 2025 sank der Produktionspreis für Bio-Milch gegenüber dem Vorjahresmonat um 1,8 % auf 93.38 Rp./kg. Der Produktionspreis für Nicht-Bio-Milch sank ebenfalls um 2 % auf 74.13 Rp./kg.</v>
      </c>
      <c r="J512" s="524" t="s">
        <v>1449</v>
      </c>
      <c r="K512" s="524" t="s">
        <v>1450</v>
      </c>
      <c r="L512" s="526" t="s">
        <v>1451</v>
      </c>
    </row>
    <row r="513" spans="8:12" ht="15" x14ac:dyDescent="0.2">
      <c r="H513" t="s">
        <v>1099</v>
      </c>
      <c r="I513" s="27" t="str">
        <f t="shared" si="24"/>
        <v>Anstieg der Verkäufe von Bio-Gruyère AOP</v>
      </c>
      <c r="J513" s="522" t="s">
        <v>1452</v>
      </c>
      <c r="K513" s="522" t="s">
        <v>1453</v>
      </c>
      <c r="L513" s="522" t="s">
        <v>1454</v>
      </c>
    </row>
    <row r="514" spans="8:12" ht="57" customHeight="1" x14ac:dyDescent="0.2">
      <c r="H514" t="s">
        <v>446</v>
      </c>
      <c r="I514" s="27" t="str">
        <f t="shared" si="24"/>
        <v>Im Dezember 2025 stieg die Verkaufsmenge von Bio-Gruyère AOP im Detailhandel gegenüber dem Vorjahresmonat um 6 % auf 91,9 Tonnen. Die Verkäufe von nicht-biologischem Gruyère AOP stiegen ebenfalls um 5,2 % auf 988,6 Tonnen.</v>
      </c>
      <c r="J514" s="524" t="s">
        <v>1455</v>
      </c>
      <c r="K514" s="524" t="s">
        <v>1456</v>
      </c>
      <c r="L514" s="526" t="s">
        <v>1457</v>
      </c>
    </row>
    <row r="515" spans="8:12" ht="15" x14ac:dyDescent="0.2">
      <c r="H515" t="s">
        <v>1100</v>
      </c>
      <c r="I515" s="27" t="str">
        <f t="shared" si="24"/>
        <v>Saisonaler Anstieg des Fleischkonsums im Dezember</v>
      </c>
      <c r="J515" s="522" t="s">
        <v>1458</v>
      </c>
      <c r="K515" s="522" t="s">
        <v>1459</v>
      </c>
      <c r="L515" s="522" t="s">
        <v>1460</v>
      </c>
    </row>
    <row r="516" spans="8:12" ht="165" x14ac:dyDescent="0.2">
      <c r="H516" t="s">
        <v>242</v>
      </c>
      <c r="I516" s="27" t="str">
        <f t="shared" si="24"/>
        <v>Auch im Jahr 2025 lag der Fleischkonsum im Dezember deutlich über dem Jahresverlauf. Im Nicht-Bio-Segment wurden 13'544,2 Tonnen abgesetzt, im Bio-Segment 705,8 Tonnen. Überdurchschnittliche Anstiege zeigten sich vor allem bei Nicht-Bio-Kalbfleisch (354,6 Tonnen; +72,8 %) und Bio-Rindfleisch (359,6 Tonnen; +46,1 %), wobei sich die Prozentangaben jeweils auf den Vergleich mit dem Durchschnitt der vorhergehenden elf Monate beziehen. Charcuterie, Poulet und Schweinefleisch legten in beiden Segmenten moderater zu – typisch für die Festtage.</v>
      </c>
      <c r="J516" s="524" t="s">
        <v>1461</v>
      </c>
      <c r="K516" s="524" t="s">
        <v>1462</v>
      </c>
      <c r="L516" s="524" t="s">
        <v>1463</v>
      </c>
    </row>
    <row r="517" spans="8:12" ht="15" x14ac:dyDescent="0.2">
      <c r="H517" t="s">
        <v>1101</v>
      </c>
      <c r="I517" s="27" t="str">
        <f t="shared" si="24"/>
        <v>Bio-Eierpreise sinken im Dezember auf Jahrestief</v>
      </c>
      <c r="J517" s="522" t="s">
        <v>1464</v>
      </c>
      <c r="K517" s="522" t="s">
        <v>1465</v>
      </c>
      <c r="L517" s="522" t="s">
        <v>1466</v>
      </c>
    </row>
    <row r="518" spans="8:12" ht="105" x14ac:dyDescent="0.2">
      <c r="H518" t="s">
        <v>21</v>
      </c>
      <c r="I518" s="27" t="str">
        <f t="shared" si="24"/>
        <v>Der gewichtete Durchschnittspreis roher Bio-Eier im Detailhandel sank von 0.87 Fr./Stück im November auf 0.84 Fr./Stück im Dezember und erreichte damit den tiefsten Stand seit April 2024. Haupttreiber waren günstigere Bio-Eier im 6er-Pack (0.86 Fr./Stück). Auf Produzentenstufe zeigte sich hingegen keine Preissenkung: Der Durchschnittspreis stieg leicht von 0.48 auf 0.49 Fr./Stück.</v>
      </c>
      <c r="J518" s="524" t="s">
        <v>1467</v>
      </c>
      <c r="K518" s="526" t="s">
        <v>1468</v>
      </c>
      <c r="L518" s="526"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7" t="s">
        <v>1273</v>
      </c>
      <c r="K519" s="316" t="s">
        <v>1274</v>
      </c>
      <c r="L519" s="447" t="s">
        <v>1275</v>
      </c>
    </row>
    <row r="520" spans="8:12" x14ac:dyDescent="0.2">
      <c r="H520" t="s">
        <v>493</v>
      </c>
      <c r="I520" s="27" t="str">
        <f t="shared" si="24"/>
        <v>Preise franko Sammelstelle</v>
      </c>
      <c r="J520" s="30" t="s">
        <v>1070</v>
      </c>
      <c r="K520" s="378" t="s">
        <v>1109</v>
      </c>
      <c r="L520" s="378" t="s">
        <v>1122</v>
      </c>
    </row>
    <row r="521" spans="8:12" x14ac:dyDescent="0.2">
      <c r="I521" s="27" t="str">
        <f t="shared" si="24"/>
        <v>Preise Sammelstelle</v>
      </c>
      <c r="J521" s="30" t="s">
        <v>1080</v>
      </c>
      <c r="K521" s="378" t="s">
        <v>1110</v>
      </c>
      <c r="L521" s="378" t="s">
        <v>1123</v>
      </c>
    </row>
    <row r="522" spans="8:12" x14ac:dyDescent="0.2">
      <c r="I522" s="27" t="str">
        <f t="shared" si="24"/>
        <v>Mengen Sammelstelle</v>
      </c>
      <c r="J522" s="30" t="s">
        <v>1077</v>
      </c>
      <c r="K522" s="378" t="s">
        <v>1111</v>
      </c>
      <c r="L522" s="378" t="s">
        <v>1124</v>
      </c>
    </row>
    <row r="523" spans="8:12" x14ac:dyDescent="0.2">
      <c r="I523" s="27" t="str">
        <f t="shared" si="24"/>
        <v>Preise franko Mühle</v>
      </c>
      <c r="J523" s="30" t="s">
        <v>1076</v>
      </c>
      <c r="K523" s="378" t="s">
        <v>1112</v>
      </c>
      <c r="L523" s="378" t="s">
        <v>1125</v>
      </c>
    </row>
    <row r="524" spans="8:12" x14ac:dyDescent="0.2">
      <c r="I524" s="27" t="str">
        <f t="shared" si="24"/>
        <v>Preise Mühle</v>
      </c>
      <c r="J524" s="30" t="s">
        <v>1081</v>
      </c>
      <c r="K524" s="378" t="s">
        <v>1113</v>
      </c>
      <c r="L524" s="378" t="s">
        <v>1126</v>
      </c>
    </row>
    <row r="525" spans="8:12" x14ac:dyDescent="0.2">
      <c r="I525" s="27" t="str">
        <f t="shared" si="24"/>
        <v>Mengen Mühle</v>
      </c>
      <c r="J525" s="30" t="s">
        <v>1078</v>
      </c>
      <c r="K525" s="378" t="s">
        <v>1114</v>
      </c>
      <c r="L525" s="378" t="s">
        <v>1127</v>
      </c>
    </row>
    <row r="526" spans="8:12" x14ac:dyDescent="0.2">
      <c r="I526" s="27" t="str">
        <f t="shared" si="24"/>
        <v>Preise franko Sammelstelle und Mühle</v>
      </c>
      <c r="J526" s="30" t="s">
        <v>1104</v>
      </c>
      <c r="K526" s="378" t="s">
        <v>1253</v>
      </c>
      <c r="L526" s="378" t="s">
        <v>1128</v>
      </c>
    </row>
    <row r="527" spans="8:12" x14ac:dyDescent="0.2">
      <c r="I527" s="27" t="str">
        <f t="shared" si="24"/>
        <v>Weizen</v>
      </c>
      <c r="J527" s="30" t="s">
        <v>1071</v>
      </c>
      <c r="K527" s="378" t="s">
        <v>1115</v>
      </c>
      <c r="L527" s="378" t="s">
        <v>1129</v>
      </c>
    </row>
    <row r="528" spans="8:12" x14ac:dyDescent="0.2">
      <c r="I528" s="27" t="str">
        <f t="shared" si="24"/>
        <v xml:space="preserve">Raps </v>
      </c>
      <c r="J528" s="30" t="s">
        <v>1072</v>
      </c>
      <c r="K528" s="378" t="s">
        <v>1116</v>
      </c>
      <c r="L528" s="378" t="s">
        <v>1116</v>
      </c>
    </row>
    <row r="529" spans="9:12" x14ac:dyDescent="0.2">
      <c r="I529" s="27" t="str">
        <f t="shared" si="24"/>
        <v>Sonnenblumen</v>
      </c>
      <c r="J529" s="30" t="s">
        <v>1079</v>
      </c>
      <c r="K529" s="378" t="s">
        <v>1117</v>
      </c>
      <c r="L529" s="378" t="s">
        <v>1130</v>
      </c>
    </row>
    <row r="530" spans="9:12" x14ac:dyDescent="0.2">
      <c r="I530" s="27" t="str">
        <f t="shared" si="24"/>
        <v>Knospe</v>
      </c>
      <c r="J530" s="30" t="s">
        <v>1073</v>
      </c>
      <c r="K530" s="378" t="s">
        <v>1118</v>
      </c>
      <c r="L530" s="378" t="s">
        <v>1131</v>
      </c>
    </row>
    <row r="531" spans="9:12" x14ac:dyDescent="0.2">
      <c r="I531" s="27" t="str">
        <f t="shared" si="24"/>
        <v>Top</v>
      </c>
      <c r="J531" s="30" t="s">
        <v>1074</v>
      </c>
      <c r="K531" s="378" t="s">
        <v>1074</v>
      </c>
      <c r="L531" s="378" t="s">
        <v>1074</v>
      </c>
    </row>
    <row r="532" spans="9:12" x14ac:dyDescent="0.2">
      <c r="I532" s="27" t="str">
        <f t="shared" si="24"/>
        <v>Weissmehl</v>
      </c>
      <c r="J532" s="30" t="s">
        <v>115</v>
      </c>
      <c r="K532" s="378" t="s">
        <v>223</v>
      </c>
      <c r="L532" s="378" t="s">
        <v>180</v>
      </c>
    </row>
    <row r="533" spans="9:12" ht="21" customHeight="1" x14ac:dyDescent="0.2">
      <c r="I533" s="27" t="str">
        <f t="shared" si="24"/>
        <v>CHF/100kg bzw. t</v>
      </c>
      <c r="J533" s="30" t="s">
        <v>1082</v>
      </c>
      <c r="K533" s="378" t="s">
        <v>1119</v>
      </c>
      <c r="L533" s="378" t="s">
        <v>1132</v>
      </c>
    </row>
    <row r="534" spans="9:12" x14ac:dyDescent="0.2">
      <c r="I534" s="27" t="str">
        <f t="shared" si="24"/>
        <v>Getreide Übersicht</v>
      </c>
      <c r="J534" s="30" t="s">
        <v>475</v>
      </c>
      <c r="K534" s="378" t="s">
        <v>1120</v>
      </c>
      <c r="L534" s="378" t="s">
        <v>924</v>
      </c>
    </row>
    <row r="535" spans="9:12" x14ac:dyDescent="0.2">
      <c r="I535" s="27" t="str">
        <f t="shared" si="24"/>
        <v>konv.</v>
      </c>
      <c r="J535" s="30" t="s">
        <v>1083</v>
      </c>
      <c r="K535" s="378" t="s">
        <v>1121</v>
      </c>
      <c r="L535" s="378" t="s">
        <v>1133</v>
      </c>
    </row>
    <row r="536" spans="9:12" x14ac:dyDescent="0.2">
      <c r="I536" s="27" t="str">
        <f t="shared" si="24"/>
        <v>Rapssaat</v>
      </c>
      <c r="J536" s="316" t="s">
        <v>1296</v>
      </c>
      <c r="K536" s="30" t="s">
        <v>1297</v>
      </c>
      <c r="L536" s="30" t="s">
        <v>1297</v>
      </c>
    </row>
    <row r="537" spans="9:12" ht="15" x14ac:dyDescent="0.2">
      <c r="I537" s="27" t="str">
        <f t="shared" si="24"/>
        <v>Konsumentenpreise</v>
      </c>
      <c r="J537" s="30" t="s">
        <v>1238</v>
      </c>
      <c r="K537" s="86" t="s">
        <v>1239</v>
      </c>
      <c r="L537" s="30" t="s">
        <v>1244</v>
      </c>
    </row>
    <row r="538" spans="9:12" ht="25.5" x14ac:dyDescent="0.2">
      <c r="I538" s="27" t="str">
        <f t="shared" si="24"/>
        <v>Der Fachbereich Marktanalysen publiziert verschiedene Konsumentenpreise, die auf unterschiedlichen Erhebungssystemen basieren:</v>
      </c>
      <c r="J538" s="4" t="s">
        <v>1234</v>
      </c>
      <c r="K538" s="30" t="s">
        <v>1240</v>
      </c>
      <c r="L538" s="30" t="s">
        <v>1245</v>
      </c>
    </row>
    <row r="539" spans="9:12" ht="15" x14ac:dyDescent="0.2">
      <c r="I539" s="27" t="str">
        <f t="shared" si="24"/>
        <v>Preiserhebung des Fachbereichs Marktanalysen</v>
      </c>
      <c r="J539" s="86" t="s">
        <v>1235</v>
      </c>
      <c r="K539" s="30" t="s">
        <v>1241</v>
      </c>
      <c r="L539" s="30" t="s">
        <v>1246</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6" t="s">
        <v>1283</v>
      </c>
      <c r="K540" s="316" t="s">
        <v>1284</v>
      </c>
      <c r="L540" s="316" t="s">
        <v>1285</v>
      </c>
    </row>
    <row r="541" spans="9:12" x14ac:dyDescent="0.2">
      <c r="I541" s="27" t="str">
        <f t="shared" si="24"/>
        <v>NielsenIQ Switzerland, Total Market Consumer/Retail Panel</v>
      </c>
      <c r="J541" s="30" t="s">
        <v>1286</v>
      </c>
      <c r="K541" s="30" t="s">
        <v>1286</v>
      </c>
      <c r="L541" s="30" t="s">
        <v>1286</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6" t="s">
        <v>1287</v>
      </c>
      <c r="K542" s="316" t="s">
        <v>1288</v>
      </c>
      <c r="L542" s="316" t="s">
        <v>1289</v>
      </c>
    </row>
    <row r="543" spans="9:12" x14ac:dyDescent="0.2">
      <c r="I543" s="27" t="str">
        <f t="shared" si="24"/>
        <v>Preiserhebung des Bunddesamts für Statistik zur Berechnung des Landesindex der Konsumentenpreise LIK</v>
      </c>
      <c r="J543" s="30" t="s">
        <v>1236</v>
      </c>
      <c r="K543" s="30" t="s">
        <v>1242</v>
      </c>
      <c r="L543" s="30" t="s">
        <v>1247</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1237</v>
      </c>
      <c r="K544" s="30" t="s">
        <v>1243</v>
      </c>
      <c r="L544" s="30" t="s">
        <v>1248</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6" t="s">
        <v>1290</v>
      </c>
      <c r="K545" s="316" t="s">
        <v>1291</v>
      </c>
      <c r="L545" s="316" t="s">
        <v>1292</v>
      </c>
    </row>
    <row r="546" spans="9:20" x14ac:dyDescent="0.2">
      <c r="I546" s="27" t="str">
        <f t="shared" si="24"/>
        <v>Tomaten Cherry</v>
      </c>
      <c r="J546" s="322" t="s">
        <v>1249</v>
      </c>
      <c r="K546" s="322" t="s">
        <v>1250</v>
      </c>
      <c r="L546" s="318" t="s">
        <v>1251</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1361</v>
      </c>
      <c r="K547" s="30" t="s">
        <v>1362</v>
      </c>
      <c r="L547" s="30" t="s">
        <v>1363</v>
      </c>
    </row>
    <row r="548" spans="9:20" x14ac:dyDescent="0.2">
      <c r="I548" s="27" t="str">
        <f t="shared" si="24"/>
        <v>in CHF/kg (Kiwi und Zitronen CHF/Stk.)</v>
      </c>
      <c r="J548" s="30" t="s">
        <v>1370</v>
      </c>
      <c r="K548" s="316" t="s">
        <v>1371</v>
      </c>
      <c r="L548" s="316" t="s">
        <v>1372</v>
      </c>
    </row>
    <row r="549" spans="9:20" ht="25.5" x14ac:dyDescent="0.2">
      <c r="I549" s="504" t="str">
        <f t="shared" si="24"/>
        <v xml:space="preserve">Milchverwertung nach Milchäquivalent und Anteil bio
</v>
      </c>
      <c r="J549" s="502" t="s">
        <v>1367</v>
      </c>
      <c r="K549" s="502" t="s">
        <v>1368</v>
      </c>
      <c r="L549" s="503" t="s">
        <v>1369</v>
      </c>
    </row>
    <row r="550" spans="9:20" ht="25.5" x14ac:dyDescent="0.2">
      <c r="I550" s="27" t="str">
        <f t="shared" si="24"/>
        <v>Diese Daten werden bis auf weiteres nicht aktualisiert, da die internen Prozesse konzeptionell überarbeitet werden.</v>
      </c>
      <c r="J550" s="30" t="s">
        <v>1373</v>
      </c>
      <c r="K550" s="30" t="s">
        <v>1374</v>
      </c>
      <c r="L550" s="30" t="s">
        <v>1375</v>
      </c>
    </row>
    <row r="551" spans="9:20" ht="25.5" x14ac:dyDescent="0.2">
      <c r="I551" s="27" t="str">
        <f t="shared" si="24"/>
        <v>Anmerkung: Ab 2022 wurde die Produzentenpreiserhebung erweitert. Dadurch gab es eine leichte Preisanpassung.</v>
      </c>
      <c r="J551" s="30" t="s">
        <v>1376</v>
      </c>
      <c r="K551" s="316" t="s">
        <v>1377</v>
      </c>
      <c r="L551" s="30" t="s">
        <v>1378</v>
      </c>
    </row>
    <row r="552" spans="9:20" x14ac:dyDescent="0.2">
      <c r="I552" s="27">
        <f t="shared" si="24"/>
        <v>0</v>
      </c>
      <c r="J552"/>
      <c r="K552"/>
      <c r="L552"/>
      <c r="P552" t="s">
        <v>21</v>
      </c>
      <c r="Q552" t="s">
        <v>1383</v>
      </c>
      <c r="R552" t="s">
        <v>1383</v>
      </c>
      <c r="S552" t="s">
        <v>1384</v>
      </c>
      <c r="T552" t="s">
        <v>1385</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5" t="str">
        <f>Codierung!$I$6</f>
        <v>Warenkorb Bio</v>
      </c>
      <c r="G2" s="555"/>
      <c r="H2" s="555"/>
      <c r="I2" s="555"/>
      <c r="J2" s="555"/>
      <c r="K2" s="47"/>
      <c r="L2" s="555" t="str">
        <f>Codierung!$I$7</f>
        <v>Warenkorb nicht-Bio</v>
      </c>
      <c r="M2" s="555"/>
      <c r="N2" s="555"/>
      <c r="O2" s="555"/>
      <c r="P2" s="555"/>
      <c r="R2" s="555" t="str">
        <f>Codierung!$I$8</f>
        <v>∆ Bio / nicht-Bio absolut</v>
      </c>
      <c r="S2" s="555"/>
      <c r="T2" s="555"/>
      <c r="U2" s="555"/>
      <c r="V2" s="555"/>
      <c r="X2" s="555" t="str">
        <f>Codierung!$I$9</f>
        <v>%-∆ Bio / Nicht-Bio</v>
      </c>
      <c r="Y2" s="555"/>
      <c r="Z2" s="555"/>
    </row>
    <row r="3" spans="1:26" hidden="1" outlineLevel="1" x14ac:dyDescent="0.25">
      <c r="D3" t="str">
        <f>Codierung!$I$114</f>
        <v>Einheit</v>
      </c>
      <c r="E3" t="str">
        <f>Codierung!$I$115</f>
        <v>Gewichtung</v>
      </c>
    </row>
    <row r="4" spans="1:26" s="3" customFormat="1" ht="30" customHeight="1" collapsed="1" x14ac:dyDescent="0.2">
      <c r="A4" s="131"/>
      <c r="F4" s="171" t="e">
        <f>#REF!</f>
        <v>#REF!</v>
      </c>
      <c r="G4" s="171" t="e">
        <f>#REF!</f>
        <v>#REF!</v>
      </c>
      <c r="H4" s="172" t="e">
        <f>#REF!</f>
        <v>#REF!</v>
      </c>
      <c r="I4" s="134" t="e">
        <f>#REF!</f>
        <v>#REF!</v>
      </c>
      <c r="J4" s="135" t="e">
        <f>#REF!</f>
        <v>#REF!</v>
      </c>
      <c r="K4" s="135"/>
      <c r="L4" s="171" t="e">
        <f>#REF!</f>
        <v>#REF!</v>
      </c>
      <c r="M4" s="171" t="e">
        <f>#REF!</f>
        <v>#REF!</v>
      </c>
      <c r="N4" s="172" t="e">
        <f>#REF!</f>
        <v>#REF!</v>
      </c>
      <c r="O4" s="134" t="e">
        <f>#REF!</f>
        <v>#REF!</v>
      </c>
      <c r="P4" s="135" t="e">
        <f>#REF!</f>
        <v>#REF!</v>
      </c>
      <c r="Q4" s="131"/>
      <c r="R4" s="171" t="e">
        <f>#REF!</f>
        <v>#REF!</v>
      </c>
      <c r="S4" s="171" t="e">
        <f>#REF!</f>
        <v>#REF!</v>
      </c>
      <c r="T4" s="172" t="e">
        <f>#REF!</f>
        <v>#REF!</v>
      </c>
      <c r="U4" s="134" t="e">
        <f>#REF!</f>
        <v>#REF!</v>
      </c>
      <c r="V4" s="135" t="e">
        <f>#REF!</f>
        <v>#REF!</v>
      </c>
      <c r="W4" s="131"/>
      <c r="X4" s="132" t="e">
        <f>#REF!</f>
        <v>#REF!</v>
      </c>
      <c r="Y4" s="132" t="e">
        <f>#REF!</f>
        <v>#REF!</v>
      </c>
      <c r="Z4" s="133"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5" t="e">
        <f>#REF!</f>
        <v>#REF!</v>
      </c>
      <c r="G8" s="145" t="e">
        <f>#REF!</f>
        <v>#REF!</v>
      </c>
      <c r="H8" s="146" t="e">
        <f>#REF!</f>
        <v>#REF!</v>
      </c>
      <c r="I8" s="147" t="e">
        <f>#REF!</f>
        <v>#REF!</v>
      </c>
      <c r="J8" s="147" t="e">
        <f>#REF!</f>
        <v>#REF!</v>
      </c>
      <c r="K8" s="148"/>
      <c r="L8" s="145" t="e">
        <f>#REF!</f>
        <v>#REF!</v>
      </c>
      <c r="M8" s="145" t="e">
        <f>#REF!</f>
        <v>#REF!</v>
      </c>
      <c r="N8" s="146" t="e">
        <f>#REF!</f>
        <v>#REF!</v>
      </c>
      <c r="O8" s="147" t="e">
        <f>#REF!</f>
        <v>#REF!</v>
      </c>
      <c r="P8" s="147" t="e">
        <f>#REF!</f>
        <v>#REF!</v>
      </c>
      <c r="Q8" s="149"/>
      <c r="R8" s="145" t="e">
        <f>#REF!</f>
        <v>#REF!</v>
      </c>
      <c r="S8" s="145" t="e">
        <f>#REF!</f>
        <v>#REF!</v>
      </c>
      <c r="T8" s="146" t="e">
        <f>#REF!</f>
        <v>#REF!</v>
      </c>
      <c r="U8" s="147" t="e">
        <f>#REF!</f>
        <v>#REF!</v>
      </c>
      <c r="V8" s="147" t="e">
        <f>#REF!</f>
        <v>#REF!</v>
      </c>
      <c r="W8" s="149"/>
      <c r="X8" s="147" t="e">
        <f>#REF!</f>
        <v>#REF!</v>
      </c>
      <c r="Y8" s="147" t="e">
        <f>#REF!</f>
        <v>#REF!</v>
      </c>
      <c r="Z8" s="150"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8" t="e">
        <f>#REF!</f>
        <v>#REF!</v>
      </c>
      <c r="G9" s="148" t="e">
        <f>#REF!</f>
        <v>#REF!</v>
      </c>
      <c r="H9" s="151" t="e">
        <f>#REF!</f>
        <v>#REF!</v>
      </c>
      <c r="I9" s="152" t="e">
        <f>#REF!</f>
        <v>#REF!</v>
      </c>
      <c r="J9" s="152" t="e">
        <f>#REF!</f>
        <v>#REF!</v>
      </c>
      <c r="K9" s="149"/>
      <c r="L9" s="148" t="e">
        <f>#REF!</f>
        <v>#REF!</v>
      </c>
      <c r="M9" s="148" t="e">
        <f>#REF!</f>
        <v>#REF!</v>
      </c>
      <c r="N9" s="151" t="e">
        <f>#REF!</f>
        <v>#REF!</v>
      </c>
      <c r="O9" s="152" t="e">
        <f>#REF!</f>
        <v>#REF!</v>
      </c>
      <c r="P9" s="152" t="e">
        <f>#REF!</f>
        <v>#REF!</v>
      </c>
      <c r="Q9" s="149"/>
      <c r="R9" s="148" t="e">
        <f>#REF!</f>
        <v>#REF!</v>
      </c>
      <c r="S9" s="148" t="e">
        <f>#REF!</f>
        <v>#REF!</v>
      </c>
      <c r="T9" s="151" t="e">
        <f>#REF!</f>
        <v>#REF!</v>
      </c>
      <c r="U9" s="152" t="e">
        <f>#REF!</f>
        <v>#REF!</v>
      </c>
      <c r="V9" s="152" t="e">
        <f>#REF!</f>
        <v>#REF!</v>
      </c>
      <c r="W9" s="149"/>
      <c r="X9" s="152" t="e">
        <f>#REF!</f>
        <v>#REF!</v>
      </c>
      <c r="Y9" s="152" t="e">
        <f>#REF!</f>
        <v>#REF!</v>
      </c>
      <c r="Z9" s="153" t="e">
        <f>#REF!</f>
        <v>#REF!</v>
      </c>
    </row>
    <row r="10" spans="1:26" s="4" customFormat="1" ht="14.25" hidden="1" outlineLevel="1" x14ac:dyDescent="0.2">
      <c r="A10" s="121" t="e">
        <f>#REF!</f>
        <v>#REF!</v>
      </c>
      <c r="B10" s="122" t="str">
        <f>Codierung!$I$49</f>
        <v>Gruyère</v>
      </c>
      <c r="C10" s="122"/>
      <c r="D10" s="3" t="str">
        <f>Codierung!$I$119</f>
        <v>CHF/kg</v>
      </c>
      <c r="E10" s="50" t="e">
        <f>#REF!</f>
        <v>#REF!</v>
      </c>
      <c r="F10" s="148" t="e">
        <f>#REF!</f>
        <v>#REF!</v>
      </c>
      <c r="G10" s="148" t="e">
        <f>#REF!</f>
        <v>#REF!</v>
      </c>
      <c r="H10" s="151" t="e">
        <f>#REF!</f>
        <v>#REF!</v>
      </c>
      <c r="I10" s="152" t="e">
        <f>#REF!</f>
        <v>#REF!</v>
      </c>
      <c r="J10" s="152" t="e">
        <f>#REF!</f>
        <v>#REF!</v>
      </c>
      <c r="K10" s="149"/>
      <c r="L10" s="148" t="e">
        <f>#REF!</f>
        <v>#REF!</v>
      </c>
      <c r="M10" s="148" t="e">
        <f>#REF!</f>
        <v>#REF!</v>
      </c>
      <c r="N10" s="151" t="e">
        <f>#REF!</f>
        <v>#REF!</v>
      </c>
      <c r="O10" s="152" t="e">
        <f>#REF!</f>
        <v>#REF!</v>
      </c>
      <c r="P10" s="152" t="e">
        <f>#REF!</f>
        <v>#REF!</v>
      </c>
      <c r="Q10" s="149"/>
      <c r="R10" s="148" t="e">
        <f>#REF!</f>
        <v>#REF!</v>
      </c>
      <c r="S10" s="148" t="e">
        <f>#REF!</f>
        <v>#REF!</v>
      </c>
      <c r="T10" s="151" t="e">
        <f>#REF!</f>
        <v>#REF!</v>
      </c>
      <c r="U10" s="152" t="e">
        <f>#REF!</f>
        <v>#REF!</v>
      </c>
      <c r="V10" s="152" t="e">
        <f>#REF!</f>
        <v>#REF!</v>
      </c>
      <c r="W10" s="149"/>
      <c r="X10" s="152" t="e">
        <f>#REF!</f>
        <v>#REF!</v>
      </c>
      <c r="Y10" s="152" t="e">
        <f>#REF!</f>
        <v>#REF!</v>
      </c>
      <c r="Z10" s="153" t="e">
        <f>#REF!</f>
        <v>#REF!</v>
      </c>
    </row>
    <row r="11" spans="1:26" s="4" customFormat="1" ht="14.25" hidden="1" outlineLevel="1" x14ac:dyDescent="0.2">
      <c r="A11" s="121" t="e">
        <f>#REF!</f>
        <v>#REF!</v>
      </c>
      <c r="B11" s="122" t="str">
        <f>Codierung!$I$50</f>
        <v>Mozzarella</v>
      </c>
      <c r="C11" s="122"/>
      <c r="D11" s="3" t="str">
        <f>Codierung!$I$119</f>
        <v>CHF/kg</v>
      </c>
      <c r="E11" s="50" t="e">
        <f>#REF!</f>
        <v>#REF!</v>
      </c>
      <c r="F11" s="148" t="e">
        <f>#REF!</f>
        <v>#REF!</v>
      </c>
      <c r="G11" s="148" t="e">
        <f>#REF!</f>
        <v>#REF!</v>
      </c>
      <c r="H11" s="151" t="e">
        <f>#REF!</f>
        <v>#REF!</v>
      </c>
      <c r="I11" s="152" t="e">
        <f>#REF!</f>
        <v>#REF!</v>
      </c>
      <c r="J11" s="152" t="e">
        <f>#REF!</f>
        <v>#REF!</v>
      </c>
      <c r="K11" s="149"/>
      <c r="L11" s="148" t="e">
        <f>#REF!</f>
        <v>#REF!</v>
      </c>
      <c r="M11" s="148" t="e">
        <f>#REF!</f>
        <v>#REF!</v>
      </c>
      <c r="N11" s="151" t="e">
        <f>#REF!</f>
        <v>#REF!</v>
      </c>
      <c r="O11" s="152" t="e">
        <f>#REF!</f>
        <v>#REF!</v>
      </c>
      <c r="P11" s="152" t="e">
        <f>#REF!</f>
        <v>#REF!</v>
      </c>
      <c r="Q11" s="149"/>
      <c r="R11" s="148" t="e">
        <f>#REF!</f>
        <v>#REF!</v>
      </c>
      <c r="S11" s="148" t="e">
        <f>#REF!</f>
        <v>#REF!</v>
      </c>
      <c r="T11" s="151" t="e">
        <f>#REF!</f>
        <v>#REF!</v>
      </c>
      <c r="U11" s="152" t="e">
        <f>#REF!</f>
        <v>#REF!</v>
      </c>
      <c r="V11" s="152" t="e">
        <f>#REF!</f>
        <v>#REF!</v>
      </c>
      <c r="W11" s="149"/>
      <c r="X11" s="152" t="e">
        <f>#REF!</f>
        <v>#REF!</v>
      </c>
      <c r="Y11" s="152" t="e">
        <f>#REF!</f>
        <v>#REF!</v>
      </c>
      <c r="Z11" s="153" t="e">
        <f>#REF!</f>
        <v>#REF!</v>
      </c>
    </row>
    <row r="12" spans="1:26" s="4" customFormat="1" ht="14.25" hidden="1" outlineLevel="1" x14ac:dyDescent="0.2">
      <c r="A12" s="121" t="e">
        <f>#REF!</f>
        <v>#REF!</v>
      </c>
      <c r="B12" s="122" t="str">
        <f>Codierung!$I$51</f>
        <v>Emmentaler</v>
      </c>
      <c r="C12" s="122"/>
      <c r="D12" s="3" t="str">
        <f>Codierung!$I$119</f>
        <v>CHF/kg</v>
      </c>
      <c r="E12" s="50" t="e">
        <f>#REF!</f>
        <v>#REF!</v>
      </c>
      <c r="F12" s="148" t="e">
        <f>#REF!</f>
        <v>#REF!</v>
      </c>
      <c r="G12" s="148" t="e">
        <f>#REF!</f>
        <v>#REF!</v>
      </c>
      <c r="H12" s="151" t="e">
        <f>#REF!</f>
        <v>#REF!</v>
      </c>
      <c r="I12" s="152" t="e">
        <f>#REF!</f>
        <v>#REF!</v>
      </c>
      <c r="J12" s="152" t="e">
        <f>#REF!</f>
        <v>#REF!</v>
      </c>
      <c r="K12" s="149"/>
      <c r="L12" s="148" t="e">
        <f>#REF!</f>
        <v>#REF!</v>
      </c>
      <c r="M12" s="148" t="e">
        <f>#REF!</f>
        <v>#REF!</v>
      </c>
      <c r="N12" s="151" t="e">
        <f>#REF!</f>
        <v>#REF!</v>
      </c>
      <c r="O12" s="152" t="e">
        <f>#REF!</f>
        <v>#REF!</v>
      </c>
      <c r="P12" s="152" t="e">
        <f>#REF!</f>
        <v>#REF!</v>
      </c>
      <c r="Q12" s="149"/>
      <c r="R12" s="148" t="e">
        <f>#REF!</f>
        <v>#REF!</v>
      </c>
      <c r="S12" s="148" t="e">
        <f>#REF!</f>
        <v>#REF!</v>
      </c>
      <c r="T12" s="151" t="e">
        <f>#REF!</f>
        <v>#REF!</v>
      </c>
      <c r="U12" s="152" t="e">
        <f>#REF!</f>
        <v>#REF!</v>
      </c>
      <c r="V12" s="152" t="e">
        <f>#REF!</f>
        <v>#REF!</v>
      </c>
      <c r="W12" s="149"/>
      <c r="X12" s="152" t="e">
        <f>#REF!</f>
        <v>#REF!</v>
      </c>
      <c r="Y12" s="152" t="e">
        <f>#REF!</f>
        <v>#REF!</v>
      </c>
      <c r="Z12" s="153"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8" t="e">
        <f>#REF!</f>
        <v>#REF!</v>
      </c>
      <c r="G13" s="148" t="e">
        <f>#REF!</f>
        <v>#REF!</v>
      </c>
      <c r="H13" s="151" t="e">
        <f>#REF!</f>
        <v>#REF!</v>
      </c>
      <c r="I13" s="152" t="e">
        <f>#REF!</f>
        <v>#REF!</v>
      </c>
      <c r="J13" s="152" t="e">
        <f>#REF!</f>
        <v>#REF!</v>
      </c>
      <c r="K13" s="149"/>
      <c r="L13" s="148" t="e">
        <f>#REF!</f>
        <v>#REF!</v>
      </c>
      <c r="M13" s="148" t="e">
        <f>#REF!</f>
        <v>#REF!</v>
      </c>
      <c r="N13" s="151" t="e">
        <f>#REF!</f>
        <v>#REF!</v>
      </c>
      <c r="O13" s="152" t="e">
        <f>#REF!</f>
        <v>#REF!</v>
      </c>
      <c r="P13" s="152" t="e">
        <f>#REF!</f>
        <v>#REF!</v>
      </c>
      <c r="Q13" s="149"/>
      <c r="R13" s="148" t="e">
        <f>#REF!</f>
        <v>#REF!</v>
      </c>
      <c r="S13" s="148" t="e">
        <f>#REF!</f>
        <v>#REF!</v>
      </c>
      <c r="T13" s="151" t="e">
        <f>#REF!</f>
        <v>#REF!</v>
      </c>
      <c r="U13" s="152" t="e">
        <f>#REF!</f>
        <v>#REF!</v>
      </c>
      <c r="V13" s="152" t="e">
        <f>#REF!</f>
        <v>#REF!</v>
      </c>
      <c r="W13" s="149"/>
      <c r="X13" s="152" t="e">
        <f>#REF!</f>
        <v>#REF!</v>
      </c>
      <c r="Y13" s="152" t="e">
        <f>#REF!</f>
        <v>#REF!</v>
      </c>
      <c r="Z13" s="153" t="e">
        <f>#REF!</f>
        <v>#REF!</v>
      </c>
    </row>
    <row r="14" spans="1:26" s="4" customFormat="1" ht="14.25" hidden="1" outlineLevel="1" x14ac:dyDescent="0.2">
      <c r="A14" s="121" t="e">
        <f>#REF!</f>
        <v>#REF!</v>
      </c>
      <c r="B14" s="122" t="str">
        <f>Codierung!$I$53</f>
        <v>Vollrahm</v>
      </c>
      <c r="C14" s="122"/>
      <c r="D14" s="3" t="str">
        <f>Codierung!$I$118</f>
        <v>CHF/Liter</v>
      </c>
      <c r="E14" s="50" t="e">
        <f>#REF!</f>
        <v>#REF!</v>
      </c>
      <c r="F14" s="148" t="e">
        <f>#REF!</f>
        <v>#REF!</v>
      </c>
      <c r="G14" s="148" t="e">
        <f>#REF!</f>
        <v>#REF!</v>
      </c>
      <c r="H14" s="151" t="e">
        <f>#REF!</f>
        <v>#REF!</v>
      </c>
      <c r="I14" s="152" t="e">
        <f>#REF!</f>
        <v>#REF!</v>
      </c>
      <c r="J14" s="152" t="e">
        <f>#REF!</f>
        <v>#REF!</v>
      </c>
      <c r="K14" s="148"/>
      <c r="L14" s="148" t="e">
        <f>#REF!</f>
        <v>#REF!</v>
      </c>
      <c r="M14" s="148" t="e">
        <f>#REF!</f>
        <v>#REF!</v>
      </c>
      <c r="N14" s="151" t="e">
        <f>#REF!</f>
        <v>#REF!</v>
      </c>
      <c r="O14" s="152" t="e">
        <f>#REF!</f>
        <v>#REF!</v>
      </c>
      <c r="P14" s="152" t="e">
        <f>#REF!</f>
        <v>#REF!</v>
      </c>
      <c r="Q14" s="149"/>
      <c r="R14" s="148" t="e">
        <f>#REF!</f>
        <v>#REF!</v>
      </c>
      <c r="S14" s="148" t="e">
        <f>#REF!</f>
        <v>#REF!</v>
      </c>
      <c r="T14" s="151" t="e">
        <f>#REF!</f>
        <v>#REF!</v>
      </c>
      <c r="U14" s="152" t="e">
        <f>#REF!</f>
        <v>#REF!</v>
      </c>
      <c r="V14" s="152" t="e">
        <f>#REF!</f>
        <v>#REF!</v>
      </c>
      <c r="W14" s="149"/>
      <c r="X14" s="152" t="e">
        <f>#REF!</f>
        <v>#REF!</v>
      </c>
      <c r="Y14" s="152" t="e">
        <f>#REF!</f>
        <v>#REF!</v>
      </c>
      <c r="Z14" s="153" t="e">
        <f>#REF!</f>
        <v>#REF!</v>
      </c>
    </row>
    <row r="15" spans="1:26" s="4" customFormat="1" ht="14.25" hidden="1" outlineLevel="1" x14ac:dyDescent="0.2">
      <c r="A15" s="121" t="e">
        <f>#REF!</f>
        <v>#REF!</v>
      </c>
      <c r="B15" s="122" t="str">
        <f>Codierung!$I$54</f>
        <v>Fruchtjoghurt, Beeren</v>
      </c>
      <c r="C15" s="122"/>
      <c r="D15" s="3" t="str">
        <f>Codierung!$I$119</f>
        <v>CHF/kg</v>
      </c>
      <c r="E15" s="50" t="e">
        <f>#REF!</f>
        <v>#REF!</v>
      </c>
      <c r="F15" s="148" t="e">
        <f>#REF!</f>
        <v>#REF!</v>
      </c>
      <c r="G15" s="148" t="e">
        <f>#REF!</f>
        <v>#REF!</v>
      </c>
      <c r="H15" s="151" t="e">
        <f>#REF!</f>
        <v>#REF!</v>
      </c>
      <c r="I15" s="152" t="e">
        <f>#REF!</f>
        <v>#REF!</v>
      </c>
      <c r="J15" s="152" t="e">
        <f>#REF!</f>
        <v>#REF!</v>
      </c>
      <c r="K15" s="148"/>
      <c r="L15" s="148" t="e">
        <f>#REF!</f>
        <v>#REF!</v>
      </c>
      <c r="M15" s="148" t="e">
        <f>#REF!</f>
        <v>#REF!</v>
      </c>
      <c r="N15" s="151" t="e">
        <f>#REF!</f>
        <v>#REF!</v>
      </c>
      <c r="O15" s="152" t="e">
        <f>#REF!</f>
        <v>#REF!</v>
      </c>
      <c r="P15" s="152" t="e">
        <f>#REF!</f>
        <v>#REF!</v>
      </c>
      <c r="Q15" s="149"/>
      <c r="R15" s="148" t="e">
        <f>#REF!</f>
        <v>#REF!</v>
      </c>
      <c r="S15" s="148" t="e">
        <f>#REF!</f>
        <v>#REF!</v>
      </c>
      <c r="T15" s="151" t="e">
        <f>#REF!</f>
        <v>#REF!</v>
      </c>
      <c r="U15" s="152" t="e">
        <f>#REF!</f>
        <v>#REF!</v>
      </c>
      <c r="V15" s="152" t="e">
        <f>#REF!</f>
        <v>#REF!</v>
      </c>
      <c r="W15" s="149"/>
      <c r="X15" s="152" t="e">
        <f>#REF!</f>
        <v>#REF!</v>
      </c>
      <c r="Y15" s="152" t="e">
        <f>#REF!</f>
        <v>#REF!</v>
      </c>
      <c r="Z15" s="153" t="e">
        <f>#REF!</f>
        <v>#REF!</v>
      </c>
    </row>
    <row r="16" spans="1:26" s="4" customFormat="1" ht="14.25" hidden="1" outlineLevel="1" x14ac:dyDescent="0.2">
      <c r="A16" s="121" t="e">
        <f>#REF!</f>
        <v>#REF!</v>
      </c>
      <c r="B16" s="122" t="str">
        <f>Codierung!$I$55</f>
        <v>Joghurt nature</v>
      </c>
      <c r="C16" s="122"/>
      <c r="D16" s="3" t="str">
        <f>Codierung!$I$119</f>
        <v>CHF/kg</v>
      </c>
      <c r="E16" s="50" t="e">
        <f>#REF!</f>
        <v>#REF!</v>
      </c>
      <c r="F16" s="148" t="e">
        <f>#REF!</f>
        <v>#REF!</v>
      </c>
      <c r="G16" s="148" t="e">
        <f>#REF!</f>
        <v>#REF!</v>
      </c>
      <c r="H16" s="151" t="e">
        <f>#REF!</f>
        <v>#REF!</v>
      </c>
      <c r="I16" s="152" t="e">
        <f>#REF!</f>
        <v>#REF!</v>
      </c>
      <c r="J16" s="152" t="e">
        <f>#REF!</f>
        <v>#REF!</v>
      </c>
      <c r="K16" s="148"/>
      <c r="L16" s="148" t="e">
        <f>#REF!</f>
        <v>#REF!</v>
      </c>
      <c r="M16" s="148" t="e">
        <f>#REF!</f>
        <v>#REF!</v>
      </c>
      <c r="N16" s="151" t="e">
        <f>#REF!</f>
        <v>#REF!</v>
      </c>
      <c r="O16" s="152" t="e">
        <f>#REF!</f>
        <v>#REF!</v>
      </c>
      <c r="P16" s="152" t="e">
        <f>#REF!</f>
        <v>#REF!</v>
      </c>
      <c r="Q16" s="149"/>
      <c r="R16" s="148" t="e">
        <f>#REF!</f>
        <v>#REF!</v>
      </c>
      <c r="S16" s="148" t="e">
        <f>#REF!</f>
        <v>#REF!</v>
      </c>
      <c r="T16" s="151" t="e">
        <f>#REF!</f>
        <v>#REF!</v>
      </c>
      <c r="U16" s="152" t="e">
        <f>#REF!</f>
        <v>#REF!</v>
      </c>
      <c r="V16" s="152" t="e">
        <f>#REF!</f>
        <v>#REF!</v>
      </c>
      <c r="W16" s="149"/>
      <c r="X16" s="152" t="e">
        <f>#REF!</f>
        <v>#REF!</v>
      </c>
      <c r="Y16" s="152" t="e">
        <f>#REF!</f>
        <v>#REF!</v>
      </c>
      <c r="Z16" s="153" t="e">
        <f>#REF!</f>
        <v>#REF!</v>
      </c>
    </row>
    <row r="17" spans="1:26" s="86" customFormat="1" collapsed="1" x14ac:dyDescent="0.2">
      <c r="A17" s="120" t="str">
        <f>Codierung!$I$56</f>
        <v>Fleisch</v>
      </c>
      <c r="B17" s="120"/>
      <c r="C17" s="120"/>
      <c r="D17" s="73" t="str">
        <f>Codierung!$I$116</f>
        <v>CHF</v>
      </c>
      <c r="E17" s="74"/>
      <c r="F17" s="154" t="e">
        <f>#REF!</f>
        <v>#REF!</v>
      </c>
      <c r="G17" s="154" t="e">
        <f>#REF!</f>
        <v>#REF!</v>
      </c>
      <c r="H17" s="155" t="e">
        <f>#REF!</f>
        <v>#REF!</v>
      </c>
      <c r="I17" s="156" t="e">
        <f>#REF!</f>
        <v>#REF!</v>
      </c>
      <c r="J17" s="156" t="e">
        <f>#REF!</f>
        <v>#REF!</v>
      </c>
      <c r="K17" s="148"/>
      <c r="L17" s="154" t="e">
        <f>#REF!</f>
        <v>#REF!</v>
      </c>
      <c r="M17" s="154" t="e">
        <f>#REF!</f>
        <v>#REF!</v>
      </c>
      <c r="N17" s="155" t="e">
        <f>#REF!</f>
        <v>#REF!</v>
      </c>
      <c r="O17" s="156" t="e">
        <f>#REF!</f>
        <v>#REF!</v>
      </c>
      <c r="P17" s="156" t="e">
        <f>#REF!</f>
        <v>#REF!</v>
      </c>
      <c r="Q17" s="149"/>
      <c r="R17" s="154" t="e">
        <f>#REF!</f>
        <v>#REF!</v>
      </c>
      <c r="S17" s="154" t="e">
        <f>#REF!</f>
        <v>#REF!</v>
      </c>
      <c r="T17" s="155" t="e">
        <f>#REF!</f>
        <v>#REF!</v>
      </c>
      <c r="U17" s="156" t="e">
        <f>#REF!</f>
        <v>#REF!</v>
      </c>
      <c r="V17" s="156" t="e">
        <f>#REF!</f>
        <v>#REF!</v>
      </c>
      <c r="W17" s="149"/>
      <c r="X17" s="156" t="e">
        <f>#REF!</f>
        <v>#REF!</v>
      </c>
      <c r="Y17" s="156" t="e">
        <f>#REF!</f>
        <v>#REF!</v>
      </c>
      <c r="Z17" s="157" t="e">
        <f>#REF!</f>
        <v>#REF!</v>
      </c>
    </row>
    <row r="18" spans="1:26" s="4" customFormat="1" ht="14.25" hidden="1" outlineLevel="1" x14ac:dyDescent="0.2">
      <c r="A18" s="121" t="e">
        <f>#REF!</f>
        <v>#REF!</v>
      </c>
      <c r="B18" s="122" t="str">
        <f>Codierung!$I$57</f>
        <v>Rindsentrecôte</v>
      </c>
      <c r="C18" s="122"/>
      <c r="D18" s="3" t="str">
        <f>Codierung!$I$119</f>
        <v>CHF/kg</v>
      </c>
      <c r="E18" s="51" t="e">
        <f>#REF!</f>
        <v>#REF!</v>
      </c>
      <c r="F18" s="148" t="e">
        <f>#REF!</f>
        <v>#REF!</v>
      </c>
      <c r="G18" s="148" t="e">
        <f>#REF!</f>
        <v>#REF!</v>
      </c>
      <c r="H18" s="151" t="e">
        <f>#REF!</f>
        <v>#REF!</v>
      </c>
      <c r="I18" s="152" t="e">
        <f>#REF!</f>
        <v>#REF!</v>
      </c>
      <c r="J18" s="152" t="e">
        <f>#REF!</f>
        <v>#REF!</v>
      </c>
      <c r="K18" s="148"/>
      <c r="L18" s="148" t="e">
        <f>#REF!</f>
        <v>#REF!</v>
      </c>
      <c r="M18" s="148" t="e">
        <f>#REF!</f>
        <v>#REF!</v>
      </c>
      <c r="N18" s="151" t="e">
        <f>#REF!</f>
        <v>#REF!</v>
      </c>
      <c r="O18" s="152" t="e">
        <f>#REF!</f>
        <v>#REF!</v>
      </c>
      <c r="P18" s="152" t="e">
        <f>#REF!</f>
        <v>#REF!</v>
      </c>
      <c r="Q18" s="149"/>
      <c r="R18" s="148" t="e">
        <f>#REF!</f>
        <v>#REF!</v>
      </c>
      <c r="S18" s="148" t="e">
        <f>#REF!</f>
        <v>#REF!</v>
      </c>
      <c r="T18" s="151" t="e">
        <f>#REF!</f>
        <v>#REF!</v>
      </c>
      <c r="U18" s="152" t="e">
        <f>#REF!</f>
        <v>#REF!</v>
      </c>
      <c r="V18" s="152" t="e">
        <f>#REF!</f>
        <v>#REF!</v>
      </c>
      <c r="W18" s="149"/>
      <c r="X18" s="152" t="e">
        <f>#REF!</f>
        <v>#REF!</v>
      </c>
      <c r="Y18" s="152" t="e">
        <f>#REF!</f>
        <v>#REF!</v>
      </c>
      <c r="Z18" s="153"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8" t="e">
        <f>#REF!</f>
        <v>#REF!</v>
      </c>
      <c r="G19" s="148" t="e">
        <f>#REF!</f>
        <v>#REF!</v>
      </c>
      <c r="H19" s="151" t="e">
        <f>#REF!</f>
        <v>#REF!</v>
      </c>
      <c r="I19" s="152" t="e">
        <f>#REF!</f>
        <v>#REF!</v>
      </c>
      <c r="J19" s="152" t="e">
        <f>#REF!</f>
        <v>#REF!</v>
      </c>
      <c r="K19" s="148"/>
      <c r="L19" s="148" t="e">
        <f>#REF!</f>
        <v>#REF!</v>
      </c>
      <c r="M19" s="148" t="e">
        <f>#REF!</f>
        <v>#REF!</v>
      </c>
      <c r="N19" s="151" t="e">
        <f>#REF!</f>
        <v>#REF!</v>
      </c>
      <c r="O19" s="152" t="e">
        <f>#REF!</f>
        <v>#REF!</v>
      </c>
      <c r="P19" s="152" t="e">
        <f>#REF!</f>
        <v>#REF!</v>
      </c>
      <c r="Q19" s="149"/>
      <c r="R19" s="148" t="e">
        <f>#REF!</f>
        <v>#REF!</v>
      </c>
      <c r="S19" s="148" t="e">
        <f>#REF!</f>
        <v>#REF!</v>
      </c>
      <c r="T19" s="151" t="e">
        <f>#REF!</f>
        <v>#REF!</v>
      </c>
      <c r="U19" s="152" t="e">
        <f>#REF!</f>
        <v>#REF!</v>
      </c>
      <c r="V19" s="152" t="e">
        <f>#REF!</f>
        <v>#REF!</v>
      </c>
      <c r="W19" s="149"/>
      <c r="X19" s="152" t="e">
        <f>#REF!</f>
        <v>#REF!</v>
      </c>
      <c r="Y19" s="152" t="e">
        <f>#REF!</f>
        <v>#REF!</v>
      </c>
      <c r="Z19" s="153" t="e">
        <f>#REF!</f>
        <v>#REF!</v>
      </c>
    </row>
    <row r="20" spans="1:26" s="4" customFormat="1" ht="14.25" hidden="1" outlineLevel="1" x14ac:dyDescent="0.2">
      <c r="A20" s="121" t="e">
        <f>#REF!</f>
        <v>#REF!</v>
      </c>
      <c r="B20" s="122" t="str">
        <f>Codierung!$I$59</f>
        <v>Kalbsnierstücksteak</v>
      </c>
      <c r="C20" s="122"/>
      <c r="D20" s="3" t="str">
        <f>Codierung!$I$119</f>
        <v>CHF/kg</v>
      </c>
      <c r="E20" s="51" t="e">
        <f>#REF!</f>
        <v>#REF!</v>
      </c>
      <c r="F20" s="148" t="e">
        <f>#REF!</f>
        <v>#REF!</v>
      </c>
      <c r="G20" s="148" t="e">
        <f>#REF!</f>
        <v>#REF!</v>
      </c>
      <c r="H20" s="151" t="e">
        <f>#REF!</f>
        <v>#REF!</v>
      </c>
      <c r="I20" s="152" t="e">
        <f>#REF!</f>
        <v>#REF!</v>
      </c>
      <c r="J20" s="152" t="e">
        <f>#REF!</f>
        <v>#REF!</v>
      </c>
      <c r="K20" s="148"/>
      <c r="L20" s="148" t="e">
        <f>#REF!</f>
        <v>#REF!</v>
      </c>
      <c r="M20" s="148" t="e">
        <f>#REF!</f>
        <v>#REF!</v>
      </c>
      <c r="N20" s="151" t="e">
        <f>#REF!</f>
        <v>#REF!</v>
      </c>
      <c r="O20" s="152" t="e">
        <f>#REF!</f>
        <v>#REF!</v>
      </c>
      <c r="P20" s="152" t="e">
        <f>#REF!</f>
        <v>#REF!</v>
      </c>
      <c r="Q20" s="149"/>
      <c r="R20" s="148" t="e">
        <f>#REF!</f>
        <v>#REF!</v>
      </c>
      <c r="S20" s="148" t="e">
        <f>#REF!</f>
        <v>#REF!</v>
      </c>
      <c r="T20" s="151" t="e">
        <f>#REF!</f>
        <v>#REF!</v>
      </c>
      <c r="U20" s="152" t="e">
        <f>#REF!</f>
        <v>#REF!</v>
      </c>
      <c r="V20" s="152" t="e">
        <f>#REF!</f>
        <v>#REF!</v>
      </c>
      <c r="W20" s="149"/>
      <c r="X20" s="152" t="e">
        <f>#REF!</f>
        <v>#REF!</v>
      </c>
      <c r="Y20" s="152" t="e">
        <f>#REF!</f>
        <v>#REF!</v>
      </c>
      <c r="Z20" s="153"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8" t="e">
        <f>#REF!</f>
        <v>#REF!</v>
      </c>
      <c r="G21" s="148" t="e">
        <f>#REF!</f>
        <v>#REF!</v>
      </c>
      <c r="H21" s="151" t="e">
        <f>#REF!</f>
        <v>#REF!</v>
      </c>
      <c r="I21" s="152" t="e">
        <f>#REF!</f>
        <v>#REF!</v>
      </c>
      <c r="J21" s="152" t="e">
        <f>#REF!</f>
        <v>#REF!</v>
      </c>
      <c r="K21" s="148"/>
      <c r="L21" s="148" t="e">
        <f>#REF!</f>
        <v>#REF!</v>
      </c>
      <c r="M21" s="148" t="e">
        <f>#REF!</f>
        <v>#REF!</v>
      </c>
      <c r="N21" s="151" t="e">
        <f>#REF!</f>
        <v>#REF!</v>
      </c>
      <c r="O21" s="152" t="e">
        <f>#REF!</f>
        <v>#REF!</v>
      </c>
      <c r="P21" s="152" t="e">
        <f>#REF!</f>
        <v>#REF!</v>
      </c>
      <c r="Q21" s="149"/>
      <c r="R21" s="148" t="e">
        <f>#REF!</f>
        <v>#REF!</v>
      </c>
      <c r="S21" s="148" t="e">
        <f>#REF!</f>
        <v>#REF!</v>
      </c>
      <c r="T21" s="151" t="e">
        <f>#REF!</f>
        <v>#REF!</v>
      </c>
      <c r="U21" s="152" t="e">
        <f>#REF!</f>
        <v>#REF!</v>
      </c>
      <c r="V21" s="152" t="e">
        <f>#REF!</f>
        <v>#REF!</v>
      </c>
      <c r="W21" s="149"/>
      <c r="X21" s="152" t="e">
        <f>#REF!</f>
        <v>#REF!</v>
      </c>
      <c r="Y21" s="152" t="e">
        <f>#REF!</f>
        <v>#REF!</v>
      </c>
      <c r="Z21" s="153"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8" t="e">
        <f>#REF!</f>
        <v>#REF!</v>
      </c>
      <c r="G22" s="148" t="e">
        <f>#REF!</f>
        <v>#REF!</v>
      </c>
      <c r="H22" s="151" t="e">
        <f>#REF!</f>
        <v>#REF!</v>
      </c>
      <c r="I22" s="152" t="e">
        <f>#REF!</f>
        <v>#REF!</v>
      </c>
      <c r="J22" s="152" t="e">
        <f>#REF!</f>
        <v>#REF!</v>
      </c>
      <c r="K22" s="148"/>
      <c r="L22" s="148" t="e">
        <f>#REF!</f>
        <v>#REF!</v>
      </c>
      <c r="M22" s="148" t="e">
        <f>#REF!</f>
        <v>#REF!</v>
      </c>
      <c r="N22" s="151" t="e">
        <f>#REF!</f>
        <v>#REF!</v>
      </c>
      <c r="O22" s="152" t="e">
        <f>#REF!</f>
        <v>#REF!</v>
      </c>
      <c r="P22" s="152" t="e">
        <f>#REF!</f>
        <v>#REF!</v>
      </c>
      <c r="Q22" s="149"/>
      <c r="R22" s="148" t="e">
        <f>#REF!</f>
        <v>#REF!</v>
      </c>
      <c r="S22" s="148" t="e">
        <f>#REF!</f>
        <v>#REF!</v>
      </c>
      <c r="T22" s="151" t="e">
        <f>#REF!</f>
        <v>#REF!</v>
      </c>
      <c r="U22" s="152" t="e">
        <f>#REF!</f>
        <v>#REF!</v>
      </c>
      <c r="V22" s="152" t="e">
        <f>#REF!</f>
        <v>#REF!</v>
      </c>
      <c r="W22" s="149"/>
      <c r="X22" s="152" t="e">
        <f>#REF!</f>
        <v>#REF!</v>
      </c>
      <c r="Y22" s="152" t="e">
        <f>#REF!</f>
        <v>#REF!</v>
      </c>
      <c r="Z22" s="153" t="e">
        <f>#REF!</f>
        <v>#REF!</v>
      </c>
    </row>
    <row r="23" spans="1:26" s="4" customFormat="1" ht="14.25" hidden="1" outlineLevel="1" x14ac:dyDescent="0.2">
      <c r="A23" s="121" t="e">
        <f>#REF!</f>
        <v>#REF!</v>
      </c>
      <c r="B23" s="122" t="str">
        <f>Codierung!$I$62</f>
        <v>Schweinskotelett</v>
      </c>
      <c r="C23" s="122"/>
      <c r="D23" s="3" t="str">
        <f>Codierung!$I$119</f>
        <v>CHF/kg</v>
      </c>
      <c r="E23" s="51" t="e">
        <f>#REF!</f>
        <v>#REF!</v>
      </c>
      <c r="F23" s="148" t="e">
        <f>#REF!</f>
        <v>#REF!</v>
      </c>
      <c r="G23" s="148" t="e">
        <f>#REF!</f>
        <v>#REF!</v>
      </c>
      <c r="H23" s="151" t="e">
        <f>#REF!</f>
        <v>#REF!</v>
      </c>
      <c r="I23" s="152" t="e">
        <f>#REF!</f>
        <v>#REF!</v>
      </c>
      <c r="J23" s="152" t="e">
        <f>#REF!</f>
        <v>#REF!</v>
      </c>
      <c r="K23" s="148"/>
      <c r="L23" s="148" t="e">
        <f>#REF!</f>
        <v>#REF!</v>
      </c>
      <c r="M23" s="148" t="e">
        <f>#REF!</f>
        <v>#REF!</v>
      </c>
      <c r="N23" s="151" t="e">
        <f>#REF!</f>
        <v>#REF!</v>
      </c>
      <c r="O23" s="152" t="e">
        <f>#REF!</f>
        <v>#REF!</v>
      </c>
      <c r="P23" s="152" t="e">
        <f>#REF!</f>
        <v>#REF!</v>
      </c>
      <c r="Q23" s="149"/>
      <c r="R23" s="148" t="e">
        <f>#REF!</f>
        <v>#REF!</v>
      </c>
      <c r="S23" s="148" t="e">
        <f>#REF!</f>
        <v>#REF!</v>
      </c>
      <c r="T23" s="151" t="e">
        <f>#REF!</f>
        <v>#REF!</v>
      </c>
      <c r="U23" s="152" t="e">
        <f>#REF!</f>
        <v>#REF!</v>
      </c>
      <c r="V23" s="152" t="e">
        <f>#REF!</f>
        <v>#REF!</v>
      </c>
      <c r="W23" s="149"/>
      <c r="X23" s="152" t="e">
        <f>#REF!</f>
        <v>#REF!</v>
      </c>
      <c r="Y23" s="152" t="e">
        <f>#REF!</f>
        <v>#REF!</v>
      </c>
      <c r="Z23" s="153"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8" t="e">
        <f>#REF!</f>
        <v>#REF!</v>
      </c>
      <c r="G24" s="148" t="e">
        <f>#REF!</f>
        <v>#REF!</v>
      </c>
      <c r="H24" s="151" t="e">
        <f>#REF!</f>
        <v>#REF!</v>
      </c>
      <c r="I24" s="152" t="e">
        <f>#REF!</f>
        <v>#REF!</v>
      </c>
      <c r="J24" s="152" t="e">
        <f>#REF!</f>
        <v>#REF!</v>
      </c>
      <c r="K24" s="148"/>
      <c r="L24" s="148" t="e">
        <f>#REF!</f>
        <v>#REF!</v>
      </c>
      <c r="M24" s="148" t="e">
        <f>#REF!</f>
        <v>#REF!</v>
      </c>
      <c r="N24" s="151" t="e">
        <f>#REF!</f>
        <v>#REF!</v>
      </c>
      <c r="O24" s="152" t="e">
        <f>#REF!</f>
        <v>#REF!</v>
      </c>
      <c r="P24" s="152" t="e">
        <f>#REF!</f>
        <v>#REF!</v>
      </c>
      <c r="Q24" s="149"/>
      <c r="R24" s="148" t="e">
        <f>#REF!</f>
        <v>#REF!</v>
      </c>
      <c r="S24" s="148" t="e">
        <f>#REF!</f>
        <v>#REF!</v>
      </c>
      <c r="T24" s="151" t="e">
        <f>#REF!</f>
        <v>#REF!</v>
      </c>
      <c r="U24" s="152" t="e">
        <f>#REF!</f>
        <v>#REF!</v>
      </c>
      <c r="V24" s="152" t="e">
        <f>#REF!</f>
        <v>#REF!</v>
      </c>
      <c r="W24" s="149"/>
      <c r="X24" s="152" t="e">
        <f>#REF!</f>
        <v>#REF!</v>
      </c>
      <c r="Y24" s="152" t="e">
        <f>#REF!</f>
        <v>#REF!</v>
      </c>
      <c r="Z24" s="153" t="e">
        <f>#REF!</f>
        <v>#REF!</v>
      </c>
    </row>
    <row r="25" spans="1:26" s="4" customFormat="1" ht="14.25" hidden="1" outlineLevel="1" x14ac:dyDescent="0.2">
      <c r="A25" s="121" t="e">
        <f>#REF!</f>
        <v>#REF!</v>
      </c>
      <c r="B25" s="122" t="str">
        <f>Codierung!$I$64</f>
        <v>Salami CH</v>
      </c>
      <c r="C25" s="122"/>
      <c r="D25" s="3" t="str">
        <f>Codierung!$I$121</f>
        <v>CHF/100g</v>
      </c>
      <c r="E25" s="51" t="e">
        <f>#REF!</f>
        <v>#REF!</v>
      </c>
      <c r="F25" s="148" t="e">
        <f>#REF!</f>
        <v>#REF!</v>
      </c>
      <c r="G25" s="148" t="e">
        <f>#REF!</f>
        <v>#REF!</v>
      </c>
      <c r="H25" s="151" t="e">
        <f>#REF!</f>
        <v>#REF!</v>
      </c>
      <c r="I25" s="152" t="e">
        <f>#REF!</f>
        <v>#REF!</v>
      </c>
      <c r="J25" s="152" t="e">
        <f>#REF!</f>
        <v>#REF!</v>
      </c>
      <c r="K25" s="148"/>
      <c r="L25" s="148" t="e">
        <f>#REF!</f>
        <v>#REF!</v>
      </c>
      <c r="M25" s="148" t="e">
        <f>#REF!</f>
        <v>#REF!</v>
      </c>
      <c r="N25" s="151" t="e">
        <f>#REF!</f>
        <v>#REF!</v>
      </c>
      <c r="O25" s="152" t="e">
        <f>#REF!</f>
        <v>#REF!</v>
      </c>
      <c r="P25" s="152" t="e">
        <f>#REF!</f>
        <v>#REF!</v>
      </c>
      <c r="Q25" s="149"/>
      <c r="R25" s="148" t="e">
        <f>#REF!</f>
        <v>#REF!</v>
      </c>
      <c r="S25" s="148" t="e">
        <f>#REF!</f>
        <v>#REF!</v>
      </c>
      <c r="T25" s="151" t="e">
        <f>#REF!</f>
        <v>#REF!</v>
      </c>
      <c r="U25" s="152" t="e">
        <f>#REF!</f>
        <v>#REF!</v>
      </c>
      <c r="V25" s="152" t="e">
        <f>#REF!</f>
        <v>#REF!</v>
      </c>
      <c r="W25" s="149"/>
      <c r="X25" s="152" t="e">
        <f>#REF!</f>
        <v>#REF!</v>
      </c>
      <c r="Y25" s="152" t="e">
        <f>#REF!</f>
        <v>#REF!</v>
      </c>
      <c r="Z25" s="153" t="e">
        <f>#REF!</f>
        <v>#REF!</v>
      </c>
    </row>
    <row r="26" spans="1:26" s="4" customFormat="1" ht="14.25" hidden="1" outlineLevel="1" x14ac:dyDescent="0.2">
      <c r="A26" s="121" t="e">
        <f>#REF!</f>
        <v>#REF!</v>
      </c>
      <c r="B26" s="122" t="str">
        <f>Codierung!$I$65</f>
        <v>Wienerli</v>
      </c>
      <c r="C26" s="122"/>
      <c r="D26" s="3" t="str">
        <f>Codierung!$I$121</f>
        <v>CHF/100g</v>
      </c>
      <c r="E26" s="51" t="e">
        <f>#REF!</f>
        <v>#REF!</v>
      </c>
      <c r="F26" s="148" t="e">
        <f>#REF!</f>
        <v>#REF!</v>
      </c>
      <c r="G26" s="148" t="e">
        <f>#REF!</f>
        <v>#REF!</v>
      </c>
      <c r="H26" s="151" t="e">
        <f>#REF!</f>
        <v>#REF!</v>
      </c>
      <c r="I26" s="152" t="e">
        <f>#REF!</f>
        <v>#REF!</v>
      </c>
      <c r="J26" s="152" t="e">
        <f>#REF!</f>
        <v>#REF!</v>
      </c>
      <c r="K26" s="148"/>
      <c r="L26" s="148" t="e">
        <f>#REF!</f>
        <v>#REF!</v>
      </c>
      <c r="M26" s="148" t="e">
        <f>#REF!</f>
        <v>#REF!</v>
      </c>
      <c r="N26" s="151" t="e">
        <f>#REF!</f>
        <v>#REF!</v>
      </c>
      <c r="O26" s="152" t="e">
        <f>#REF!</f>
        <v>#REF!</v>
      </c>
      <c r="P26" s="152" t="e">
        <f>#REF!</f>
        <v>#REF!</v>
      </c>
      <c r="Q26" s="149"/>
      <c r="R26" s="148" t="e">
        <f>#REF!</f>
        <v>#REF!</v>
      </c>
      <c r="S26" s="148" t="e">
        <f>#REF!</f>
        <v>#REF!</v>
      </c>
      <c r="T26" s="151" t="e">
        <f>#REF!</f>
        <v>#REF!</v>
      </c>
      <c r="U26" s="152" t="e">
        <f>#REF!</f>
        <v>#REF!</v>
      </c>
      <c r="V26" s="152" t="e">
        <f>#REF!</f>
        <v>#REF!</v>
      </c>
      <c r="W26" s="149"/>
      <c r="X26" s="152" t="e">
        <f>#REF!</f>
        <v>#REF!</v>
      </c>
      <c r="Y26" s="152" t="e">
        <f>#REF!</f>
        <v>#REF!</v>
      </c>
      <c r="Z26" s="153" t="e">
        <f>#REF!</f>
        <v>#REF!</v>
      </c>
    </row>
    <row r="27" spans="1:26" s="4" customFormat="1" ht="14.25" hidden="1" outlineLevel="1" x14ac:dyDescent="0.2">
      <c r="A27" s="121" t="e">
        <f>#REF!</f>
        <v>#REF!</v>
      </c>
      <c r="B27" s="122" t="str">
        <f>Codierung!$I$66</f>
        <v>Kalbsbratwurst</v>
      </c>
      <c r="C27" s="122"/>
      <c r="D27" s="3" t="str">
        <f>Codierung!$I$121</f>
        <v>CHF/100g</v>
      </c>
      <c r="E27" s="51" t="e">
        <f>#REF!</f>
        <v>#REF!</v>
      </c>
      <c r="F27" s="148" t="e">
        <f>#REF!</f>
        <v>#REF!</v>
      </c>
      <c r="G27" s="148" t="e">
        <f>#REF!</f>
        <v>#REF!</v>
      </c>
      <c r="H27" s="151" t="e">
        <f>#REF!</f>
        <v>#REF!</v>
      </c>
      <c r="I27" s="152" t="e">
        <f>#REF!</f>
        <v>#REF!</v>
      </c>
      <c r="J27" s="152" t="e">
        <f>#REF!</f>
        <v>#REF!</v>
      </c>
      <c r="K27" s="148"/>
      <c r="L27" s="148" t="e">
        <f>#REF!</f>
        <v>#REF!</v>
      </c>
      <c r="M27" s="148" t="e">
        <f>#REF!</f>
        <v>#REF!</v>
      </c>
      <c r="N27" s="151" t="e">
        <f>#REF!</f>
        <v>#REF!</v>
      </c>
      <c r="O27" s="152" t="e">
        <f>#REF!</f>
        <v>#REF!</v>
      </c>
      <c r="P27" s="152" t="e">
        <f>#REF!</f>
        <v>#REF!</v>
      </c>
      <c r="Q27" s="149"/>
      <c r="R27" s="148" t="e">
        <f>#REF!</f>
        <v>#REF!</v>
      </c>
      <c r="S27" s="148" t="e">
        <f>#REF!</f>
        <v>#REF!</v>
      </c>
      <c r="T27" s="151" t="e">
        <f>#REF!</f>
        <v>#REF!</v>
      </c>
      <c r="U27" s="152" t="e">
        <f>#REF!</f>
        <v>#REF!</v>
      </c>
      <c r="V27" s="152" t="e">
        <f>#REF!</f>
        <v>#REF!</v>
      </c>
      <c r="W27" s="149"/>
      <c r="X27" s="152" t="e">
        <f>#REF!</f>
        <v>#REF!</v>
      </c>
      <c r="Y27" s="152" t="e">
        <f>#REF!</f>
        <v>#REF!</v>
      </c>
      <c r="Z27" s="153" t="e">
        <f>#REF!</f>
        <v>#REF!</v>
      </c>
    </row>
    <row r="28" spans="1:26" s="4" customFormat="1" ht="14.25" hidden="1" outlineLevel="1" x14ac:dyDescent="0.2">
      <c r="A28" s="121" t="e">
        <f>#REF!</f>
        <v>#REF!</v>
      </c>
      <c r="B28" s="122" t="str">
        <f>Codierung!$I$67</f>
        <v>Poulet ganz</v>
      </c>
      <c r="C28" s="122"/>
      <c r="D28" s="3" t="str">
        <f>Codierung!$I$119</f>
        <v>CHF/kg</v>
      </c>
      <c r="E28" s="51" t="e">
        <f>#REF!</f>
        <v>#REF!</v>
      </c>
      <c r="F28" s="148" t="e">
        <f>#REF!</f>
        <v>#REF!</v>
      </c>
      <c r="G28" s="148" t="e">
        <f>#REF!</f>
        <v>#REF!</v>
      </c>
      <c r="H28" s="151" t="e">
        <f>#REF!</f>
        <v>#REF!</v>
      </c>
      <c r="I28" s="152" t="e">
        <f>#REF!</f>
        <v>#REF!</v>
      </c>
      <c r="J28" s="152" t="e">
        <f>#REF!</f>
        <v>#REF!</v>
      </c>
      <c r="K28" s="148"/>
      <c r="L28" s="148" t="e">
        <f>#REF!</f>
        <v>#REF!</v>
      </c>
      <c r="M28" s="148" t="e">
        <f>#REF!</f>
        <v>#REF!</v>
      </c>
      <c r="N28" s="151" t="e">
        <f>#REF!</f>
        <v>#REF!</v>
      </c>
      <c r="O28" s="152" t="e">
        <f>#REF!</f>
        <v>#REF!</v>
      </c>
      <c r="P28" s="152" t="e">
        <f>#REF!</f>
        <v>#REF!</v>
      </c>
      <c r="Q28" s="149"/>
      <c r="R28" s="148" t="e">
        <f>#REF!</f>
        <v>#REF!</v>
      </c>
      <c r="S28" s="148" t="e">
        <f>#REF!</f>
        <v>#REF!</v>
      </c>
      <c r="T28" s="151" t="e">
        <f>#REF!</f>
        <v>#REF!</v>
      </c>
      <c r="U28" s="152" t="e">
        <f>#REF!</f>
        <v>#REF!</v>
      </c>
      <c r="V28" s="152" t="e">
        <f>#REF!</f>
        <v>#REF!</v>
      </c>
      <c r="W28" s="149"/>
      <c r="X28" s="152" t="e">
        <f>#REF!</f>
        <v>#REF!</v>
      </c>
      <c r="Y28" s="152" t="e">
        <f>#REF!</f>
        <v>#REF!</v>
      </c>
      <c r="Z28" s="153" t="e">
        <f>#REF!</f>
        <v>#REF!</v>
      </c>
    </row>
    <row r="29" spans="1:26" s="4" customFormat="1" ht="14.25" hidden="1" outlineLevel="1" x14ac:dyDescent="0.2">
      <c r="A29" s="121" t="e">
        <f>#REF!</f>
        <v>#REF!</v>
      </c>
      <c r="B29" s="122" t="str">
        <f>Codierung!$I$68</f>
        <v>Pouletbrust</v>
      </c>
      <c r="C29" s="122"/>
      <c r="D29" s="75" t="str">
        <f>Codierung!$I$119</f>
        <v>CHF/kg</v>
      </c>
      <c r="E29" s="76" t="e">
        <f>#REF!</f>
        <v>#REF!</v>
      </c>
      <c r="F29" s="158" t="e">
        <f>#REF!</f>
        <v>#REF!</v>
      </c>
      <c r="G29" s="158" t="e">
        <f>#REF!</f>
        <v>#REF!</v>
      </c>
      <c r="H29" s="159" t="e">
        <f>#REF!</f>
        <v>#REF!</v>
      </c>
      <c r="I29" s="160" t="e">
        <f>#REF!</f>
        <v>#REF!</v>
      </c>
      <c r="J29" s="160" t="e">
        <f>#REF!</f>
        <v>#REF!</v>
      </c>
      <c r="K29" s="148"/>
      <c r="L29" s="158" t="e">
        <f>#REF!</f>
        <v>#REF!</v>
      </c>
      <c r="M29" s="158" t="e">
        <f>#REF!</f>
        <v>#REF!</v>
      </c>
      <c r="N29" s="159" t="e">
        <f>#REF!</f>
        <v>#REF!</v>
      </c>
      <c r="O29" s="160" t="e">
        <f>#REF!</f>
        <v>#REF!</v>
      </c>
      <c r="P29" s="160" t="e">
        <f>#REF!</f>
        <v>#REF!</v>
      </c>
      <c r="Q29" s="149"/>
      <c r="R29" s="158" t="e">
        <f>#REF!</f>
        <v>#REF!</v>
      </c>
      <c r="S29" s="158" t="e">
        <f>#REF!</f>
        <v>#REF!</v>
      </c>
      <c r="T29" s="159" t="e">
        <f>#REF!</f>
        <v>#REF!</v>
      </c>
      <c r="U29" s="160" t="e">
        <f>#REF!</f>
        <v>#REF!</v>
      </c>
      <c r="V29" s="160" t="e">
        <f>#REF!</f>
        <v>#REF!</v>
      </c>
      <c r="W29" s="149"/>
      <c r="X29" s="160" t="e">
        <f>#REF!</f>
        <v>#REF!</v>
      </c>
      <c r="Y29" s="160" t="e">
        <f>#REF!</f>
        <v>#REF!</v>
      </c>
      <c r="Z29" s="161" t="e">
        <f>#REF!</f>
        <v>#REF!</v>
      </c>
    </row>
    <row r="30" spans="1:26" s="86" customFormat="1" collapsed="1" x14ac:dyDescent="0.2">
      <c r="A30" s="120" t="str">
        <f>Codierung!$I$69</f>
        <v>Eier Freiland, frisch</v>
      </c>
      <c r="B30" s="120"/>
      <c r="C30" s="120"/>
      <c r="D30" s="71" t="str">
        <f>Codierung!$I$116</f>
        <v>CHF</v>
      </c>
      <c r="E30" s="72"/>
      <c r="F30" s="145" t="e">
        <f>#REF!</f>
        <v>#REF!</v>
      </c>
      <c r="G30" s="145" t="e">
        <f>#REF!</f>
        <v>#REF!</v>
      </c>
      <c r="H30" s="146" t="e">
        <f>#REF!</f>
        <v>#REF!</v>
      </c>
      <c r="I30" s="147" t="e">
        <f>#REF!</f>
        <v>#REF!</v>
      </c>
      <c r="J30" s="147" t="e">
        <f>#REF!</f>
        <v>#REF!</v>
      </c>
      <c r="K30" s="148"/>
      <c r="L30" s="145" t="e">
        <f>#REF!</f>
        <v>#REF!</v>
      </c>
      <c r="M30" s="145" t="e">
        <f>#REF!</f>
        <v>#REF!</v>
      </c>
      <c r="N30" s="146" t="e">
        <f>#REF!</f>
        <v>#REF!</v>
      </c>
      <c r="O30" s="147" t="e">
        <f>#REF!</f>
        <v>#REF!</v>
      </c>
      <c r="P30" s="147" t="e">
        <f>#REF!</f>
        <v>#REF!</v>
      </c>
      <c r="Q30" s="149"/>
      <c r="R30" s="145" t="e">
        <f>#REF!</f>
        <v>#REF!</v>
      </c>
      <c r="S30" s="145" t="e">
        <f>#REF!</f>
        <v>#REF!</v>
      </c>
      <c r="T30" s="146" t="e">
        <f>#REF!</f>
        <v>#REF!</v>
      </c>
      <c r="U30" s="147" t="e">
        <f>#REF!</f>
        <v>#REF!</v>
      </c>
      <c r="V30" s="147" t="e">
        <f>#REF!</f>
        <v>#REF!</v>
      </c>
      <c r="W30" s="149"/>
      <c r="X30" s="147" t="e">
        <f>#REF!</f>
        <v>#REF!</v>
      </c>
      <c r="Y30" s="147" t="e">
        <f>#REF!</f>
        <v>#REF!</v>
      </c>
      <c r="Z30" s="150" t="e">
        <f>#REF!</f>
        <v>#REF!</v>
      </c>
    </row>
    <row r="31" spans="1:26" s="4" customFormat="1" ht="14.25" hidden="1" outlineLevel="1" x14ac:dyDescent="0.2">
      <c r="A31" s="121" t="e">
        <f>#REF!</f>
        <v>#REF!</v>
      </c>
      <c r="B31" s="122" t="str">
        <f>Codierung!$I$70</f>
        <v>CH gesamt</v>
      </c>
      <c r="C31" s="122"/>
      <c r="D31" s="3" t="str">
        <f>Codierung!$I$122</f>
        <v>CHF/Ei</v>
      </c>
      <c r="E31" s="51" t="e">
        <f>#REF!</f>
        <v>#REF!</v>
      </c>
      <c r="F31" s="148" t="e">
        <f>#REF!</f>
        <v>#REF!</v>
      </c>
      <c r="G31" s="148" t="e">
        <f>#REF!</f>
        <v>#REF!</v>
      </c>
      <c r="H31" s="151" t="e">
        <f>#REF!</f>
        <v>#REF!</v>
      </c>
      <c r="I31" s="152" t="e">
        <f>#REF!</f>
        <v>#REF!</v>
      </c>
      <c r="J31" s="152" t="e">
        <f>#REF!</f>
        <v>#REF!</v>
      </c>
      <c r="K31" s="148"/>
      <c r="L31" s="148" t="e">
        <f>#REF!</f>
        <v>#REF!</v>
      </c>
      <c r="M31" s="148" t="e">
        <f>#REF!</f>
        <v>#REF!</v>
      </c>
      <c r="N31" s="151" t="e">
        <f>#REF!</f>
        <v>#REF!</v>
      </c>
      <c r="O31" s="152" t="e">
        <f>#REF!</f>
        <v>#REF!</v>
      </c>
      <c r="P31" s="152" t="e">
        <f>#REF!</f>
        <v>#REF!</v>
      </c>
      <c r="Q31" s="149"/>
      <c r="R31" s="148" t="e">
        <f>#REF!</f>
        <v>#REF!</v>
      </c>
      <c r="S31" s="148" t="e">
        <f>#REF!</f>
        <v>#REF!</v>
      </c>
      <c r="T31" s="151" t="e">
        <f>#REF!</f>
        <v>#REF!</v>
      </c>
      <c r="U31" s="152" t="e">
        <f>#REF!</f>
        <v>#REF!</v>
      </c>
      <c r="V31" s="152" t="e">
        <f>#REF!</f>
        <v>#REF!</v>
      </c>
      <c r="W31" s="149"/>
      <c r="X31" s="152" t="e">
        <f>#REF!</f>
        <v>#REF!</v>
      </c>
      <c r="Y31" s="152" t="e">
        <f>#REF!</f>
        <v>#REF!</v>
      </c>
      <c r="Z31" s="153" t="e">
        <f>#REF!</f>
        <v>#REF!</v>
      </c>
    </row>
    <row r="32" spans="1:26" s="86" customFormat="1" collapsed="1" x14ac:dyDescent="0.2">
      <c r="A32" s="120" t="str">
        <f>Codierung!$I$73</f>
        <v>Speisekartoffeln</v>
      </c>
      <c r="B32" s="120"/>
      <c r="C32" s="120"/>
      <c r="D32" s="73" t="str">
        <f>Codierung!$I$116</f>
        <v>CHF</v>
      </c>
      <c r="E32" s="74"/>
      <c r="F32" s="154" t="e">
        <f>#REF!</f>
        <v>#REF!</v>
      </c>
      <c r="G32" s="154" t="e">
        <f>#REF!</f>
        <v>#REF!</v>
      </c>
      <c r="H32" s="155" t="e">
        <f>#REF!</f>
        <v>#REF!</v>
      </c>
      <c r="I32" s="156" t="e">
        <f>#REF!</f>
        <v>#REF!</v>
      </c>
      <c r="J32" s="156" t="e">
        <f>#REF!</f>
        <v>#REF!</v>
      </c>
      <c r="K32" s="148"/>
      <c r="L32" s="154" t="e">
        <f>#REF!</f>
        <v>#REF!</v>
      </c>
      <c r="M32" s="154" t="e">
        <f>#REF!</f>
        <v>#REF!</v>
      </c>
      <c r="N32" s="155" t="e">
        <f>#REF!</f>
        <v>#REF!</v>
      </c>
      <c r="O32" s="156" t="e">
        <f>#REF!</f>
        <v>#REF!</v>
      </c>
      <c r="P32" s="156" t="e">
        <f>#REF!</f>
        <v>#REF!</v>
      </c>
      <c r="Q32" s="149"/>
      <c r="R32" s="154" t="e">
        <f>#REF!</f>
        <v>#REF!</v>
      </c>
      <c r="S32" s="154" t="e">
        <f>#REF!</f>
        <v>#REF!</v>
      </c>
      <c r="T32" s="155" t="e">
        <f>#REF!</f>
        <v>#REF!</v>
      </c>
      <c r="U32" s="156" t="e">
        <f>#REF!</f>
        <v>#REF!</v>
      </c>
      <c r="V32" s="156" t="e">
        <f>#REF!</f>
        <v>#REF!</v>
      </c>
      <c r="W32" s="149"/>
      <c r="X32" s="156" t="e">
        <f>#REF!</f>
        <v>#REF!</v>
      </c>
      <c r="Y32" s="156" t="e">
        <f>#REF!</f>
        <v>#REF!</v>
      </c>
      <c r="Z32" s="157" t="e">
        <f>#REF!</f>
        <v>#REF!</v>
      </c>
    </row>
    <row r="33" spans="1:26" s="4" customFormat="1" ht="14.25" hidden="1" outlineLevel="1" x14ac:dyDescent="0.2">
      <c r="A33" s="121" t="e">
        <f>#REF!</f>
        <v>#REF!</v>
      </c>
      <c r="B33" s="122" t="str">
        <f>Codierung!$I$74</f>
        <v>Festkochende</v>
      </c>
      <c r="C33" s="122"/>
      <c r="D33" s="3" t="str">
        <f>Codierung!$I$119</f>
        <v>CHF/kg</v>
      </c>
      <c r="E33" s="51" t="e">
        <f>#REF!</f>
        <v>#REF!</v>
      </c>
      <c r="F33" s="148" t="e">
        <f>#REF!</f>
        <v>#REF!</v>
      </c>
      <c r="G33" s="148" t="e">
        <f>#REF!</f>
        <v>#REF!</v>
      </c>
      <c r="H33" s="151" t="e">
        <f>#REF!</f>
        <v>#REF!</v>
      </c>
      <c r="I33" s="152" t="e">
        <f>#REF!</f>
        <v>#REF!</v>
      </c>
      <c r="J33" s="152" t="e">
        <f>#REF!</f>
        <v>#REF!</v>
      </c>
      <c r="K33" s="148"/>
      <c r="L33" s="148" t="e">
        <f>#REF!</f>
        <v>#REF!</v>
      </c>
      <c r="M33" s="148" t="e">
        <f>#REF!</f>
        <v>#REF!</v>
      </c>
      <c r="N33" s="151" t="e">
        <f>#REF!</f>
        <v>#REF!</v>
      </c>
      <c r="O33" s="152" t="e">
        <f>#REF!</f>
        <v>#REF!</v>
      </c>
      <c r="P33" s="152" t="e">
        <f>#REF!</f>
        <v>#REF!</v>
      </c>
      <c r="Q33" s="149"/>
      <c r="R33" s="148" t="e">
        <f>#REF!</f>
        <v>#REF!</v>
      </c>
      <c r="S33" s="148" t="e">
        <f>#REF!</f>
        <v>#REF!</v>
      </c>
      <c r="T33" s="151" t="e">
        <f>#REF!</f>
        <v>#REF!</v>
      </c>
      <c r="U33" s="152" t="e">
        <f>#REF!</f>
        <v>#REF!</v>
      </c>
      <c r="V33" s="152" t="e">
        <f>#REF!</f>
        <v>#REF!</v>
      </c>
      <c r="W33" s="149"/>
      <c r="X33" s="152" t="e">
        <f>#REF!</f>
        <v>#REF!</v>
      </c>
      <c r="Y33" s="152" t="e">
        <f>#REF!</f>
        <v>#REF!</v>
      </c>
      <c r="Z33" s="153" t="e">
        <f>#REF!</f>
        <v>#REF!</v>
      </c>
    </row>
    <row r="34" spans="1:26" s="4" customFormat="1" ht="14.25" hidden="1" outlineLevel="1" x14ac:dyDescent="0.2">
      <c r="A34" s="121" t="e">
        <f>#REF!</f>
        <v>#REF!</v>
      </c>
      <c r="B34" s="122" t="str">
        <f>Codierung!$I$76</f>
        <v>Mehligkochende</v>
      </c>
      <c r="C34" s="122"/>
      <c r="D34" s="4" t="str">
        <f>Codierung!$I$119</f>
        <v>CHF/kg</v>
      </c>
      <c r="E34" s="52" t="e">
        <f>#REF!</f>
        <v>#REF!</v>
      </c>
      <c r="F34" s="148" t="e">
        <f>#REF!</f>
        <v>#REF!</v>
      </c>
      <c r="G34" s="148" t="e">
        <f>#REF!</f>
        <v>#REF!</v>
      </c>
      <c r="H34" s="151" t="e">
        <f>#REF!</f>
        <v>#REF!</v>
      </c>
      <c r="I34" s="152" t="e">
        <f>#REF!</f>
        <v>#REF!</v>
      </c>
      <c r="J34" s="152" t="e">
        <f>#REF!</f>
        <v>#REF!</v>
      </c>
      <c r="K34" s="148"/>
      <c r="L34" s="148" t="e">
        <f>#REF!</f>
        <v>#REF!</v>
      </c>
      <c r="M34" s="148" t="e">
        <f>#REF!</f>
        <v>#REF!</v>
      </c>
      <c r="N34" s="151" t="e">
        <f>#REF!</f>
        <v>#REF!</v>
      </c>
      <c r="O34" s="152" t="e">
        <f>#REF!</f>
        <v>#REF!</v>
      </c>
      <c r="P34" s="152" t="e">
        <f>#REF!</f>
        <v>#REF!</v>
      </c>
      <c r="Q34" s="149"/>
      <c r="R34" s="148" t="e">
        <f>#REF!</f>
        <v>#REF!</v>
      </c>
      <c r="S34" s="148" t="e">
        <f>#REF!</f>
        <v>#REF!</v>
      </c>
      <c r="T34" s="151" t="e">
        <f>#REF!</f>
        <v>#REF!</v>
      </c>
      <c r="U34" s="152" t="e">
        <f>#REF!</f>
        <v>#REF!</v>
      </c>
      <c r="V34" s="152" t="e">
        <f>#REF!</f>
        <v>#REF!</v>
      </c>
      <c r="W34" s="149"/>
      <c r="X34" s="152" t="e">
        <f>#REF!</f>
        <v>#REF!</v>
      </c>
      <c r="Y34" s="152" t="e">
        <f>#REF!</f>
        <v>#REF!</v>
      </c>
      <c r="Z34" s="153" t="e">
        <f>#REF!</f>
        <v>#REF!</v>
      </c>
    </row>
    <row r="35" spans="1:26" s="86" customFormat="1" collapsed="1" x14ac:dyDescent="0.2">
      <c r="A35" s="120" t="str">
        <f>Codierung!$I$80</f>
        <v>Früchte</v>
      </c>
      <c r="B35" s="120"/>
      <c r="C35" s="120"/>
      <c r="D35" s="71" t="str">
        <f>Codierung!$I$116</f>
        <v>CHF</v>
      </c>
      <c r="E35" s="72"/>
      <c r="F35" s="145" t="e">
        <f>#REF!</f>
        <v>#REF!</v>
      </c>
      <c r="G35" s="145" t="e">
        <f>#REF!</f>
        <v>#REF!</v>
      </c>
      <c r="H35" s="146" t="e">
        <f>#REF!</f>
        <v>#REF!</v>
      </c>
      <c r="I35" s="147" t="e">
        <f>#REF!</f>
        <v>#REF!</v>
      </c>
      <c r="J35" s="147" t="e">
        <f>#REF!</f>
        <v>#REF!</v>
      </c>
      <c r="K35" s="148"/>
      <c r="L35" s="145" t="e">
        <f>#REF!</f>
        <v>#REF!</v>
      </c>
      <c r="M35" s="145" t="e">
        <f>#REF!</f>
        <v>#REF!</v>
      </c>
      <c r="N35" s="146" t="e">
        <f>#REF!</f>
        <v>#REF!</v>
      </c>
      <c r="O35" s="147" t="e">
        <f>#REF!</f>
        <v>#REF!</v>
      </c>
      <c r="P35" s="147" t="e">
        <f>#REF!</f>
        <v>#REF!</v>
      </c>
      <c r="Q35" s="149"/>
      <c r="R35" s="145" t="e">
        <f>#REF!</f>
        <v>#REF!</v>
      </c>
      <c r="S35" s="145" t="e">
        <f>#REF!</f>
        <v>#REF!</v>
      </c>
      <c r="T35" s="146" t="e">
        <f>#REF!</f>
        <v>#REF!</v>
      </c>
      <c r="U35" s="147" t="e">
        <f>#REF!</f>
        <v>#REF!</v>
      </c>
      <c r="V35" s="147" t="e">
        <f>#REF!</f>
        <v>#REF!</v>
      </c>
      <c r="W35" s="149"/>
      <c r="X35" s="147" t="e">
        <f>#REF!</f>
        <v>#REF!</v>
      </c>
      <c r="Y35" s="147" t="e">
        <f>#REF!</f>
        <v>#REF!</v>
      </c>
      <c r="Z35" s="150" t="e">
        <f>#REF!</f>
        <v>#REF!</v>
      </c>
    </row>
    <row r="36" spans="1:26" s="4" customFormat="1" ht="14.25" hidden="1" outlineLevel="1" x14ac:dyDescent="0.2">
      <c r="A36" s="121" t="e">
        <f>#REF!</f>
        <v>#REF!</v>
      </c>
      <c r="B36" s="122" t="str">
        <f>Codierung!$I$81</f>
        <v>Äpfel, Gala, Klasse I</v>
      </c>
      <c r="C36" s="122"/>
      <c r="D36" s="3" t="str">
        <f>Codierung!$I$119</f>
        <v>CHF/kg</v>
      </c>
      <c r="E36" s="51" t="e">
        <f>#REF!</f>
        <v>#REF!</v>
      </c>
      <c r="F36" s="148" t="e">
        <f>#REF!</f>
        <v>#REF!</v>
      </c>
      <c r="G36" s="148" t="e">
        <f>#REF!</f>
        <v>#REF!</v>
      </c>
      <c r="H36" s="151" t="e">
        <f>#REF!</f>
        <v>#REF!</v>
      </c>
      <c r="I36" s="152" t="e">
        <f>#REF!</f>
        <v>#REF!</v>
      </c>
      <c r="J36" s="152" t="e">
        <f>#REF!</f>
        <v>#REF!</v>
      </c>
      <c r="K36" s="148"/>
      <c r="L36" s="148" t="e">
        <f>#REF!</f>
        <v>#REF!</v>
      </c>
      <c r="M36" s="148" t="e">
        <f>#REF!</f>
        <v>#REF!</v>
      </c>
      <c r="N36" s="151" t="e">
        <f>#REF!</f>
        <v>#REF!</v>
      </c>
      <c r="O36" s="152" t="e">
        <f>#REF!</f>
        <v>#REF!</v>
      </c>
      <c r="P36" s="152" t="e">
        <f>#REF!</f>
        <v>#REF!</v>
      </c>
      <c r="Q36" s="149"/>
      <c r="R36" s="148" t="e">
        <f>#REF!</f>
        <v>#REF!</v>
      </c>
      <c r="S36" s="148" t="e">
        <f>#REF!</f>
        <v>#REF!</v>
      </c>
      <c r="T36" s="151" t="e">
        <f>#REF!</f>
        <v>#REF!</v>
      </c>
      <c r="U36" s="152" t="e">
        <f>#REF!</f>
        <v>#REF!</v>
      </c>
      <c r="V36" s="152" t="e">
        <f>#REF!</f>
        <v>#REF!</v>
      </c>
      <c r="W36" s="149"/>
      <c r="X36" s="152" t="e">
        <f>#REF!</f>
        <v>#REF!</v>
      </c>
      <c r="Y36" s="152" t="e">
        <f>#REF!</f>
        <v>#REF!</v>
      </c>
      <c r="Z36" s="153" t="e">
        <f>#REF!</f>
        <v>#REF!</v>
      </c>
    </row>
    <row r="37" spans="1:26" s="4" customFormat="1" ht="14.25" hidden="1" outlineLevel="1" x14ac:dyDescent="0.2">
      <c r="A37" s="121" t="e">
        <f>#REF!</f>
        <v>#REF!</v>
      </c>
      <c r="B37" s="122" t="str">
        <f>Codierung!$I$82</f>
        <v>Bananen</v>
      </c>
      <c r="C37" s="122"/>
      <c r="D37" s="4" t="str">
        <f>Codierung!$I$119</f>
        <v>CHF/kg</v>
      </c>
      <c r="E37" s="52" t="e">
        <f>#REF!</f>
        <v>#REF!</v>
      </c>
      <c r="F37" s="148" t="e">
        <f>#REF!</f>
        <v>#REF!</v>
      </c>
      <c r="G37" s="148" t="e">
        <f>#REF!</f>
        <v>#REF!</v>
      </c>
      <c r="H37" s="151" t="e">
        <f>#REF!</f>
        <v>#REF!</v>
      </c>
      <c r="I37" s="152" t="e">
        <f>#REF!</f>
        <v>#REF!</v>
      </c>
      <c r="J37" s="152" t="e">
        <f>#REF!</f>
        <v>#REF!</v>
      </c>
      <c r="K37" s="148"/>
      <c r="L37" s="148" t="e">
        <f>#REF!</f>
        <v>#REF!</v>
      </c>
      <c r="M37" s="148" t="e">
        <f>#REF!</f>
        <v>#REF!</v>
      </c>
      <c r="N37" s="151" t="e">
        <f>#REF!</f>
        <v>#REF!</v>
      </c>
      <c r="O37" s="152" t="e">
        <f>#REF!</f>
        <v>#REF!</v>
      </c>
      <c r="P37" s="152" t="e">
        <f>#REF!</f>
        <v>#REF!</v>
      </c>
      <c r="Q37" s="149"/>
      <c r="R37" s="148" t="e">
        <f>#REF!</f>
        <v>#REF!</v>
      </c>
      <c r="S37" s="148" t="e">
        <f>#REF!</f>
        <v>#REF!</v>
      </c>
      <c r="T37" s="151" t="e">
        <f>#REF!</f>
        <v>#REF!</v>
      </c>
      <c r="U37" s="152" t="e">
        <f>#REF!</f>
        <v>#REF!</v>
      </c>
      <c r="V37" s="152" t="e">
        <f>#REF!</f>
        <v>#REF!</v>
      </c>
      <c r="W37" s="149"/>
      <c r="X37" s="152" t="e">
        <f>#REF!</f>
        <v>#REF!</v>
      </c>
      <c r="Y37" s="152" t="e">
        <f>#REF!</f>
        <v>#REF!</v>
      </c>
      <c r="Z37" s="153" t="e">
        <f>#REF!</f>
        <v>#REF!</v>
      </c>
    </row>
    <row r="38" spans="1:26" s="4" customFormat="1" ht="14.25" hidden="1" outlineLevel="1" x14ac:dyDescent="0.2">
      <c r="A38" s="121" t="e">
        <f>#REF!</f>
        <v>#REF!</v>
      </c>
      <c r="B38" s="122" t="str">
        <f>Codierung!$I$83</f>
        <v>Orangen</v>
      </c>
      <c r="C38" s="122"/>
      <c r="D38" s="4" t="str">
        <f>Codierung!$I$119</f>
        <v>CHF/kg</v>
      </c>
      <c r="E38" s="52" t="e">
        <f>#REF!</f>
        <v>#REF!</v>
      </c>
      <c r="F38" s="148" t="e">
        <f>#REF!</f>
        <v>#REF!</v>
      </c>
      <c r="G38" s="148" t="e">
        <f>#REF!</f>
        <v>#REF!</v>
      </c>
      <c r="H38" s="151" t="e">
        <f>#REF!</f>
        <v>#REF!</v>
      </c>
      <c r="I38" s="152" t="e">
        <f>#REF!</f>
        <v>#REF!</v>
      </c>
      <c r="J38" s="152" t="e">
        <f>#REF!</f>
        <v>#REF!</v>
      </c>
      <c r="K38" s="148"/>
      <c r="L38" s="148" t="e">
        <f>#REF!</f>
        <v>#REF!</v>
      </c>
      <c r="M38" s="148" t="e">
        <f>#REF!</f>
        <v>#REF!</v>
      </c>
      <c r="N38" s="151" t="e">
        <f>#REF!</f>
        <v>#REF!</v>
      </c>
      <c r="O38" s="152" t="e">
        <f>#REF!</f>
        <v>#REF!</v>
      </c>
      <c r="P38" s="152" t="e">
        <f>#REF!</f>
        <v>#REF!</v>
      </c>
      <c r="Q38" s="149"/>
      <c r="R38" s="148" t="e">
        <f>#REF!</f>
        <v>#REF!</v>
      </c>
      <c r="S38" s="148" t="e">
        <f>#REF!</f>
        <v>#REF!</v>
      </c>
      <c r="T38" s="151" t="e">
        <f>#REF!</f>
        <v>#REF!</v>
      </c>
      <c r="U38" s="152" t="e">
        <f>#REF!</f>
        <v>#REF!</v>
      </c>
      <c r="V38" s="152" t="e">
        <f>#REF!</f>
        <v>#REF!</v>
      </c>
      <c r="W38" s="149"/>
      <c r="X38" s="152" t="e">
        <f>#REF!</f>
        <v>#REF!</v>
      </c>
      <c r="Y38" s="152" t="e">
        <f>#REF!</f>
        <v>#REF!</v>
      </c>
      <c r="Z38" s="153" t="e">
        <f>#REF!</f>
        <v>#REF!</v>
      </c>
    </row>
    <row r="39" spans="1:26" s="4" customFormat="1" ht="14.25" hidden="1" outlineLevel="1" x14ac:dyDescent="0.2">
      <c r="A39" s="121" t="e">
        <f>#REF!</f>
        <v>#REF!</v>
      </c>
      <c r="B39" s="122" t="str">
        <f>Codierung!$I$84</f>
        <v>Kiwi</v>
      </c>
      <c r="C39" s="122"/>
      <c r="D39" s="4" t="str">
        <f>Codierung!$I$123</f>
        <v>CHF/Stück</v>
      </c>
      <c r="E39" s="52" t="e">
        <f>#REF!</f>
        <v>#REF!</v>
      </c>
      <c r="F39" s="148" t="e">
        <f>#REF!</f>
        <v>#REF!</v>
      </c>
      <c r="G39" s="148" t="e">
        <f>#REF!</f>
        <v>#REF!</v>
      </c>
      <c r="H39" s="151" t="e">
        <f>#REF!</f>
        <v>#REF!</v>
      </c>
      <c r="I39" s="152" t="e">
        <f>#REF!</f>
        <v>#REF!</v>
      </c>
      <c r="J39" s="152" t="e">
        <f>#REF!</f>
        <v>#REF!</v>
      </c>
      <c r="K39" s="148"/>
      <c r="L39" s="148" t="e">
        <f>#REF!</f>
        <v>#REF!</v>
      </c>
      <c r="M39" s="148" t="e">
        <f>#REF!</f>
        <v>#REF!</v>
      </c>
      <c r="N39" s="151" t="e">
        <f>#REF!</f>
        <v>#REF!</v>
      </c>
      <c r="O39" s="152" t="e">
        <f>#REF!</f>
        <v>#REF!</v>
      </c>
      <c r="P39" s="152" t="e">
        <f>#REF!</f>
        <v>#REF!</v>
      </c>
      <c r="Q39" s="149"/>
      <c r="R39" s="148" t="e">
        <f>#REF!</f>
        <v>#REF!</v>
      </c>
      <c r="S39" s="148" t="e">
        <f>#REF!</f>
        <v>#REF!</v>
      </c>
      <c r="T39" s="151" t="e">
        <f>#REF!</f>
        <v>#REF!</v>
      </c>
      <c r="U39" s="152" t="e">
        <f>#REF!</f>
        <v>#REF!</v>
      </c>
      <c r="V39" s="152" t="e">
        <f>#REF!</f>
        <v>#REF!</v>
      </c>
      <c r="W39" s="149"/>
      <c r="X39" s="152" t="e">
        <f>#REF!</f>
        <v>#REF!</v>
      </c>
      <c r="Y39" s="152" t="e">
        <f>#REF!</f>
        <v>#REF!</v>
      </c>
      <c r="Z39" s="153" t="e">
        <f>#REF!</f>
        <v>#REF!</v>
      </c>
    </row>
    <row r="40" spans="1:26" s="86" customFormat="1" collapsed="1" x14ac:dyDescent="0.2">
      <c r="A40" s="120" t="str">
        <f>Codierung!$I$85</f>
        <v>Gemüse</v>
      </c>
      <c r="B40" s="120"/>
      <c r="C40" s="120"/>
      <c r="D40" s="73" t="str">
        <f>Codierung!$I$116</f>
        <v>CHF</v>
      </c>
      <c r="E40" s="74"/>
      <c r="F40" s="154" t="e">
        <f>#REF!</f>
        <v>#REF!</v>
      </c>
      <c r="G40" s="154" t="e">
        <f>#REF!</f>
        <v>#REF!</v>
      </c>
      <c r="H40" s="155" t="e">
        <f>#REF!</f>
        <v>#REF!</v>
      </c>
      <c r="I40" s="156" t="e">
        <f>#REF!</f>
        <v>#REF!</v>
      </c>
      <c r="J40" s="156" t="e">
        <f>#REF!</f>
        <v>#REF!</v>
      </c>
      <c r="K40" s="148"/>
      <c r="L40" s="154" t="e">
        <f>#REF!</f>
        <v>#REF!</v>
      </c>
      <c r="M40" s="154" t="e">
        <f>#REF!</f>
        <v>#REF!</v>
      </c>
      <c r="N40" s="155" t="e">
        <f>#REF!</f>
        <v>#REF!</v>
      </c>
      <c r="O40" s="156" t="e">
        <f>#REF!</f>
        <v>#REF!</v>
      </c>
      <c r="P40" s="156" t="e">
        <f>#REF!</f>
        <v>#REF!</v>
      </c>
      <c r="Q40" s="149"/>
      <c r="R40" s="154" t="e">
        <f>#REF!</f>
        <v>#REF!</v>
      </c>
      <c r="S40" s="154" t="e">
        <f>#REF!</f>
        <v>#REF!</v>
      </c>
      <c r="T40" s="155" t="e">
        <f>#REF!</f>
        <v>#REF!</v>
      </c>
      <c r="U40" s="156" t="e">
        <f>#REF!</f>
        <v>#REF!</v>
      </c>
      <c r="V40" s="156" t="e">
        <f>#REF!</f>
        <v>#REF!</v>
      </c>
      <c r="W40" s="149"/>
      <c r="X40" s="156" t="e">
        <f>#REF!</f>
        <v>#REF!</v>
      </c>
      <c r="Y40" s="156" t="e">
        <f>#REF!</f>
        <v>#REF!</v>
      </c>
      <c r="Z40" s="157" t="e">
        <f>#REF!</f>
        <v>#REF!</v>
      </c>
    </row>
    <row r="41" spans="1:26" s="4" customFormat="1" ht="14.25" hidden="1" outlineLevel="1" x14ac:dyDescent="0.2">
      <c r="A41" s="121" t="e">
        <f>#REF!</f>
        <v>#REF!</v>
      </c>
      <c r="B41" s="122" t="str">
        <f>Codierung!$I$86</f>
        <v>Karotten</v>
      </c>
      <c r="C41" s="122"/>
      <c r="D41" s="3" t="str">
        <f>Codierung!$I$119</f>
        <v>CHF/kg</v>
      </c>
      <c r="E41" s="51" t="e">
        <f>#REF!</f>
        <v>#REF!</v>
      </c>
      <c r="F41" s="148" t="e">
        <f>#REF!</f>
        <v>#REF!</v>
      </c>
      <c r="G41" s="148" t="e">
        <f>#REF!</f>
        <v>#REF!</v>
      </c>
      <c r="H41" s="151" t="e">
        <f>#REF!</f>
        <v>#REF!</v>
      </c>
      <c r="I41" s="152" t="e">
        <f>#REF!</f>
        <v>#REF!</v>
      </c>
      <c r="J41" s="152" t="e">
        <f>#REF!</f>
        <v>#REF!</v>
      </c>
      <c r="K41" s="148"/>
      <c r="L41" s="148" t="e">
        <f>#REF!</f>
        <v>#REF!</v>
      </c>
      <c r="M41" s="148" t="e">
        <f>#REF!</f>
        <v>#REF!</v>
      </c>
      <c r="N41" s="151" t="e">
        <f>#REF!</f>
        <v>#REF!</v>
      </c>
      <c r="O41" s="152" t="e">
        <f>#REF!</f>
        <v>#REF!</v>
      </c>
      <c r="P41" s="152" t="e">
        <f>#REF!</f>
        <v>#REF!</v>
      </c>
      <c r="Q41" s="149"/>
      <c r="R41" s="148" t="e">
        <f>#REF!</f>
        <v>#REF!</v>
      </c>
      <c r="S41" s="148" t="e">
        <f>#REF!</f>
        <v>#REF!</v>
      </c>
      <c r="T41" s="151" t="e">
        <f>#REF!</f>
        <v>#REF!</v>
      </c>
      <c r="U41" s="152" t="e">
        <f>#REF!</f>
        <v>#REF!</v>
      </c>
      <c r="V41" s="152" t="e">
        <f>#REF!</f>
        <v>#REF!</v>
      </c>
      <c r="W41" s="149"/>
      <c r="X41" s="152" t="e">
        <f>#REF!</f>
        <v>#REF!</v>
      </c>
      <c r="Y41" s="152" t="e">
        <f>#REF!</f>
        <v>#REF!</v>
      </c>
      <c r="Z41" s="153" t="e">
        <f>#REF!</f>
        <v>#REF!</v>
      </c>
    </row>
    <row r="42" spans="1:26" s="4" customFormat="1" ht="14.25" hidden="1" outlineLevel="1" x14ac:dyDescent="0.2">
      <c r="A42" s="121" t="e">
        <f>#REF!</f>
        <v>#REF!</v>
      </c>
      <c r="B42" s="122" t="str">
        <f>Codierung!$I$88</f>
        <v>Tomaten Rispe</v>
      </c>
      <c r="C42" s="122"/>
      <c r="D42" s="4" t="str">
        <f>Codierung!$I$119</f>
        <v>CHF/kg</v>
      </c>
      <c r="E42" s="52" t="e">
        <f>#REF!</f>
        <v>#REF!</v>
      </c>
      <c r="F42" s="148" t="e">
        <f>#REF!</f>
        <v>#REF!</v>
      </c>
      <c r="G42" s="148" t="e">
        <f>#REF!</f>
        <v>#REF!</v>
      </c>
      <c r="H42" s="151" t="e">
        <f>#REF!</f>
        <v>#REF!</v>
      </c>
      <c r="I42" s="152" t="e">
        <f>#REF!</f>
        <v>#REF!</v>
      </c>
      <c r="J42" s="152" t="e">
        <f>#REF!</f>
        <v>#REF!</v>
      </c>
      <c r="K42" s="148"/>
      <c r="L42" s="148" t="e">
        <f>#REF!</f>
        <v>#REF!</v>
      </c>
      <c r="M42" s="148" t="e">
        <f>#REF!</f>
        <v>#REF!</v>
      </c>
      <c r="N42" s="151" t="e">
        <f>#REF!</f>
        <v>#REF!</v>
      </c>
      <c r="O42" s="152" t="e">
        <f>#REF!</f>
        <v>#REF!</v>
      </c>
      <c r="P42" s="152" t="e">
        <f>#REF!</f>
        <v>#REF!</v>
      </c>
      <c r="Q42" s="149"/>
      <c r="R42" s="148" t="e">
        <f>#REF!</f>
        <v>#REF!</v>
      </c>
      <c r="S42" s="148" t="e">
        <f>#REF!</f>
        <v>#REF!</v>
      </c>
      <c r="T42" s="151" t="e">
        <f>#REF!</f>
        <v>#REF!</v>
      </c>
      <c r="U42" s="152" t="e">
        <f>#REF!</f>
        <v>#REF!</v>
      </c>
      <c r="V42" s="152" t="e">
        <f>#REF!</f>
        <v>#REF!</v>
      </c>
      <c r="W42" s="149"/>
      <c r="X42" s="152" t="e">
        <f>#REF!</f>
        <v>#REF!</v>
      </c>
      <c r="Y42" s="152" t="e">
        <f>#REF!</f>
        <v>#REF!</v>
      </c>
      <c r="Z42" s="153" t="e">
        <f>#REF!</f>
        <v>#REF!</v>
      </c>
    </row>
    <row r="43" spans="1:26" s="4" customFormat="1" ht="14.25" hidden="1" outlineLevel="1" x14ac:dyDescent="0.2">
      <c r="A43" s="121" t="e">
        <f>#REF!</f>
        <v>#REF!</v>
      </c>
      <c r="B43" s="122" t="str">
        <f>Codierung!$I$89</f>
        <v>Salatgurke</v>
      </c>
      <c r="C43" s="122"/>
      <c r="D43" s="4" t="str">
        <f>Codierung!$I$123</f>
        <v>CHF/Stück</v>
      </c>
      <c r="E43" s="52" t="e">
        <f>#REF!</f>
        <v>#REF!</v>
      </c>
      <c r="F43" s="148" t="e">
        <f>#REF!</f>
        <v>#REF!</v>
      </c>
      <c r="G43" s="148" t="e">
        <f>#REF!</f>
        <v>#REF!</v>
      </c>
      <c r="H43" s="151" t="e">
        <f>#REF!</f>
        <v>#REF!</v>
      </c>
      <c r="I43" s="152" t="e">
        <f>#REF!</f>
        <v>#REF!</v>
      </c>
      <c r="J43" s="152" t="e">
        <f>#REF!</f>
        <v>#REF!</v>
      </c>
      <c r="K43" s="148"/>
      <c r="L43" s="148" t="e">
        <f>#REF!</f>
        <v>#REF!</v>
      </c>
      <c r="M43" s="148" t="e">
        <f>#REF!</f>
        <v>#REF!</v>
      </c>
      <c r="N43" s="151" t="e">
        <f>#REF!</f>
        <v>#REF!</v>
      </c>
      <c r="O43" s="152" t="e">
        <f>#REF!</f>
        <v>#REF!</v>
      </c>
      <c r="P43" s="152" t="e">
        <f>#REF!</f>
        <v>#REF!</v>
      </c>
      <c r="Q43" s="149"/>
      <c r="R43" s="148" t="e">
        <f>#REF!</f>
        <v>#REF!</v>
      </c>
      <c r="S43" s="148" t="e">
        <f>#REF!</f>
        <v>#REF!</v>
      </c>
      <c r="T43" s="151" t="e">
        <f>#REF!</f>
        <v>#REF!</v>
      </c>
      <c r="U43" s="152" t="e">
        <f>#REF!</f>
        <v>#REF!</v>
      </c>
      <c r="V43" s="152" t="e">
        <f>#REF!</f>
        <v>#REF!</v>
      </c>
      <c r="W43" s="149"/>
      <c r="X43" s="152" t="e">
        <f>#REF!</f>
        <v>#REF!</v>
      </c>
      <c r="Y43" s="152" t="e">
        <f>#REF!</f>
        <v>#REF!</v>
      </c>
      <c r="Z43" s="153" t="e">
        <f>#REF!</f>
        <v>#REF!</v>
      </c>
    </row>
    <row r="44" spans="1:26" s="4" customFormat="1" ht="14.25" hidden="1" outlineLevel="1" x14ac:dyDescent="0.2">
      <c r="A44" s="121" t="e">
        <f>#REF!</f>
        <v>#REF!</v>
      </c>
      <c r="B44" s="122" t="str">
        <f>Codierung!$I$90</f>
        <v>Zucchetti</v>
      </c>
      <c r="C44" s="122"/>
      <c r="D44" s="4" t="str">
        <f>Codierung!$I$119</f>
        <v>CHF/kg</v>
      </c>
      <c r="E44" s="52" t="e">
        <f>#REF!</f>
        <v>#REF!</v>
      </c>
      <c r="F44" s="148" t="e">
        <f>#REF!</f>
        <v>#REF!</v>
      </c>
      <c r="G44" s="148" t="e">
        <f>#REF!</f>
        <v>#REF!</v>
      </c>
      <c r="H44" s="151" t="e">
        <f>#REF!</f>
        <v>#REF!</v>
      </c>
      <c r="I44" s="152" t="e">
        <f>#REF!</f>
        <v>#REF!</v>
      </c>
      <c r="J44" s="152" t="e">
        <f>#REF!</f>
        <v>#REF!</v>
      </c>
      <c r="K44" s="148"/>
      <c r="L44" s="148" t="e">
        <f>#REF!</f>
        <v>#REF!</v>
      </c>
      <c r="M44" s="148" t="e">
        <f>#REF!</f>
        <v>#REF!</v>
      </c>
      <c r="N44" s="151" t="e">
        <f>#REF!</f>
        <v>#REF!</v>
      </c>
      <c r="O44" s="152" t="e">
        <f>#REF!</f>
        <v>#REF!</v>
      </c>
      <c r="P44" s="152" t="e">
        <f>#REF!</f>
        <v>#REF!</v>
      </c>
      <c r="Q44" s="149"/>
      <c r="R44" s="148" t="e">
        <f>#REF!</f>
        <v>#REF!</v>
      </c>
      <c r="S44" s="148" t="e">
        <f>#REF!</f>
        <v>#REF!</v>
      </c>
      <c r="T44" s="151" t="e">
        <f>#REF!</f>
        <v>#REF!</v>
      </c>
      <c r="U44" s="152" t="e">
        <f>#REF!</f>
        <v>#REF!</v>
      </c>
      <c r="V44" s="152" t="e">
        <f>#REF!</f>
        <v>#REF!</v>
      </c>
      <c r="W44" s="149"/>
      <c r="X44" s="152" t="e">
        <f>#REF!</f>
        <v>#REF!</v>
      </c>
      <c r="Y44" s="152" t="e">
        <f>#REF!</f>
        <v>#REF!</v>
      </c>
      <c r="Z44" s="153" t="e">
        <f>#REF!</f>
        <v>#REF!</v>
      </c>
    </row>
    <row r="45" spans="1:26" s="4" customFormat="1" ht="14.25" hidden="1" outlineLevel="1" x14ac:dyDescent="0.2">
      <c r="A45" s="121" t="e">
        <f>#REF!</f>
        <v>#REF!</v>
      </c>
      <c r="B45" s="122" t="str">
        <f>Codierung!$I$91</f>
        <v>Eisbergsalat</v>
      </c>
      <c r="C45" s="122"/>
      <c r="D45" s="4" t="str">
        <f>Codierung!$I$119</f>
        <v>CHF/kg</v>
      </c>
      <c r="E45" s="52" t="e">
        <f>#REF!</f>
        <v>#REF!</v>
      </c>
      <c r="F45" s="148" t="e">
        <f>#REF!</f>
        <v>#REF!</v>
      </c>
      <c r="G45" s="148" t="e">
        <f>#REF!</f>
        <v>#REF!</v>
      </c>
      <c r="H45" s="151" t="e">
        <f>#REF!</f>
        <v>#REF!</v>
      </c>
      <c r="I45" s="152" t="e">
        <f>#REF!</f>
        <v>#REF!</v>
      </c>
      <c r="J45" s="152" t="e">
        <f>#REF!</f>
        <v>#REF!</v>
      </c>
      <c r="K45" s="148"/>
      <c r="L45" s="148" t="e">
        <f>#REF!</f>
        <v>#REF!</v>
      </c>
      <c r="M45" s="148" t="e">
        <f>#REF!</f>
        <v>#REF!</v>
      </c>
      <c r="N45" s="151" t="e">
        <f>#REF!</f>
        <v>#REF!</v>
      </c>
      <c r="O45" s="152" t="e">
        <f>#REF!</f>
        <v>#REF!</v>
      </c>
      <c r="P45" s="152" t="e">
        <f>#REF!</f>
        <v>#REF!</v>
      </c>
      <c r="Q45" s="149"/>
      <c r="R45" s="148" t="e">
        <f>#REF!</f>
        <v>#REF!</v>
      </c>
      <c r="S45" s="148" t="e">
        <f>#REF!</f>
        <v>#REF!</v>
      </c>
      <c r="T45" s="151" t="e">
        <f>#REF!</f>
        <v>#REF!</v>
      </c>
      <c r="U45" s="152" t="e">
        <f>#REF!</f>
        <v>#REF!</v>
      </c>
      <c r="V45" s="152" t="e">
        <f>#REF!</f>
        <v>#REF!</v>
      </c>
      <c r="W45" s="149"/>
      <c r="X45" s="152" t="e">
        <f>#REF!</f>
        <v>#REF!</v>
      </c>
      <c r="Y45" s="152" t="e">
        <f>#REF!</f>
        <v>#REF!</v>
      </c>
      <c r="Z45" s="153" t="e">
        <f>#REF!</f>
        <v>#REF!</v>
      </c>
    </row>
    <row r="46" spans="1:26" s="4" customFormat="1" ht="14.25" hidden="1" outlineLevel="1" x14ac:dyDescent="0.2">
      <c r="A46" s="121" t="e">
        <f>#REF!</f>
        <v>#REF!</v>
      </c>
      <c r="B46" s="122" t="str">
        <f>Codierung!$I$92</f>
        <v>Zwiebeln (gelb)</v>
      </c>
      <c r="C46" s="122"/>
      <c r="D46" s="4" t="str">
        <f>Codierung!$I$119</f>
        <v>CHF/kg</v>
      </c>
      <c r="E46" s="52" t="e">
        <f>#REF!</f>
        <v>#REF!</v>
      </c>
      <c r="F46" s="148" t="e">
        <f>#REF!</f>
        <v>#REF!</v>
      </c>
      <c r="G46" s="148" t="e">
        <f>#REF!</f>
        <v>#REF!</v>
      </c>
      <c r="H46" s="151" t="e">
        <f>#REF!</f>
        <v>#REF!</v>
      </c>
      <c r="I46" s="152" t="e">
        <f>#REF!</f>
        <v>#REF!</v>
      </c>
      <c r="J46" s="152" t="e">
        <f>#REF!</f>
        <v>#REF!</v>
      </c>
      <c r="K46" s="148"/>
      <c r="L46" s="148" t="e">
        <f>#REF!</f>
        <v>#REF!</v>
      </c>
      <c r="M46" s="148" t="e">
        <f>#REF!</f>
        <v>#REF!</v>
      </c>
      <c r="N46" s="151" t="e">
        <f>#REF!</f>
        <v>#REF!</v>
      </c>
      <c r="O46" s="152" t="e">
        <f>#REF!</f>
        <v>#REF!</v>
      </c>
      <c r="P46" s="152" t="e">
        <f>#REF!</f>
        <v>#REF!</v>
      </c>
      <c r="Q46" s="149"/>
      <c r="R46" s="148" t="e">
        <f>#REF!</f>
        <v>#REF!</v>
      </c>
      <c r="S46" s="148" t="e">
        <f>#REF!</f>
        <v>#REF!</v>
      </c>
      <c r="T46" s="151" t="e">
        <f>#REF!</f>
        <v>#REF!</v>
      </c>
      <c r="U46" s="152" t="e">
        <f>#REF!</f>
        <v>#REF!</v>
      </c>
      <c r="V46" s="152" t="e">
        <f>#REF!</f>
        <v>#REF!</v>
      </c>
      <c r="W46" s="149"/>
      <c r="X46" s="152" t="e">
        <f>#REF!</f>
        <v>#REF!</v>
      </c>
      <c r="Y46" s="152" t="e">
        <f>#REF!</f>
        <v>#REF!</v>
      </c>
      <c r="Z46" s="153" t="e">
        <f>#REF!</f>
        <v>#REF!</v>
      </c>
    </row>
    <row r="47" spans="1:26" s="4" customFormat="1" ht="14.25" hidden="1" outlineLevel="1" x14ac:dyDescent="0.2">
      <c r="A47" s="121" t="e">
        <f>#REF!</f>
        <v>#REF!</v>
      </c>
      <c r="B47" s="122" t="str">
        <f>Codierung!$I$93</f>
        <v>Blumenkohl</v>
      </c>
      <c r="C47" s="122"/>
      <c r="D47" s="4" t="str">
        <f>Codierung!$I$119</f>
        <v>CHF/kg</v>
      </c>
      <c r="E47" s="52" t="e">
        <f>#REF!</f>
        <v>#REF!</v>
      </c>
      <c r="F47" s="148" t="e">
        <f>#REF!</f>
        <v>#REF!</v>
      </c>
      <c r="G47" s="148" t="e">
        <f>#REF!</f>
        <v>#REF!</v>
      </c>
      <c r="H47" s="151" t="e">
        <f>#REF!</f>
        <v>#REF!</v>
      </c>
      <c r="I47" s="152" t="e">
        <f>#REF!</f>
        <v>#REF!</v>
      </c>
      <c r="J47" s="152" t="e">
        <f>#REF!</f>
        <v>#REF!</v>
      </c>
      <c r="K47" s="148"/>
      <c r="L47" s="148" t="e">
        <f>#REF!</f>
        <v>#REF!</v>
      </c>
      <c r="M47" s="148" t="e">
        <f>#REF!</f>
        <v>#REF!</v>
      </c>
      <c r="N47" s="151" t="e">
        <f>#REF!</f>
        <v>#REF!</v>
      </c>
      <c r="O47" s="152" t="e">
        <f>#REF!</f>
        <v>#REF!</v>
      </c>
      <c r="P47" s="152" t="e">
        <f>#REF!</f>
        <v>#REF!</v>
      </c>
      <c r="Q47" s="149"/>
      <c r="R47" s="148" t="e">
        <f>#REF!</f>
        <v>#REF!</v>
      </c>
      <c r="S47" s="148" t="e">
        <f>#REF!</f>
        <v>#REF!</v>
      </c>
      <c r="T47" s="151" t="e">
        <f>#REF!</f>
        <v>#REF!</v>
      </c>
      <c r="U47" s="152" t="e">
        <f>#REF!</f>
        <v>#REF!</v>
      </c>
      <c r="V47" s="152" t="e">
        <f>#REF!</f>
        <v>#REF!</v>
      </c>
      <c r="W47" s="149"/>
      <c r="X47" s="152" t="e">
        <f>#REF!</f>
        <v>#REF!</v>
      </c>
      <c r="Y47" s="152" t="e">
        <f>#REF!</f>
        <v>#REF!</v>
      </c>
      <c r="Z47" s="153" t="e">
        <f>#REF!</f>
        <v>#REF!</v>
      </c>
    </row>
    <row r="48" spans="1:26" s="4" customFormat="1" ht="14.25" hidden="1" outlineLevel="1" x14ac:dyDescent="0.2">
      <c r="A48" s="121" t="e">
        <f>#REF!</f>
        <v>#REF!</v>
      </c>
      <c r="B48" s="122" t="str">
        <f>Codierung!$I$94</f>
        <v>Fenchel</v>
      </c>
      <c r="C48" s="122"/>
      <c r="D48" s="4" t="str">
        <f>Codierung!$I$119</f>
        <v>CHF/kg</v>
      </c>
      <c r="E48" s="52" t="e">
        <f>#REF!</f>
        <v>#REF!</v>
      </c>
      <c r="F48" s="148" t="e">
        <f>#REF!</f>
        <v>#REF!</v>
      </c>
      <c r="G48" s="148" t="e">
        <f>#REF!</f>
        <v>#REF!</v>
      </c>
      <c r="H48" s="151" t="e">
        <f>#REF!</f>
        <v>#REF!</v>
      </c>
      <c r="I48" s="152" t="e">
        <f>#REF!</f>
        <v>#REF!</v>
      </c>
      <c r="J48" s="152" t="e">
        <f>#REF!</f>
        <v>#REF!</v>
      </c>
      <c r="K48" s="148"/>
      <c r="L48" s="148" t="e">
        <f>#REF!</f>
        <v>#REF!</v>
      </c>
      <c r="M48" s="148" t="e">
        <f>#REF!</f>
        <v>#REF!</v>
      </c>
      <c r="N48" s="151" t="e">
        <f>#REF!</f>
        <v>#REF!</v>
      </c>
      <c r="O48" s="152" t="e">
        <f>#REF!</f>
        <v>#REF!</v>
      </c>
      <c r="P48" s="152" t="e">
        <f>#REF!</f>
        <v>#REF!</v>
      </c>
      <c r="Q48" s="149"/>
      <c r="R48" s="148" t="e">
        <f>#REF!</f>
        <v>#REF!</v>
      </c>
      <c r="S48" s="148" t="e">
        <f>#REF!</f>
        <v>#REF!</v>
      </c>
      <c r="T48" s="151" t="e">
        <f>#REF!</f>
        <v>#REF!</v>
      </c>
      <c r="U48" s="152" t="e">
        <f>#REF!</f>
        <v>#REF!</v>
      </c>
      <c r="V48" s="152" t="e">
        <f>#REF!</f>
        <v>#REF!</v>
      </c>
      <c r="W48" s="149"/>
      <c r="X48" s="152" t="e">
        <f>#REF!</f>
        <v>#REF!</v>
      </c>
      <c r="Y48" s="152" t="e">
        <f>#REF!</f>
        <v>#REF!</v>
      </c>
      <c r="Z48" s="153" t="e">
        <f>#REF!</f>
        <v>#REF!</v>
      </c>
    </row>
    <row r="49" spans="1:26" s="4" customFormat="1" ht="14.25" hidden="1" outlineLevel="1" x14ac:dyDescent="0.2">
      <c r="A49" s="121" t="e">
        <f>#REF!</f>
        <v>#REF!</v>
      </c>
      <c r="B49" s="122" t="str">
        <f>Codierung!$I$95</f>
        <v>Broccoli</v>
      </c>
      <c r="C49" s="122"/>
      <c r="D49" s="4" t="str">
        <f>Codierung!$I$119</f>
        <v>CHF/kg</v>
      </c>
      <c r="E49" s="52" t="e">
        <f>#REF!</f>
        <v>#REF!</v>
      </c>
      <c r="F49" s="148" t="e">
        <f>#REF!</f>
        <v>#REF!</v>
      </c>
      <c r="G49" s="148" t="e">
        <f>#REF!</f>
        <v>#REF!</v>
      </c>
      <c r="H49" s="151" t="e">
        <f>#REF!</f>
        <v>#REF!</v>
      </c>
      <c r="I49" s="152" t="e">
        <f>#REF!</f>
        <v>#REF!</v>
      </c>
      <c r="J49" s="152" t="e">
        <f>#REF!</f>
        <v>#REF!</v>
      </c>
      <c r="K49" s="148"/>
      <c r="L49" s="148" t="e">
        <f>#REF!</f>
        <v>#REF!</v>
      </c>
      <c r="M49" s="148" t="e">
        <f>#REF!</f>
        <v>#REF!</v>
      </c>
      <c r="N49" s="151" t="e">
        <f>#REF!</f>
        <v>#REF!</v>
      </c>
      <c r="O49" s="152" t="e">
        <f>#REF!</f>
        <v>#REF!</v>
      </c>
      <c r="P49" s="152" t="e">
        <f>#REF!</f>
        <v>#REF!</v>
      </c>
      <c r="Q49" s="149"/>
      <c r="R49" s="148" t="e">
        <f>#REF!</f>
        <v>#REF!</v>
      </c>
      <c r="S49" s="148" t="e">
        <f>#REF!</f>
        <v>#REF!</v>
      </c>
      <c r="T49" s="151" t="e">
        <f>#REF!</f>
        <v>#REF!</v>
      </c>
      <c r="U49" s="152" t="e">
        <f>#REF!</f>
        <v>#REF!</v>
      </c>
      <c r="V49" s="152" t="e">
        <f>#REF!</f>
        <v>#REF!</v>
      </c>
      <c r="W49" s="149"/>
      <c r="X49" s="152" t="e">
        <f>#REF!</f>
        <v>#REF!</v>
      </c>
      <c r="Y49" s="152" t="e">
        <f>#REF!</f>
        <v>#REF!</v>
      </c>
      <c r="Z49" s="153" t="e">
        <f>#REF!</f>
        <v>#REF!</v>
      </c>
    </row>
    <row r="50" spans="1:26" s="4" customFormat="1" ht="14.25" hidden="1" outlineLevel="1" x14ac:dyDescent="0.2">
      <c r="A50" s="121" t="e">
        <f>#REF!</f>
        <v>#REF!</v>
      </c>
      <c r="B50" s="122" t="str">
        <f>Codierung!$I$97</f>
        <v>Lauch grün</v>
      </c>
      <c r="C50" s="122"/>
      <c r="D50" s="4" t="str">
        <f>Codierung!$I$119</f>
        <v>CHF/kg</v>
      </c>
      <c r="E50" s="52" t="e">
        <f>#REF!</f>
        <v>#REF!</v>
      </c>
      <c r="F50" s="148" t="e">
        <f>#REF!</f>
        <v>#REF!</v>
      </c>
      <c r="G50" s="148" t="e">
        <f>#REF!</f>
        <v>#REF!</v>
      </c>
      <c r="H50" s="151" t="e">
        <f>#REF!</f>
        <v>#REF!</v>
      </c>
      <c r="I50" s="152" t="e">
        <f>#REF!</f>
        <v>#REF!</v>
      </c>
      <c r="J50" s="152" t="e">
        <f>#REF!</f>
        <v>#REF!</v>
      </c>
      <c r="K50" s="148"/>
      <c r="L50" s="148" t="e">
        <f>#REF!</f>
        <v>#REF!</v>
      </c>
      <c r="M50" s="162" t="e">
        <f>#REF!</f>
        <v>#REF!</v>
      </c>
      <c r="N50" s="151" t="e">
        <f>#REF!</f>
        <v>#REF!</v>
      </c>
      <c r="O50" s="152" t="e">
        <f>#REF!</f>
        <v>#REF!</v>
      </c>
      <c r="P50" s="152" t="e">
        <f>#REF!</f>
        <v>#REF!</v>
      </c>
      <c r="Q50" s="149"/>
      <c r="R50" s="148" t="e">
        <f>#REF!</f>
        <v>#REF!</v>
      </c>
      <c r="S50" s="148" t="e">
        <f>#REF!</f>
        <v>#REF!</v>
      </c>
      <c r="T50" s="151" t="e">
        <f>#REF!</f>
        <v>#REF!</v>
      </c>
      <c r="U50" s="152" t="e">
        <f>#REF!</f>
        <v>#REF!</v>
      </c>
      <c r="V50" s="152" t="e">
        <f>#REF!</f>
        <v>#REF!</v>
      </c>
      <c r="W50" s="149"/>
      <c r="X50" s="152" t="e">
        <f>#REF!</f>
        <v>#REF!</v>
      </c>
      <c r="Y50" s="152" t="e">
        <f>#REF!</f>
        <v>#REF!</v>
      </c>
      <c r="Z50" s="153" t="e">
        <f>#REF!</f>
        <v>#REF!</v>
      </c>
    </row>
    <row r="51" spans="1:26" s="4" customFormat="1" ht="14.25" hidden="1" outlineLevel="1" x14ac:dyDescent="0.2">
      <c r="A51" s="121" t="e">
        <f>#REF!</f>
        <v>#REF!</v>
      </c>
      <c r="B51" s="122" t="str">
        <f>Codierung!$I$98</f>
        <v>Champignons</v>
      </c>
      <c r="C51" s="122"/>
      <c r="D51" s="4" t="str">
        <f>Codierung!$I$119</f>
        <v>CHF/kg</v>
      </c>
      <c r="E51" s="52" t="e">
        <f>#REF!</f>
        <v>#REF!</v>
      </c>
      <c r="F51" s="148" t="e">
        <f>#REF!</f>
        <v>#REF!</v>
      </c>
      <c r="G51" s="148" t="e">
        <f>#REF!</f>
        <v>#REF!</v>
      </c>
      <c r="H51" s="151" t="e">
        <f>#REF!</f>
        <v>#REF!</v>
      </c>
      <c r="I51" s="152" t="e">
        <f>#REF!</f>
        <v>#REF!</v>
      </c>
      <c r="J51" s="152" t="e">
        <f>#REF!</f>
        <v>#REF!</v>
      </c>
      <c r="K51" s="148"/>
      <c r="L51" s="148" t="e">
        <f>#REF!</f>
        <v>#REF!</v>
      </c>
      <c r="M51" s="162" t="e">
        <f>#REF!</f>
        <v>#REF!</v>
      </c>
      <c r="N51" s="151" t="e">
        <f>#REF!</f>
        <v>#REF!</v>
      </c>
      <c r="O51" s="152" t="e">
        <f>#REF!</f>
        <v>#REF!</v>
      </c>
      <c r="P51" s="152" t="e">
        <f>#REF!</f>
        <v>#REF!</v>
      </c>
      <c r="Q51" s="149"/>
      <c r="R51" s="148" t="e">
        <f>#REF!</f>
        <v>#REF!</v>
      </c>
      <c r="S51" s="148" t="e">
        <f>#REF!</f>
        <v>#REF!</v>
      </c>
      <c r="T51" s="151" t="e">
        <f>#REF!</f>
        <v>#REF!</v>
      </c>
      <c r="U51" s="152" t="e">
        <f>#REF!</f>
        <v>#REF!</v>
      </c>
      <c r="V51" s="152" t="e">
        <f>#REF!</f>
        <v>#REF!</v>
      </c>
      <c r="W51" s="149"/>
      <c r="X51" s="152" t="e">
        <f>#REF!</f>
        <v>#REF!</v>
      </c>
      <c r="Y51" s="152" t="e">
        <f>#REF!</f>
        <v>#REF!</v>
      </c>
      <c r="Z51" s="153" t="e">
        <f>#REF!</f>
        <v>#REF!</v>
      </c>
    </row>
    <row r="52" spans="1:26" s="4" customFormat="1" ht="14.25" hidden="1" outlineLevel="1" x14ac:dyDescent="0.2">
      <c r="A52" s="121" t="e">
        <f>#REF!</f>
        <v>#REF!</v>
      </c>
      <c r="B52" s="122" t="str">
        <f>Codierung!$I$99</f>
        <v>Randen gedämpft</v>
      </c>
      <c r="C52" s="122"/>
      <c r="D52" s="4" t="str">
        <f>Codierung!$I$119</f>
        <v>CHF/kg</v>
      </c>
      <c r="E52" s="52" t="e">
        <f>#REF!</f>
        <v>#REF!</v>
      </c>
      <c r="F52" s="148" t="e">
        <f>#REF!</f>
        <v>#REF!</v>
      </c>
      <c r="G52" s="148" t="e">
        <f>#REF!</f>
        <v>#REF!</v>
      </c>
      <c r="H52" s="151" t="e">
        <f>#REF!</f>
        <v>#REF!</v>
      </c>
      <c r="I52" s="152" t="e">
        <f>#REF!</f>
        <v>#REF!</v>
      </c>
      <c r="J52" s="152" t="e">
        <f>#REF!</f>
        <v>#REF!</v>
      </c>
      <c r="K52" s="148"/>
      <c r="L52" s="148" t="e">
        <f>#REF!</f>
        <v>#REF!</v>
      </c>
      <c r="M52" s="162" t="e">
        <f>#REF!</f>
        <v>#REF!</v>
      </c>
      <c r="N52" s="151" t="e">
        <f>#REF!</f>
        <v>#REF!</v>
      </c>
      <c r="O52" s="152" t="e">
        <f>#REF!</f>
        <v>#REF!</v>
      </c>
      <c r="P52" s="152" t="e">
        <f>#REF!</f>
        <v>#REF!</v>
      </c>
      <c r="Q52" s="149"/>
      <c r="R52" s="148" t="e">
        <f>#REF!</f>
        <v>#REF!</v>
      </c>
      <c r="S52" s="148" t="e">
        <f>#REF!</f>
        <v>#REF!</v>
      </c>
      <c r="T52" s="151" t="e">
        <f>#REF!</f>
        <v>#REF!</v>
      </c>
      <c r="U52" s="152" t="e">
        <f>#REF!</f>
        <v>#REF!</v>
      </c>
      <c r="V52" s="152" t="e">
        <f>#REF!</f>
        <v>#REF!</v>
      </c>
      <c r="W52" s="149"/>
      <c r="X52" s="152" t="e">
        <f>#REF!</f>
        <v>#REF!</v>
      </c>
      <c r="Y52" s="152" t="e">
        <f>#REF!</f>
        <v>#REF!</v>
      </c>
      <c r="Z52" s="153" t="e">
        <f>#REF!</f>
        <v>#REF!</v>
      </c>
    </row>
    <row r="53" spans="1:26" s="4" customFormat="1" ht="14.25" hidden="1" outlineLevel="1" x14ac:dyDescent="0.2">
      <c r="A53" s="121" t="e">
        <f>#REF!</f>
        <v>#REF!</v>
      </c>
      <c r="B53" s="122" t="str">
        <f>Codierung!$I$100</f>
        <v>Knollensellerie</v>
      </c>
      <c r="C53" s="122"/>
      <c r="D53" s="4" t="str">
        <f>Codierung!$I$119</f>
        <v>CHF/kg</v>
      </c>
      <c r="E53" s="52" t="e">
        <f>#REF!</f>
        <v>#REF!</v>
      </c>
      <c r="F53" s="148" t="e">
        <f>#REF!</f>
        <v>#REF!</v>
      </c>
      <c r="G53" s="148" t="e">
        <f>#REF!</f>
        <v>#REF!</v>
      </c>
      <c r="H53" s="151" t="e">
        <f>#REF!</f>
        <v>#REF!</v>
      </c>
      <c r="I53" s="152" t="e">
        <f>#REF!</f>
        <v>#REF!</v>
      </c>
      <c r="J53" s="152" t="e">
        <f>#REF!</f>
        <v>#REF!</v>
      </c>
      <c r="K53" s="148"/>
      <c r="L53" s="148" t="e">
        <f>#REF!</f>
        <v>#REF!</v>
      </c>
      <c r="M53" s="162" t="e">
        <f>#REF!</f>
        <v>#REF!</v>
      </c>
      <c r="N53" s="151" t="e">
        <f>#REF!</f>
        <v>#REF!</v>
      </c>
      <c r="O53" s="152" t="e">
        <f>#REF!</f>
        <v>#REF!</v>
      </c>
      <c r="P53" s="152" t="e">
        <f>#REF!</f>
        <v>#REF!</v>
      </c>
      <c r="Q53" s="149"/>
      <c r="R53" s="148" t="e">
        <f>#REF!</f>
        <v>#REF!</v>
      </c>
      <c r="S53" s="148" t="e">
        <f>#REF!</f>
        <v>#REF!</v>
      </c>
      <c r="T53" s="151" t="e">
        <f>#REF!</f>
        <v>#REF!</v>
      </c>
      <c r="U53" s="152" t="e">
        <f>#REF!</f>
        <v>#REF!</v>
      </c>
      <c r="V53" s="152" t="e">
        <f>#REF!</f>
        <v>#REF!</v>
      </c>
      <c r="W53" s="149"/>
      <c r="X53" s="152" t="e">
        <f>#REF!</f>
        <v>#REF!</v>
      </c>
      <c r="Y53" s="152" t="e">
        <f>#REF!</f>
        <v>#REF!</v>
      </c>
      <c r="Z53" s="153" t="e">
        <f>#REF!</f>
        <v>#REF!</v>
      </c>
    </row>
    <row r="54" spans="1:26" s="4" customFormat="1" ht="14.25" hidden="1" outlineLevel="1" x14ac:dyDescent="0.2">
      <c r="A54" s="121" t="e">
        <f>#REF!</f>
        <v>#REF!</v>
      </c>
      <c r="B54" s="122" t="str">
        <f>Codierung!$I$102</f>
        <v>Aubergine</v>
      </c>
      <c r="C54" s="122"/>
      <c r="D54" s="4" t="str">
        <f>Codierung!$I$119</f>
        <v>CHF/kg</v>
      </c>
      <c r="E54" s="52" t="e">
        <f>#REF!</f>
        <v>#REF!</v>
      </c>
      <c r="F54" s="148" t="e">
        <f>#REF!</f>
        <v>#REF!</v>
      </c>
      <c r="G54" s="148" t="e">
        <f>#REF!</f>
        <v>#REF!</v>
      </c>
      <c r="H54" s="151" t="e">
        <f>#REF!</f>
        <v>#REF!</v>
      </c>
      <c r="I54" s="152" t="e">
        <f>#REF!</f>
        <v>#REF!</v>
      </c>
      <c r="J54" s="152" t="e">
        <f>#REF!</f>
        <v>#REF!</v>
      </c>
      <c r="K54" s="148"/>
      <c r="L54" s="148" t="e">
        <f>#REF!</f>
        <v>#REF!</v>
      </c>
      <c r="M54" s="162" t="e">
        <f>#REF!</f>
        <v>#REF!</v>
      </c>
      <c r="N54" s="151" t="e">
        <f>#REF!</f>
        <v>#REF!</v>
      </c>
      <c r="O54" s="152" t="e">
        <f>#REF!</f>
        <v>#REF!</v>
      </c>
      <c r="P54" s="152" t="e">
        <f>#REF!</f>
        <v>#REF!</v>
      </c>
      <c r="Q54" s="149"/>
      <c r="R54" s="148" t="e">
        <f>#REF!</f>
        <v>#REF!</v>
      </c>
      <c r="S54" s="148" t="e">
        <f>#REF!</f>
        <v>#REF!</v>
      </c>
      <c r="T54" s="151" t="e">
        <f>#REF!</f>
        <v>#REF!</v>
      </c>
      <c r="U54" s="152" t="e">
        <f>#REF!</f>
        <v>#REF!</v>
      </c>
      <c r="V54" s="152" t="e">
        <f>#REF!</f>
        <v>#REF!</v>
      </c>
      <c r="W54" s="149"/>
      <c r="X54" s="152" t="e">
        <f>#REF!</f>
        <v>#REF!</v>
      </c>
      <c r="Y54" s="152" t="e">
        <f>#REF!</f>
        <v>#REF!</v>
      </c>
      <c r="Z54" s="153" t="e">
        <f>#REF!</f>
        <v>#REF!</v>
      </c>
    </row>
    <row r="55" spans="1:26" s="4" customFormat="1" ht="14.25" hidden="1" outlineLevel="1" x14ac:dyDescent="0.2">
      <c r="A55" s="121" t="e">
        <f>#REF!</f>
        <v>#REF!</v>
      </c>
      <c r="B55" s="122" t="str">
        <f>Codierung!$I$103</f>
        <v>Nüsslisalat</v>
      </c>
      <c r="C55" s="122"/>
      <c r="D55" s="77" t="str">
        <f>Codierung!$I$119</f>
        <v>CHF/kg</v>
      </c>
      <c r="E55" s="78" t="e">
        <f>#REF!</f>
        <v>#REF!</v>
      </c>
      <c r="F55" s="158" t="e">
        <f>#REF!</f>
        <v>#REF!</v>
      </c>
      <c r="G55" s="158" t="e">
        <f>#REF!</f>
        <v>#REF!</v>
      </c>
      <c r="H55" s="159" t="e">
        <f>#REF!</f>
        <v>#REF!</v>
      </c>
      <c r="I55" s="160" t="e">
        <f>#REF!</f>
        <v>#REF!</v>
      </c>
      <c r="J55" s="160" t="e">
        <f>#REF!</f>
        <v>#REF!</v>
      </c>
      <c r="K55" s="148"/>
      <c r="L55" s="158" t="e">
        <f>#REF!</f>
        <v>#REF!</v>
      </c>
      <c r="M55" s="163" t="e">
        <f>#REF!</f>
        <v>#REF!</v>
      </c>
      <c r="N55" s="159" t="e">
        <f>#REF!</f>
        <v>#REF!</v>
      </c>
      <c r="O55" s="160" t="e">
        <f>#REF!</f>
        <v>#REF!</v>
      </c>
      <c r="P55" s="160" t="e">
        <f>#REF!</f>
        <v>#REF!</v>
      </c>
      <c r="Q55" s="149"/>
      <c r="R55" s="158" t="e">
        <f>#REF!</f>
        <v>#REF!</v>
      </c>
      <c r="S55" s="158" t="e">
        <f>#REF!</f>
        <v>#REF!</v>
      </c>
      <c r="T55" s="159" t="e">
        <f>#REF!</f>
        <v>#REF!</v>
      </c>
      <c r="U55" s="160" t="e">
        <f>#REF!</f>
        <v>#REF!</v>
      </c>
      <c r="V55" s="160" t="e">
        <f>#REF!</f>
        <v>#REF!</v>
      </c>
      <c r="W55" s="149"/>
      <c r="X55" s="160" t="e">
        <f>#REF!</f>
        <v>#REF!</v>
      </c>
      <c r="Y55" s="160" t="e">
        <f>#REF!</f>
        <v>#REF!</v>
      </c>
      <c r="Z55" s="161" t="e">
        <f>#REF!</f>
        <v>#REF!</v>
      </c>
    </row>
    <row r="56" spans="1:26" s="86" customFormat="1" collapsed="1" x14ac:dyDescent="0.2">
      <c r="A56" s="120" t="str">
        <f>Codierung!$I$104</f>
        <v>Mehl</v>
      </c>
      <c r="B56" s="120"/>
      <c r="C56" s="120"/>
      <c r="D56" s="73" t="str">
        <f>Codierung!$I$116</f>
        <v>CHF</v>
      </c>
      <c r="E56" s="74"/>
      <c r="F56" s="154" t="e">
        <f>#REF!</f>
        <v>#REF!</v>
      </c>
      <c r="G56" s="154" t="e">
        <f>#REF!</f>
        <v>#REF!</v>
      </c>
      <c r="H56" s="155" t="e">
        <f>#REF!</f>
        <v>#REF!</v>
      </c>
      <c r="I56" s="156" t="e">
        <f>#REF!</f>
        <v>#REF!</v>
      </c>
      <c r="J56" s="156" t="e">
        <f>#REF!</f>
        <v>#REF!</v>
      </c>
      <c r="K56" s="148"/>
      <c r="L56" s="154" t="e">
        <f>#REF!</f>
        <v>#REF!</v>
      </c>
      <c r="M56" s="164" t="e">
        <f>#REF!</f>
        <v>#REF!</v>
      </c>
      <c r="N56" s="155" t="e">
        <f>#REF!</f>
        <v>#REF!</v>
      </c>
      <c r="O56" s="156" t="e">
        <f>#REF!</f>
        <v>#REF!</v>
      </c>
      <c r="P56" s="156" t="e">
        <f>#REF!</f>
        <v>#REF!</v>
      </c>
      <c r="Q56" s="149"/>
      <c r="R56" s="154" t="e">
        <f>#REF!</f>
        <v>#REF!</v>
      </c>
      <c r="S56" s="154" t="e">
        <f>#REF!</f>
        <v>#REF!</v>
      </c>
      <c r="T56" s="155" t="e">
        <f>#REF!</f>
        <v>#REF!</v>
      </c>
      <c r="U56" s="156" t="e">
        <f>#REF!</f>
        <v>#REF!</v>
      </c>
      <c r="V56" s="156" t="e">
        <f>#REF!</f>
        <v>#REF!</v>
      </c>
      <c r="W56" s="149"/>
      <c r="X56" s="156" t="e">
        <f>#REF!</f>
        <v>#REF!</v>
      </c>
      <c r="Y56" s="156" t="e">
        <f>#REF!</f>
        <v>#REF!</v>
      </c>
      <c r="Z56" s="157" t="e">
        <f>#REF!</f>
        <v>#REF!</v>
      </c>
    </row>
    <row r="57" spans="1:26" s="4" customFormat="1" ht="14.25" hidden="1" outlineLevel="1" x14ac:dyDescent="0.2">
      <c r="A57" s="121" t="e">
        <f>#REF!</f>
        <v>#REF!</v>
      </c>
      <c r="B57" s="122" t="str">
        <f>Codierung!$I$105</f>
        <v>Weissmehl</v>
      </c>
      <c r="C57" s="122"/>
      <c r="D57" s="75" t="str">
        <f>Codierung!$I$119</f>
        <v>CHF/kg</v>
      </c>
      <c r="E57" s="76" t="e">
        <f>#REF!</f>
        <v>#REF!</v>
      </c>
      <c r="F57" s="158" t="e">
        <f>#REF!</f>
        <v>#REF!</v>
      </c>
      <c r="G57" s="158" t="e">
        <f>#REF!</f>
        <v>#REF!</v>
      </c>
      <c r="H57" s="159" t="e">
        <f>#REF!</f>
        <v>#REF!</v>
      </c>
      <c r="I57" s="160" t="e">
        <f>#REF!</f>
        <v>#REF!</v>
      </c>
      <c r="J57" s="160" t="e">
        <f>#REF!</f>
        <v>#REF!</v>
      </c>
      <c r="K57" s="148"/>
      <c r="L57" s="158" t="e">
        <f>#REF!</f>
        <v>#REF!</v>
      </c>
      <c r="M57" s="158" t="e">
        <f>#REF!</f>
        <v>#REF!</v>
      </c>
      <c r="N57" s="159" t="e">
        <f>#REF!</f>
        <v>#REF!</v>
      </c>
      <c r="O57" s="160" t="e">
        <f>#REF!</f>
        <v>#REF!</v>
      </c>
      <c r="P57" s="160" t="e">
        <f>#REF!</f>
        <v>#REF!</v>
      </c>
      <c r="Q57" s="149"/>
      <c r="R57" s="158" t="e">
        <f>#REF!</f>
        <v>#REF!</v>
      </c>
      <c r="S57" s="158" t="e">
        <f>#REF!</f>
        <v>#REF!</v>
      </c>
      <c r="T57" s="159" t="e">
        <f>#REF!</f>
        <v>#REF!</v>
      </c>
      <c r="U57" s="160" t="e">
        <f>#REF!</f>
        <v>#REF!</v>
      </c>
      <c r="V57" s="160" t="e">
        <f>#REF!</f>
        <v>#REF!</v>
      </c>
      <c r="W57" s="149"/>
      <c r="X57" s="160" t="e">
        <f>#REF!</f>
        <v>#REF!</v>
      </c>
      <c r="Y57" s="160" t="e">
        <f>#REF!</f>
        <v>#REF!</v>
      </c>
      <c r="Z57" s="161" t="e">
        <f>#REF!</f>
        <v>#REF!</v>
      </c>
    </row>
    <row r="58" spans="1:26" s="103" customFormat="1" ht="16.5" collapsed="1" thickBot="1" x14ac:dyDescent="0.25">
      <c r="A58" s="174" t="str">
        <f>Codierung!$I$19</f>
        <v>Warenkorb Total</v>
      </c>
      <c r="B58" s="120"/>
      <c r="C58" s="119"/>
      <c r="D58" s="70" t="str">
        <f>Codierung!$I$116</f>
        <v>CHF</v>
      </c>
      <c r="E58" s="70"/>
      <c r="F58" s="107" t="e">
        <f>#REF!</f>
        <v>#REF!</v>
      </c>
      <c r="G58" s="107" t="e">
        <f>#REF!</f>
        <v>#REF!</v>
      </c>
      <c r="H58" s="108" t="e">
        <f>#REF!</f>
        <v>#REF!</v>
      </c>
      <c r="I58" s="165" t="e">
        <f>#REF!</f>
        <v>#REF!</v>
      </c>
      <c r="J58" s="165" t="e">
        <f>#REF!</f>
        <v>#REF!</v>
      </c>
      <c r="K58" s="166"/>
      <c r="L58" s="167" t="e">
        <f>#REF!</f>
        <v>#REF!</v>
      </c>
      <c r="M58" s="167" t="e">
        <f>#REF!</f>
        <v>#REF!</v>
      </c>
      <c r="N58" s="168" t="e">
        <f>#REF!</f>
        <v>#REF!</v>
      </c>
      <c r="O58" s="165" t="e">
        <f>#REF!</f>
        <v>#REF!</v>
      </c>
      <c r="P58" s="165" t="e">
        <f>#REF!</f>
        <v>#REF!</v>
      </c>
      <c r="Q58" s="169"/>
      <c r="R58" s="167" t="e">
        <f>#REF!</f>
        <v>#REF!</v>
      </c>
      <c r="S58" s="167" t="e">
        <f>#REF!</f>
        <v>#REF!</v>
      </c>
      <c r="T58" s="168" t="e">
        <f>#REF!</f>
        <v>#REF!</v>
      </c>
      <c r="U58" s="165" t="e">
        <f>#REF!</f>
        <v>#REF!</v>
      </c>
      <c r="V58" s="165" t="e">
        <f>#REF!</f>
        <v>#REF!</v>
      </c>
      <c r="W58" s="169"/>
      <c r="X58" s="165" t="e">
        <f>#REF!</f>
        <v>#REF!</v>
      </c>
      <c r="Y58" s="165" t="e">
        <f>#REF!</f>
        <v>#REF!</v>
      </c>
      <c r="Z58" s="170"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5" t="str">
        <f>Codierung!$I$6</f>
        <v>Warenkorb Bio</v>
      </c>
      <c r="G2" s="555"/>
      <c r="H2" s="555"/>
      <c r="I2" s="47"/>
      <c r="J2" s="555" t="str">
        <f>Codierung!$I$7</f>
        <v>Warenkorb nicht-Bio</v>
      </c>
      <c r="K2" s="555"/>
      <c r="L2" s="555"/>
      <c r="N2" s="555" t="str">
        <f>Codierung!$I$8</f>
        <v>∆ Bio / nicht-Bio absolut</v>
      </c>
      <c r="O2" s="555"/>
      <c r="P2" s="555"/>
      <c r="R2" s="555" t="str">
        <f>Codierung!$I$9</f>
        <v>%-∆ Bio / Nicht-Bio</v>
      </c>
      <c r="S2" s="555"/>
    </row>
    <row r="3" spans="1:19" hidden="1" outlineLevel="1" x14ac:dyDescent="0.25">
      <c r="D3" t="str">
        <f>Codierung!$I$114</f>
        <v>Einheit</v>
      </c>
      <c r="E3" t="str">
        <f>Codierung!$I$115</f>
        <v>Gewichtung</v>
      </c>
    </row>
    <row r="4" spans="1:19" s="3" customFormat="1" ht="30" customHeight="1" collapsed="1" x14ac:dyDescent="0.2">
      <c r="A4" s="131"/>
      <c r="F4" s="131">
        <v>2016</v>
      </c>
      <c r="G4" s="142" t="s">
        <v>437</v>
      </c>
      <c r="H4" s="135" t="e">
        <f>#REF!</f>
        <v>#REF!</v>
      </c>
      <c r="I4" s="135"/>
      <c r="J4" s="131">
        <f>$F$4</f>
        <v>2016</v>
      </c>
      <c r="K4" s="142" t="str">
        <f>$G$4</f>
        <v>2017**</v>
      </c>
      <c r="L4" s="135" t="e">
        <f>#REF!</f>
        <v>#REF!</v>
      </c>
      <c r="M4" s="131"/>
      <c r="N4" s="131">
        <f>$F$4</f>
        <v>2016</v>
      </c>
      <c r="O4" s="142" t="str">
        <f>$G$4</f>
        <v>2017**</v>
      </c>
      <c r="P4" s="135" t="e">
        <f>#REF!</f>
        <v>#REF!</v>
      </c>
      <c r="Q4" s="131"/>
      <c r="R4" s="131">
        <f>$F$4</f>
        <v>2016</v>
      </c>
      <c r="S4" s="142"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4">
        <v>209</v>
      </c>
      <c r="G6" s="144">
        <v>221</v>
      </c>
      <c r="H6" s="87"/>
      <c r="I6" s="81"/>
      <c r="J6" s="144">
        <v>209</v>
      </c>
      <c r="K6" s="144">
        <v>221</v>
      </c>
      <c r="L6" s="87"/>
      <c r="M6" s="84"/>
      <c r="N6" s="81"/>
      <c r="O6" s="88"/>
      <c r="P6" s="87"/>
      <c r="Q6" s="84"/>
      <c r="R6" s="87"/>
      <c r="S6" s="89"/>
    </row>
    <row r="7" spans="1:19" s="86" customFormat="1" ht="18" customHeight="1" x14ac:dyDescent="0.2">
      <c r="A7" s="124" t="str">
        <f>Codierung!$I$30</f>
        <v>des Warenkorbs*</v>
      </c>
      <c r="B7" s="120"/>
      <c r="C7" s="120"/>
      <c r="D7" s="6"/>
      <c r="E7" s="6"/>
      <c r="F7" s="144">
        <v>220</v>
      </c>
      <c r="G7" s="144">
        <v>232</v>
      </c>
      <c r="H7" s="143"/>
      <c r="I7" s="81"/>
      <c r="J7" s="144">
        <v>220</v>
      </c>
      <c r="K7" s="144">
        <v>232</v>
      </c>
      <c r="L7" s="143"/>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6"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3" sqref="Z3"/>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8"/>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8"/>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5.25" customHeight="1" x14ac:dyDescent="0.2">
      <c r="F5" s="185"/>
      <c r="G5" s="209"/>
      <c r="H5" s="185"/>
      <c r="AF5" s="185"/>
      <c r="AG5" s="209"/>
      <c r="AH5" s="185"/>
    </row>
    <row r="6" spans="1:52" ht="18" customHeight="1" x14ac:dyDescent="0.2">
      <c r="B6" s="559" t="str">
        <f>Codierung!I194</f>
        <v>Detailhandel: Preise und Mengen bio</v>
      </c>
      <c r="C6" s="559"/>
      <c r="D6" s="559"/>
      <c r="E6" s="559"/>
      <c r="F6" s="559"/>
      <c r="G6" s="559"/>
      <c r="H6" s="559"/>
      <c r="I6" s="559"/>
      <c r="J6" s="559"/>
      <c r="K6" s="224"/>
      <c r="L6" s="558">
        <f>'Gemüse Daten'!B19</f>
        <v>45992</v>
      </c>
      <c r="M6" s="558"/>
      <c r="N6" s="558"/>
      <c r="O6" s="224"/>
      <c r="P6" s="224"/>
      <c r="Q6" s="224"/>
      <c r="R6" s="224"/>
      <c r="S6" s="224"/>
      <c r="T6" s="224"/>
      <c r="U6" s="224"/>
      <c r="V6" s="224"/>
      <c r="W6" s="224"/>
      <c r="X6" s="224"/>
      <c r="Y6" s="224"/>
      <c r="AB6" s="224" t="str">
        <f>Codierung!I193</f>
        <v>Detailhandel: Preise und Mengen</v>
      </c>
      <c r="AC6" s="224"/>
      <c r="AD6" s="224"/>
      <c r="AE6" s="224"/>
      <c r="AF6" s="224"/>
      <c r="AG6" s="224"/>
      <c r="AH6" s="457"/>
      <c r="AI6" s="457"/>
      <c r="AJ6" s="457"/>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62" t="str">
        <f>'Gemüse Daten'!CY15</f>
        <v>Gesamtmarkt</v>
      </c>
      <c r="C8" s="562"/>
      <c r="D8" s="562"/>
      <c r="E8" s="562"/>
      <c r="G8" s="562" t="str">
        <f>'Gemüse Daten'!DX16</f>
        <v>Blumenkohl</v>
      </c>
      <c r="H8" s="562"/>
      <c r="I8" s="562"/>
      <c r="J8" s="562"/>
      <c r="K8" s="205"/>
      <c r="L8" s="562" t="str">
        <f>'Gemüse Daten'!DZ16</f>
        <v>Broccoli</v>
      </c>
      <c r="M8" s="562"/>
      <c r="N8" s="562"/>
      <c r="O8" s="562"/>
      <c r="Q8" s="562" t="str">
        <f>'Gemüse Daten'!CL16</f>
        <v>Champignons weiss</v>
      </c>
      <c r="R8" s="562"/>
      <c r="S8" s="562"/>
      <c r="T8" s="562"/>
      <c r="U8" s="205"/>
      <c r="V8" s="562" t="str">
        <f>'Gemüse Daten'!DQ16</f>
        <v>Eisberg</v>
      </c>
      <c r="W8" s="562"/>
      <c r="X8" s="562"/>
      <c r="Y8" s="562"/>
      <c r="AB8" s="557"/>
      <c r="AC8" s="557"/>
      <c r="AD8" s="557"/>
      <c r="AE8" s="557"/>
      <c r="AG8" s="557"/>
      <c r="AH8" s="557"/>
      <c r="AI8" s="557"/>
      <c r="AJ8" s="557"/>
      <c r="AK8" s="205"/>
      <c r="AL8" s="557"/>
      <c r="AM8" s="557"/>
      <c r="AN8" s="557"/>
      <c r="AO8" s="557"/>
      <c r="AQ8" s="557"/>
      <c r="AR8" s="557"/>
      <c r="AS8" s="557"/>
      <c r="AT8" s="557"/>
      <c r="AU8" s="205"/>
      <c r="AV8" s="557"/>
      <c r="AW8" s="557"/>
      <c r="AX8" s="557"/>
      <c r="AY8" s="557"/>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193" t="str">
        <f>Codierung!I119</f>
        <v>CHF/kg</v>
      </c>
      <c r="R9" s="194"/>
      <c r="S9" s="194"/>
      <c r="T9" s="199" t="str">
        <f>Codierung!I127</f>
        <v>Tonnen</v>
      </c>
      <c r="U9" s="194"/>
      <c r="V9" s="193" t="str">
        <f>Codierung!I123</f>
        <v>CHF/Stück</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201" t="s">
        <v>492</v>
      </c>
      <c r="C10" s="230"/>
      <c r="D10" s="230"/>
      <c r="E10" s="458">
        <f>'Gemüse Daten'!CY19</f>
        <v>6358.5267454260002</v>
      </c>
      <c r="F10" s="459" t="s">
        <v>1067</v>
      </c>
      <c r="G10" s="201">
        <f>IF('Gemüse Daten'!AM19=0,"-",'Gemüse Daten'!AM19)</f>
        <v>5.7248229999999998</v>
      </c>
      <c r="H10" s="230"/>
      <c r="I10" s="230"/>
      <c r="J10" s="458">
        <f>'Gemüse Daten'!DX19</f>
        <v>182.092182742001</v>
      </c>
      <c r="K10" s="195"/>
      <c r="L10" s="201">
        <f>IF('Gemüse Daten'!AO19=0,"-",'Gemüse Daten'!AO19)</f>
        <v>3.9413719999999999</v>
      </c>
      <c r="M10" s="230"/>
      <c r="N10" s="230"/>
      <c r="O10" s="458">
        <f>'Gemüse Daten'!DZ19</f>
        <v>277.96990324700101</v>
      </c>
      <c r="Q10" s="201">
        <f>'Gemüse Daten'!CL19</f>
        <v>15.799999</v>
      </c>
      <c r="R10" s="230"/>
      <c r="S10" s="230"/>
      <c r="T10" s="458">
        <f>'Gemüse Daten'!EU19</f>
        <v>179.081787423001</v>
      </c>
      <c r="U10" s="459" t="s">
        <v>1068</v>
      </c>
      <c r="V10" s="201">
        <f>IF('Gemüse Daten'!Z19=0,"-",'Gemüse Daten'!Z19)</f>
        <v>2.2344490000000001</v>
      </c>
      <c r="W10" s="230"/>
      <c r="X10" s="230"/>
      <c r="Y10" s="458">
        <f>'Gemüse Daten'!DQ19</f>
        <v>153.10911932700103</v>
      </c>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60" t="str">
        <f>Codierung!I217</f>
        <v>Vergleich Vormonat*</v>
      </c>
      <c r="C11" s="556"/>
      <c r="D11" s="556"/>
      <c r="E11" s="561"/>
      <c r="G11" s="560" t="str">
        <f>Codierung!I217</f>
        <v>Vergleich Vormonat*</v>
      </c>
      <c r="H11" s="556"/>
      <c r="I11" s="556"/>
      <c r="J11" s="561"/>
      <c r="K11" s="196"/>
      <c r="L11" s="560" t="str">
        <f>Codierung!I217</f>
        <v>Vergleich Vormonat*</v>
      </c>
      <c r="M11" s="556"/>
      <c r="N11" s="556"/>
      <c r="O11" s="561"/>
      <c r="Q11" s="560" t="str">
        <f>Codierung!I217</f>
        <v>Vergleich Vormonat*</v>
      </c>
      <c r="R11" s="556"/>
      <c r="S11" s="556"/>
      <c r="T11" s="561"/>
      <c r="U11" s="194"/>
      <c r="V11" s="560" t="str">
        <f>Codierung!I217</f>
        <v>Vergleich Vormonat*</v>
      </c>
      <c r="W11" s="556"/>
      <c r="X11" s="556"/>
      <c r="Y11" s="561"/>
      <c r="AB11" s="556"/>
      <c r="AC11" s="556"/>
      <c r="AD11" s="556"/>
      <c r="AE11" s="556"/>
      <c r="AG11" s="556"/>
      <c r="AH11" s="556"/>
      <c r="AI11" s="556"/>
      <c r="AJ11" s="556"/>
      <c r="AK11" s="196"/>
      <c r="AL11" s="556"/>
      <c r="AM11" s="556"/>
      <c r="AN11" s="556"/>
      <c r="AO11" s="556"/>
      <c r="AQ11" s="556"/>
      <c r="AR11" s="556"/>
      <c r="AS11" s="556"/>
      <c r="AT11" s="556"/>
      <c r="AU11" s="194"/>
      <c r="AV11" s="556"/>
      <c r="AW11" s="556"/>
      <c r="AX11" s="556"/>
      <c r="AY11" s="556"/>
    </row>
    <row r="12" spans="1:52" ht="12.75" customHeight="1" x14ac:dyDescent="0.2">
      <c r="B12" s="227"/>
      <c r="C12" s="206"/>
      <c r="D12" s="206" t="str">
        <f>IF(E12&lt;0,Codierung!$O$37,IF(E12=0,Codierung!$O$38,IF(E12&gt;0,Codierung!$O$39,IF(E12=Codierung!I216,Codierung!$O$40))))</f>
        <v>▼</v>
      </c>
      <c r="E12" s="267">
        <f>('Gemüse Daten'!CY19/'Gemüse Daten'!CW19)/('Gemüse Daten'!CY20/'Gemüse Daten'!CW20)-1</f>
        <v>-6.5050856276087643E-3</v>
      </c>
      <c r="G12" s="352">
        <f>IF(OR('Gemüse Daten'!AM19=0,'Gemüse Daten'!AM20=0),"-",'Gemüse Daten'!AM19/'Gemüse Daten'!AM20-1)</f>
        <v>-1.5686064813015932E-2</v>
      </c>
      <c r="H12" s="206" t="str">
        <f>IF(G12&lt;0,Codierung!$B$10,IF(G12=0,Codierung!$B$11,IF(G12&gt;0,Codierung!$B$12)))</f>
        <v>▼</v>
      </c>
      <c r="I12" s="206" t="str">
        <f>IF(J12&lt;0,Codierung!$B$10,IF(J12=0,Codierung!$B$11,IF(J12&gt;0,Codierung!$B$12)))</f>
        <v>▲</v>
      </c>
      <c r="J12" s="267">
        <f>('Gemüse Daten'!DX19/'Gemüse Daten'!CW19)/('Gemüse Daten'!DX20/'Gemüse Daten'!CW20)-1</f>
        <v>0.49214055180190441</v>
      </c>
      <c r="K12" s="196"/>
      <c r="L12" s="352">
        <f>IF(OR('Gemüse Daten'!AO19=0,'Gemüse Daten'!AO20=0),"-",'Gemüse Daten'!AO19/'Gemüse Daten'!AO20-1)</f>
        <v>-0.48072671372666409</v>
      </c>
      <c r="M12" s="206" t="str">
        <f>IF(L12&lt;0,Codierung!$B$10,IF(L12=0,Codierung!$B$11,IF(L12&gt;0,Codierung!$B$12)))</f>
        <v>▼</v>
      </c>
      <c r="N12" s="206" t="str">
        <f>IF(O12&lt;0,Codierung!$B$10,IF(O12=0,Codierung!$B$11,IF(O12&gt;0,Codierung!$B$12)))</f>
        <v>▲</v>
      </c>
      <c r="O12" s="267">
        <f>('Gemüse Daten'!DZ19/'Gemüse Daten'!CW19)/('Gemüse Daten'!DZ20/'Gemüse Daten'!CW20)-1</f>
        <v>0.4238016052923459</v>
      </c>
      <c r="Q12" s="352">
        <f>'Gemüse Daten'!CL19/'Gemüse Daten'!CL20-1</f>
        <v>2.9970379875263964E-2</v>
      </c>
      <c r="R12" s="206" t="str">
        <f>IF(Q12&lt;0,Codierung!$B$10,IF(Q12=0,Codierung!$B$11,IF(Q12&gt;0,Codierung!$B$12)))</f>
        <v>▲</v>
      </c>
      <c r="S12" s="206" t="str">
        <f>IF(T12&lt;0,Codierung!$B$10,IF(T12=0,Codierung!$B$11,IF(T12&gt;0,Codierung!$B$12)))</f>
        <v>▲</v>
      </c>
      <c r="T12" s="267">
        <f>('Gemüse Daten'!EU19/'Gemüse Daten'!CW19)/('Gemüse Daten'!EU20/'Gemüse Daten'!CW20)-1</f>
        <v>0.11076430843243146</v>
      </c>
      <c r="U12" s="194"/>
      <c r="V12" s="352">
        <f>IF(OR('Gemüse Daten'!Z19=0,'Gemüse Daten'!Z20=0),"-",'Gemüse Daten'!Z19/'Gemüse Daten'!Z20-1)</f>
        <v>-5.592379616445764E-2</v>
      </c>
      <c r="W12" s="206" t="str">
        <f>IF(V12&lt;0,Codierung!$B$10,IF(V12=0,Codierung!$B$11,IF(V12&gt;0,Codierung!$B$12)))</f>
        <v>▼</v>
      </c>
      <c r="X12" s="206" t="str">
        <f>IF(Y12&lt;0,Codierung!$B$10,IF(Y12=0,Codierung!$B$11,IF(Y12&gt;0,Codierung!$B$12)))</f>
        <v>▲</v>
      </c>
      <c r="Y12" s="267">
        <f>('Gemüse Daten'!DQ19/'Gemüse Daten'!CW19)/('Gemüse Daten'!DQ20/'Gemüse Daten'!CW20)-1</f>
        <v>9.2530174979615909E-2</v>
      </c>
      <c r="AB12" s="236"/>
      <c r="AC12" s="206"/>
      <c r="AD12" s="206"/>
      <c r="AE12" s="237"/>
      <c r="AG12" s="236"/>
      <c r="AH12" s="206"/>
      <c r="AI12" s="206"/>
      <c r="AJ12" s="237"/>
      <c r="AK12" s="196"/>
      <c r="AL12" s="236"/>
      <c r="AM12" s="206"/>
      <c r="AN12" s="206"/>
      <c r="AO12" s="237"/>
      <c r="AQ12" s="236"/>
      <c r="AR12" s="206"/>
      <c r="AS12" s="206"/>
      <c r="AT12" s="237"/>
      <c r="AU12" s="194"/>
      <c r="AV12" s="236"/>
      <c r="AW12" s="206"/>
      <c r="AX12" s="206"/>
      <c r="AY12" s="237"/>
    </row>
    <row r="13" spans="1:52" ht="12.75" customHeight="1" x14ac:dyDescent="0.2">
      <c r="B13" s="560" t="str">
        <f>Codierung!I218</f>
        <v>Vergleich Vorjahr</v>
      </c>
      <c r="C13" s="556"/>
      <c r="D13" s="556"/>
      <c r="E13" s="561"/>
      <c r="G13" s="560" t="str">
        <f>Codierung!I218</f>
        <v>Vergleich Vorjahr</v>
      </c>
      <c r="H13" s="556"/>
      <c r="I13" s="556"/>
      <c r="J13" s="561"/>
      <c r="K13" s="196"/>
      <c r="L13" s="560" t="str">
        <f>Codierung!I218</f>
        <v>Vergleich Vorjahr</v>
      </c>
      <c r="M13" s="556"/>
      <c r="N13" s="556"/>
      <c r="O13" s="561"/>
      <c r="Q13" s="560" t="str">
        <f>Codierung!I218</f>
        <v>Vergleich Vorjahr</v>
      </c>
      <c r="R13" s="556"/>
      <c r="S13" s="556"/>
      <c r="T13" s="561"/>
      <c r="U13" s="194"/>
      <c r="V13" s="560" t="str">
        <f>Codierung!I218</f>
        <v>Vergleich Vorjahr</v>
      </c>
      <c r="W13" s="556"/>
      <c r="X13" s="556"/>
      <c r="Y13" s="561"/>
      <c r="AB13" s="556"/>
      <c r="AC13" s="556"/>
      <c r="AD13" s="556"/>
      <c r="AE13" s="556"/>
      <c r="AG13" s="556"/>
      <c r="AH13" s="556"/>
      <c r="AI13" s="556"/>
      <c r="AJ13" s="556"/>
      <c r="AK13" s="196"/>
      <c r="AL13" s="556"/>
      <c r="AM13" s="556"/>
      <c r="AN13" s="556"/>
      <c r="AO13" s="556"/>
      <c r="AQ13" s="556"/>
      <c r="AR13" s="556"/>
      <c r="AS13" s="556"/>
      <c r="AT13" s="556"/>
      <c r="AU13" s="194"/>
      <c r="AV13" s="556"/>
      <c r="AW13" s="556"/>
      <c r="AX13" s="556"/>
      <c r="AY13" s="556"/>
    </row>
    <row r="14" spans="1:52" ht="12.75" customHeight="1" x14ac:dyDescent="0.2">
      <c r="B14" s="227"/>
      <c r="C14" s="206"/>
      <c r="D14" s="206" t="str">
        <f>IF(E14&lt;0,Codierung!$B$10,IF(E14=0,Codierung!$B$11,IF(E14&gt;0,Codierung!$B$12)))</f>
        <v>▲</v>
      </c>
      <c r="E14" s="267">
        <f>'Gemüse Daten'!CY19/'Gemüse Daten'!CY21-1</f>
        <v>1.6158266213015526E-2</v>
      </c>
      <c r="G14" s="352">
        <f>IF(OR('Gemüse Daten'!AM19=0,'Gemüse Daten'!AM21=0),"-",'Gemüse Daten'!AM19/'Gemüse Daten'!AM21-1)</f>
        <v>0.12406883480232578</v>
      </c>
      <c r="H14" s="206" t="str">
        <f>IF(G14&lt;0,Codierung!$B$10,IF(G14=0,Codierung!$B$11,IF(G14&gt;0,Codierung!$B$12)))</f>
        <v>▲</v>
      </c>
      <c r="I14" s="206" t="str">
        <f>IF(J14&lt;0,Codierung!$B$10,IF(J14=0,Codierung!$B$11,IF(J14&gt;0,Codierung!$B$12)))</f>
        <v>▲</v>
      </c>
      <c r="J14" s="267">
        <f>'Gemüse Daten'!DX19/'Gemüse Daten'!DX21-1</f>
        <v>6.2942397825813456E-2</v>
      </c>
      <c r="K14" s="196"/>
      <c r="L14" s="352">
        <f>IF(OR('Gemüse Daten'!AO19=0,'Gemüse Daten'!AO21=0),"-",'Gemüse Daten'!AO19/'Gemüse Daten'!AO21-1)</f>
        <v>-0.15473840110729331</v>
      </c>
      <c r="M14" s="206" t="str">
        <f>IF(L14&lt;0,Codierung!$B$10,IF(L14=0,Codierung!$B$11,IF(L14&gt;0,Codierung!$B$12)))</f>
        <v>▼</v>
      </c>
      <c r="N14" s="206" t="str">
        <f>IF(O14&lt;0,Codierung!$B$10,IF(O14=0,Codierung!$B$11,IF(O14&gt;0,Codierung!$B$12)))</f>
        <v>▼</v>
      </c>
      <c r="O14" s="267">
        <f>'Gemüse Daten'!DZ19/'Gemüse Daten'!DZ21-1</f>
        <v>-5.422181747987409E-2</v>
      </c>
      <c r="Q14" s="352">
        <f>'Gemüse Daten'!CL19/'Gemüse Daten'!CL21-1</f>
        <v>-6.6752206510975021E-2</v>
      </c>
      <c r="R14" s="206" t="str">
        <f>IF(Q14&lt;0,Codierung!$B$10,IF(Q14=0,Codierung!$B$11,IF(Q14&gt;0,Codierung!$B$12)))</f>
        <v>▼</v>
      </c>
      <c r="S14" s="206" t="str">
        <f>IF(T14&lt;0,Codierung!$B$10,IF(T14=0,Codierung!$B$11,IF(T14&gt;0,Codierung!$B$12)))</f>
        <v>▲</v>
      </c>
      <c r="T14" s="267">
        <f>'Gemüse Daten'!EU19/'Gemüse Daten'!EU21-1</f>
        <v>3.5298379341694774E-2</v>
      </c>
      <c r="U14" s="194"/>
      <c r="V14" s="352">
        <f>IF(OR('Gemüse Daten'!Z19=0,'Gemüse Daten'!Z21=0),"-",'Gemüse Daten'!Z19/'Gemüse Daten'!Z21-1)</f>
        <v>2.2588905689524541E-3</v>
      </c>
      <c r="W14" s="206" t="str">
        <f>IF(V14&lt;0,Codierung!$B$10,IF(V14=0,Codierung!$B$11,IF(V14&gt;0,Codierung!$B$12)))</f>
        <v>▲</v>
      </c>
      <c r="X14" s="206" t="str">
        <f>IF(Y14&lt;0,Codierung!$B$10,IF(Y14=0,Codierung!$B$11,IF(Y14&gt;0,Codierung!$B$12)))</f>
        <v>▼</v>
      </c>
      <c r="Y14" s="267">
        <f>'Gemüse Daten'!DQ19/'Gemüse Daten'!DQ21-1</f>
        <v>-2.9659102096558532E-2</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60" t="str">
        <f>Codierung!I219</f>
        <v>Vergl. nicht-bio / Anteil bio</v>
      </c>
      <c r="C15" s="556"/>
      <c r="D15" s="556"/>
      <c r="E15" s="561"/>
      <c r="G15" s="560" t="str">
        <f>Codierung!I219</f>
        <v>Vergl. nicht-bio / Anteil bio</v>
      </c>
      <c r="H15" s="556"/>
      <c r="I15" s="556"/>
      <c r="J15" s="561"/>
      <c r="K15" s="196"/>
      <c r="L15" s="560" t="str">
        <f>Codierung!I219</f>
        <v>Vergl. nicht-bio / Anteil bio</v>
      </c>
      <c r="M15" s="556"/>
      <c r="N15" s="556"/>
      <c r="O15" s="561"/>
      <c r="Q15" s="560" t="str">
        <f>Codierung!I219</f>
        <v>Vergl. nicht-bio / Anteil bio</v>
      </c>
      <c r="R15" s="556"/>
      <c r="S15" s="556"/>
      <c r="T15" s="561"/>
      <c r="U15" s="194"/>
      <c r="V15" s="560" t="str">
        <f>Codierung!I219</f>
        <v>Vergl. nicht-bio / Anteil bio</v>
      </c>
      <c r="W15" s="556"/>
      <c r="X15" s="556"/>
      <c r="Y15" s="561"/>
      <c r="AB15" s="556"/>
      <c r="AC15" s="556"/>
      <c r="AD15" s="556"/>
      <c r="AE15" s="556"/>
      <c r="AG15" s="556"/>
      <c r="AH15" s="556"/>
      <c r="AI15" s="556"/>
      <c r="AJ15" s="556"/>
      <c r="AK15" s="196"/>
      <c r="AL15" s="556"/>
      <c r="AM15" s="556"/>
      <c r="AN15" s="556"/>
      <c r="AO15" s="556"/>
      <c r="AQ15" s="556"/>
      <c r="AR15" s="556"/>
      <c r="AS15" s="556"/>
      <c r="AT15" s="556"/>
      <c r="AU15" s="194"/>
      <c r="AV15" s="556"/>
      <c r="AW15" s="556"/>
      <c r="AX15" s="556"/>
      <c r="AY15" s="556"/>
    </row>
    <row r="16" spans="1:52" ht="12.75" customHeight="1" x14ac:dyDescent="0.2">
      <c r="B16" s="266"/>
      <c r="C16" s="204"/>
      <c r="D16" s="204"/>
      <c r="E16" s="203">
        <f>'Gemüse Daten'!CY19/('Gemüse Daten'!CY19+'Gemüse Daten'!CZ19)</f>
        <v>0.20112421088434801</v>
      </c>
      <c r="G16" s="266">
        <f>IF(OR('Gemüse Daten'!AM19=0,'Gemüse Daten'!AN19=0),"-",'Gemüse Daten'!AM19/'Gemüse Daten'!AN19-1)</f>
        <v>1.4069260228910996</v>
      </c>
      <c r="H16" s="204"/>
      <c r="I16" s="204"/>
      <c r="J16" s="203">
        <f>'Gemüse Daten'!DX19/('Gemüse Daten'!DX19+'Gemüse Daten'!DY19)</f>
        <v>0.18088808305741272</v>
      </c>
      <c r="K16" s="197"/>
      <c r="L16" s="266">
        <f>IF(OR('Gemüse Daten'!AO19=0,'Gemüse Daten'!AP19=0),"-",'Gemüse Daten'!AO19/'Gemüse Daten'!AP19-1)</f>
        <v>0.45038929764507851</v>
      </c>
      <c r="M16" s="204"/>
      <c r="N16" s="204"/>
      <c r="O16" s="203">
        <f>'Gemüse Daten'!DZ19/('Gemüse Daten'!DZ19+'Gemüse Daten'!EA19)</f>
        <v>0.21377931970947869</v>
      </c>
      <c r="Q16" s="266">
        <f>'Gemüse Daten'!CL19/'Gemüse Daten'!CM19-1</f>
        <v>0.78563607129751434</v>
      </c>
      <c r="R16" s="204"/>
      <c r="S16" s="204"/>
      <c r="T16" s="203">
        <f>'Gemüse Daten'!EU19/('Gemüse Daten'!EU19+'Gemüse Daten'!EV19)</f>
        <v>0.24388811008102221</v>
      </c>
      <c r="U16" s="198"/>
      <c r="V16" s="266">
        <f>IF(OR('Gemüse Daten'!Z19=0,'Gemüse Daten'!AA19=0),"-",'Gemüse Daten'!Z19/'Gemüse Daten'!AA19-1)</f>
        <v>0.7465106117890008</v>
      </c>
      <c r="W16" s="204"/>
      <c r="X16" s="204"/>
      <c r="Y16" s="203">
        <f>'Gemüse Daten'!DQ19/('Gemüse Daten'!DQ19+'Gemüse Daten'!DR19)</f>
        <v>0.18674838639377647</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2:51" ht="12.75" customHeight="1" x14ac:dyDescent="0.2"/>
    <row r="18" spans="2:51" ht="12.75" customHeight="1" x14ac:dyDescent="0.2">
      <c r="B18" s="562" t="str">
        <f>'Gemüse Daten'!BT16</f>
        <v>Fenchel</v>
      </c>
      <c r="C18" s="562"/>
      <c r="D18" s="562"/>
      <c r="E18" s="562"/>
      <c r="G18" s="562" t="str">
        <f>'Gemüse Daten'!BB16</f>
        <v>Karotten</v>
      </c>
      <c r="H18" s="562"/>
      <c r="I18" s="562"/>
      <c r="J18" s="562"/>
      <c r="K18" s="205"/>
      <c r="L18" s="562" t="str">
        <f>'Gemüse Daten'!AB16</f>
        <v>Kopfsalat grün</v>
      </c>
      <c r="M18" s="562"/>
      <c r="N18" s="562"/>
      <c r="O18" s="562"/>
      <c r="Q18" s="562" t="str">
        <f>'Gemüse Daten'!EP16</f>
        <v>Lauch</v>
      </c>
      <c r="R18" s="562"/>
      <c r="S18" s="562"/>
      <c r="T18" s="562"/>
      <c r="U18" s="205"/>
      <c r="V18" s="562" t="str">
        <f>'Gemüse Daten'!DU16</f>
        <v>Nüsslisalat</v>
      </c>
      <c r="W18" s="562"/>
      <c r="X18" s="562"/>
      <c r="Y18" s="562"/>
      <c r="AB18" s="557"/>
      <c r="AC18" s="557"/>
      <c r="AD18" s="557"/>
      <c r="AE18" s="557"/>
      <c r="AG18" s="557"/>
      <c r="AH18" s="557"/>
      <c r="AI18" s="557"/>
      <c r="AJ18" s="557"/>
      <c r="AK18" s="205"/>
      <c r="AL18" s="557"/>
      <c r="AM18" s="557"/>
      <c r="AN18" s="557"/>
      <c r="AO18" s="557"/>
      <c r="AQ18" s="557"/>
      <c r="AR18" s="557"/>
      <c r="AS18" s="557"/>
      <c r="AT18" s="557"/>
      <c r="AU18" s="205"/>
      <c r="AV18" s="557"/>
      <c r="AW18" s="557"/>
      <c r="AX18" s="557"/>
      <c r="AY18" s="557"/>
    </row>
    <row r="19" spans="2: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Codierung!I123</f>
        <v>CHF/Stück</v>
      </c>
      <c r="M19" s="194"/>
      <c r="N19" s="194"/>
      <c r="O19" s="199" t="str">
        <f>Codierung!I127</f>
        <v>Tonnen</v>
      </c>
      <c r="Q19" s="193" t="str">
        <f>Codierung!I119</f>
        <v>CHF/kg</v>
      </c>
      <c r="R19" s="194"/>
      <c r="S19" s="194"/>
      <c r="T19" s="199" t="str">
        <f>Codierung!I127</f>
        <v>Tonnen</v>
      </c>
      <c r="U19" s="194"/>
      <c r="V19" s="193" t="str">
        <f>Codierung!I119</f>
        <v>CHF/kg</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2:51" ht="12.75" customHeight="1" x14ac:dyDescent="0.2">
      <c r="B20" s="201">
        <f>IF('Gemüse Daten'!BT19=0,"-",'Gemüse Daten'!BT19)</f>
        <v>4.1810580000000002</v>
      </c>
      <c r="C20" s="230"/>
      <c r="D20" s="230"/>
      <c r="E20" s="458">
        <f>'Gemüse Daten'!EX19</f>
        <v>134.07158808</v>
      </c>
      <c r="G20" s="201">
        <f>'Gemüse Daten'!BB19</f>
        <v>2.4399250000000001</v>
      </c>
      <c r="H20" s="230"/>
      <c r="I20" s="230"/>
      <c r="J20" s="458">
        <f>'Gemüse Daten'!EG19</f>
        <v>1324.2727721660001</v>
      </c>
      <c r="K20" s="195"/>
      <c r="L20" s="201" t="str">
        <f>IF('Gemüse Daten'!AB19=0,"-",'Gemüse Daten'!AB19)</f>
        <v>-</v>
      </c>
      <c r="M20" s="230"/>
      <c r="N20" s="230"/>
      <c r="O20" s="458">
        <f>'Gemüse Daten'!DS19</f>
        <v>30.852297055000999</v>
      </c>
      <c r="P20" s="459" t="s">
        <v>1068</v>
      </c>
      <c r="Q20" s="201">
        <f>'Gemüse Daten'!BO19</f>
        <v>8.1793790000000008</v>
      </c>
      <c r="R20" s="230"/>
      <c r="S20" s="230"/>
      <c r="T20" s="458">
        <f>'Gemüse Daten'!EP19</f>
        <v>83.867714229000995</v>
      </c>
      <c r="V20" s="201">
        <f>IF('Gemüse Daten'!AD19=0,"-",'Gemüse Daten'!AD19)</f>
        <v>42.715544000000001</v>
      </c>
      <c r="W20" s="230"/>
      <c r="X20" s="230"/>
      <c r="Y20" s="458">
        <f>'Gemüse Daten'!DU19</f>
        <v>64.051002573999995</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2:51" ht="15.95" customHeight="1" x14ac:dyDescent="0.2">
      <c r="B21" s="560" t="str">
        <f>Codierung!I217</f>
        <v>Vergleich Vormonat*</v>
      </c>
      <c r="C21" s="556"/>
      <c r="D21" s="556"/>
      <c r="E21" s="561"/>
      <c r="G21" s="560" t="str">
        <f>Codierung!I217</f>
        <v>Vergleich Vormonat*</v>
      </c>
      <c r="H21" s="556"/>
      <c r="I21" s="556"/>
      <c r="J21" s="561"/>
      <c r="K21" s="196"/>
      <c r="L21" s="560" t="str">
        <f>Codierung!I217</f>
        <v>Vergleich Vormonat*</v>
      </c>
      <c r="M21" s="556"/>
      <c r="N21" s="556"/>
      <c r="O21" s="561"/>
      <c r="Q21" s="560" t="str">
        <f>Codierung!I217</f>
        <v>Vergleich Vormonat*</v>
      </c>
      <c r="R21" s="556"/>
      <c r="S21" s="556"/>
      <c r="T21" s="561"/>
      <c r="U21" s="194"/>
      <c r="V21" s="560" t="str">
        <f>Codierung!I217</f>
        <v>Vergleich Vormonat*</v>
      </c>
      <c r="W21" s="556"/>
      <c r="X21" s="556"/>
      <c r="Y21" s="561"/>
      <c r="AB21" s="556"/>
      <c r="AC21" s="556"/>
      <c r="AD21" s="556"/>
      <c r="AE21" s="556"/>
      <c r="AG21" s="556"/>
      <c r="AH21" s="556"/>
      <c r="AI21" s="556"/>
      <c r="AJ21" s="556"/>
      <c r="AK21" s="196"/>
      <c r="AL21" s="556"/>
      <c r="AM21" s="556"/>
      <c r="AN21" s="556"/>
      <c r="AO21" s="556"/>
      <c r="AQ21" s="556"/>
      <c r="AR21" s="556"/>
      <c r="AS21" s="556"/>
      <c r="AT21" s="556"/>
      <c r="AU21" s="194"/>
      <c r="AV21" s="556"/>
      <c r="AW21" s="556"/>
      <c r="AX21" s="556"/>
      <c r="AY21" s="556"/>
    </row>
    <row r="22" spans="2:51" ht="15.95" customHeight="1" x14ac:dyDescent="0.2">
      <c r="B22" s="352">
        <f>IF(OR('Gemüse Daten'!AD19=0,'Gemüse Daten'!BT20=0),"-",'Gemüse Daten'!BT19/'Gemüse Daten'!BT20-1)</f>
        <v>-0.39336010578979763</v>
      </c>
      <c r="C22" s="206" t="str">
        <f>IF(B22&lt;0,Codierung!$B$10,IF(B22=0,Codierung!$B$11,IF(B22&gt;0,Codierung!$B$12)))</f>
        <v>▼</v>
      </c>
      <c r="D22" s="206" t="str">
        <f>IF(E22&lt;0,Codierung!$B$10,IF(E22=0,Codierung!$B$11,IF(E22&gt;0,Codierung!$B$12)))</f>
        <v>▲</v>
      </c>
      <c r="E22" s="267">
        <f>('Gemüse Daten'!EX19/'Gemüse Daten'!CW19)/('Gemüse Daten'!EX20/'Gemüse Daten'!CW20)-1</f>
        <v>0.20704611635937309</v>
      </c>
      <c r="G22" s="352">
        <f>'Gemüse Daten'!BB19/'Gemüse Daten'!BB20-1</f>
        <v>-0.18390688492699914</v>
      </c>
      <c r="H22" s="206" t="str">
        <f>IF(G22&lt;0,Codierung!$B$10,IF(G22=0,Codierung!$B$11,IF(G22&gt;0,Codierung!$B$12)))</f>
        <v>▼</v>
      </c>
      <c r="I22" s="206" t="str">
        <f>IF(J22&lt;0,Codierung!$B$10,IF(J22=0,Codierung!$B$11,IF(J22&gt;0,Codierung!$B$12)))</f>
        <v>▲</v>
      </c>
      <c r="J22" s="267">
        <f>('Gemüse Daten'!EG19/'Gemüse Daten'!CW19)/('Gemüse Daten'!EG20/'Gemüse Daten'!CW20)-1</f>
        <v>5.2837557777709376E-2</v>
      </c>
      <c r="K22" s="196"/>
      <c r="L22" s="352" t="str">
        <f>IF(OR('Gemüse Daten'!AB19=0,'Gemüse Daten'!AB20=0),"-",'Gemüse Daten'!AB19/'Gemüse Daten'!AB20-1)</f>
        <v>-</v>
      </c>
      <c r="M22" s="206" t="str">
        <f>IF(L22&lt;0,Codierung!$B$10,IF(L22=0,Codierung!$B$11,IF(L22&gt;0,Codierung!$B$12)))</f>
        <v>▲</v>
      </c>
      <c r="N22" s="206" t="str">
        <f>IF(O22&lt;0,Codierung!$B$10,IF(O22=0,Codierung!$B$11,IF(O22&gt;0,Codierung!$B$12)))</f>
        <v>▼</v>
      </c>
      <c r="O22" s="267">
        <f>('Gemüse Daten'!DS19/'Gemüse Daten'!CW19)/('Gemüse Daten'!DS20/'Gemüse Daten'!CW20)-1</f>
        <v>-0.36212387390266809</v>
      </c>
      <c r="Q22" s="352">
        <f>'Gemüse Daten'!BO19/'Gemüse Daten'!BO20-1</f>
        <v>2.885283381796655E-2</v>
      </c>
      <c r="R22" s="206" t="str">
        <f>IF(Q22&lt;0,Codierung!$B$10,IF(Q22=0,Codierung!$B$11,IF(Q22&gt;0,Codierung!$B$12)))</f>
        <v>▲</v>
      </c>
      <c r="S22" s="206" t="str">
        <f>IF(T22&lt;0,Codierung!$B$10,IF(T22=0,Codierung!$B$11,IF(T22&gt;0,Codierung!$B$12)))</f>
        <v>▼</v>
      </c>
      <c r="T22" s="267">
        <f>('Gemüse Daten'!EP19/'Gemüse Daten'!CW19)/('Gemüse Daten'!EP20/'Gemüse Daten'!CW20)-1</f>
        <v>-0.21010231833886195</v>
      </c>
      <c r="U22" s="194"/>
      <c r="V22" s="352">
        <f>IF(OR('Gemüse Daten'!AD19=0,'Gemüse Daten'!AD20=0),"-",'Gemüse Daten'!AD19/'Gemüse Daten'!AD20-1)</f>
        <v>8.8840587789525305E-2</v>
      </c>
      <c r="W22" s="206" t="str">
        <f>IF(V22&lt;0,Codierung!$B$10,IF(V22=0,Codierung!$B$11,IF(V22&gt;0,Codierung!$B$12)))</f>
        <v>▲</v>
      </c>
      <c r="X22" s="206" t="str">
        <f>IF(Y22&lt;0,Codierung!$B$10,IF(Y22=0,Codierung!$B$11,IF(Y22&gt;0,Codierung!$B$12)))</f>
        <v>▲</v>
      </c>
      <c r="Y22" s="267">
        <f>('Gemüse Daten'!DU19/'Gemüse Daten'!CW19)/('Gemüse Daten'!DU20/'Gemüse Daten'!CW20)-1</f>
        <v>0.10089836035673971</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2:51" ht="12.75" customHeight="1" x14ac:dyDescent="0.2">
      <c r="B23" s="560" t="str">
        <f>Codierung!I218</f>
        <v>Vergleich Vorjahr</v>
      </c>
      <c r="C23" s="556"/>
      <c r="D23" s="556"/>
      <c r="E23" s="561"/>
      <c r="G23" s="560" t="str">
        <f>Codierung!I218</f>
        <v>Vergleich Vorjahr</v>
      </c>
      <c r="H23" s="556"/>
      <c r="I23" s="556"/>
      <c r="J23" s="561"/>
      <c r="K23" s="196"/>
      <c r="L23" s="560" t="str">
        <f>Codierung!I218</f>
        <v>Vergleich Vorjahr</v>
      </c>
      <c r="M23" s="556"/>
      <c r="N23" s="556"/>
      <c r="O23" s="561"/>
      <c r="Q23" s="560" t="str">
        <f>Codierung!I218</f>
        <v>Vergleich Vorjahr</v>
      </c>
      <c r="R23" s="556"/>
      <c r="S23" s="556"/>
      <c r="T23" s="561"/>
      <c r="U23" s="194"/>
      <c r="V23" s="560" t="str">
        <f>Codierung!I218</f>
        <v>Vergleich Vorjahr</v>
      </c>
      <c r="W23" s="556"/>
      <c r="X23" s="556"/>
      <c r="Y23" s="561"/>
      <c r="AB23" s="556"/>
      <c r="AC23" s="556"/>
      <c r="AD23" s="556"/>
      <c r="AE23" s="556"/>
      <c r="AG23" s="556"/>
      <c r="AH23" s="556"/>
      <c r="AI23" s="556"/>
      <c r="AJ23" s="556"/>
      <c r="AK23" s="196"/>
      <c r="AL23" s="556"/>
      <c r="AM23" s="556"/>
      <c r="AN23" s="556"/>
      <c r="AO23" s="556"/>
      <c r="AQ23" s="556"/>
      <c r="AR23" s="556"/>
      <c r="AS23" s="556"/>
      <c r="AT23" s="556"/>
      <c r="AU23" s="194"/>
      <c r="AV23" s="556"/>
      <c r="AW23" s="556"/>
      <c r="AX23" s="556"/>
      <c r="AY23" s="556"/>
    </row>
    <row r="24" spans="2:51" ht="12.75" customHeight="1" x14ac:dyDescent="0.2">
      <c r="B24" s="352">
        <f>IF(OR('Gemüse Daten'!BT19=0,'Gemüse Daten'!BT21=0),"-",'Gemüse Daten'!BT19/'Gemüse Daten'!BT21-1)</f>
        <v>-0.2809155996497672</v>
      </c>
      <c r="C24" s="206" t="str">
        <f>IF(B24&lt;0,Codierung!$B$10,IF(B24=0,Codierung!$B$11,IF(B24&gt;0,Codierung!$B$12)))</f>
        <v>▼</v>
      </c>
      <c r="D24" s="206" t="str">
        <f>IF(E24&lt;0,Codierung!$B$10,IF(E24=0,Codierung!$B$11,IF(E24&gt;0,Codierung!$B$12)))</f>
        <v>▲</v>
      </c>
      <c r="E24" s="267">
        <f>'Gemüse Daten'!EX19/'Gemüse Daten'!EX21-1</f>
        <v>0.16113284623848423</v>
      </c>
      <c r="G24" s="352">
        <f>'Gemüse Daten'!BB19/'Gemüse Daten'!BB21-1</f>
        <v>-0.13867297196259043</v>
      </c>
      <c r="H24" s="206" t="str">
        <f>IF(G24&lt;0,Codierung!$B$10,IF(G24=0,Codierung!$B$11,IF(G24&gt;0,Codierung!$B$12)))</f>
        <v>▼</v>
      </c>
      <c r="I24" s="206" t="str">
        <f>IF(J24&lt;0,Codierung!$B$10,IF(J24=0,Codierung!$B$11,IF(J24&gt;0,Codierung!$B$12)))</f>
        <v>▲</v>
      </c>
      <c r="J24" s="267">
        <f>'Gemüse Daten'!EG19/'Gemüse Daten'!EG21-1</f>
        <v>9.967285953546634E-2</v>
      </c>
      <c r="K24" s="196"/>
      <c r="L24" s="352" t="str">
        <f>IF(OR('Gemüse Daten'!AB19=0,'Gemüse Daten'!AB21=0),"-",'Gemüse Daten'!AB19/'Gemüse Daten'!AB21-1)</f>
        <v>-</v>
      </c>
      <c r="M24" s="206" t="str">
        <f>IF(L24&lt;0,Codierung!$B$10,IF(L24=0,Codierung!$B$11,IF(L24&gt;0,Codierung!$B$12)))</f>
        <v>▲</v>
      </c>
      <c r="N24" s="206" t="str">
        <f>IF(O24&lt;0,Codierung!$B$10,IF(O24=0,Codierung!$B$11,IF(O24&gt;0,Codierung!$B$12)))</f>
        <v>▼</v>
      </c>
      <c r="O24" s="267">
        <f>'Gemüse Daten'!DS19/'Gemüse Daten'!DS21-1</f>
        <v>-8.3131684429925468E-2</v>
      </c>
      <c r="Q24" s="352">
        <f>'Gemüse Daten'!BO19/'Gemüse Daten'!BO21-1</f>
        <v>9.0583866666666735E-2</v>
      </c>
      <c r="R24" s="206" t="str">
        <f>IF(Q24&lt;0,Codierung!$B$10,IF(Q24=0,Codierung!$B$11,IF(Q24&gt;0,Codierung!$B$12,IF(Q24="-",Codierung!$B$13))))</f>
        <v>▲</v>
      </c>
      <c r="S24" s="206" t="str">
        <f>IF(T24&lt;0,Codierung!$B$10,IF(T24=0,Codierung!$B$11,IF(T24&gt;0,Codierung!$B$12)))</f>
        <v>▼</v>
      </c>
      <c r="T24" s="267">
        <f>'Gemüse Daten'!EP19/'Gemüse Daten'!EP21-1</f>
        <v>-3.5197918426648322E-2</v>
      </c>
      <c r="U24" s="194"/>
      <c r="V24" s="352">
        <f>IF(OR('Gemüse Daten'!AD19=0,'Gemüse Daten'!AD21=0),"-",'Gemüse Daten'!AD19/'Gemüse Daten'!AD21-1)</f>
        <v>0.12503352472925999</v>
      </c>
      <c r="W24" s="206" t="str">
        <f>IF(V24&lt;0,Codierung!$B$10,IF(V24=0,Codierung!$B$11,IF(V24&gt;0,Codierung!$B$12)))</f>
        <v>▲</v>
      </c>
      <c r="X24" s="206" t="str">
        <f>IF(Y24&lt;0,Codierung!$B$10,IF(Y24=0,Codierung!$B$11,IF(Y24&gt;0,Codierung!$B$12)))</f>
        <v>▼</v>
      </c>
      <c r="Y24" s="267">
        <f>'Gemüse Daten'!DU19/'Gemüse Daten'!DU21-1</f>
        <v>-0.24441601887653919</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2:51" ht="12.75" customHeight="1" x14ac:dyDescent="0.2">
      <c r="B25" s="560" t="str">
        <f>Codierung!I219</f>
        <v>Vergl. nicht-bio / Anteil bio</v>
      </c>
      <c r="C25" s="556"/>
      <c r="D25" s="556"/>
      <c r="E25" s="561"/>
      <c r="G25" s="560" t="str">
        <f>Codierung!I219</f>
        <v>Vergl. nicht-bio / Anteil bio</v>
      </c>
      <c r="H25" s="556"/>
      <c r="I25" s="556"/>
      <c r="J25" s="561"/>
      <c r="K25" s="196"/>
      <c r="L25" s="560" t="str">
        <f>Codierung!I219</f>
        <v>Vergl. nicht-bio / Anteil bio</v>
      </c>
      <c r="M25" s="556"/>
      <c r="N25" s="556"/>
      <c r="O25" s="561"/>
      <c r="Q25" s="560" t="str">
        <f>Codierung!I219</f>
        <v>Vergl. nicht-bio / Anteil bio</v>
      </c>
      <c r="R25" s="556"/>
      <c r="S25" s="556"/>
      <c r="T25" s="561"/>
      <c r="U25" s="194"/>
      <c r="V25" s="560" t="str">
        <f>Codierung!I219</f>
        <v>Vergl. nicht-bio / Anteil bio</v>
      </c>
      <c r="W25" s="556"/>
      <c r="X25" s="556"/>
      <c r="Y25" s="561"/>
      <c r="AB25" s="556"/>
      <c r="AC25" s="556"/>
      <c r="AD25" s="556"/>
      <c r="AE25" s="556"/>
      <c r="AG25" s="556"/>
      <c r="AH25" s="556"/>
      <c r="AI25" s="556"/>
      <c r="AJ25" s="556"/>
      <c r="AK25" s="196"/>
      <c r="AL25" s="556"/>
      <c r="AM25" s="556"/>
      <c r="AN25" s="556"/>
      <c r="AO25" s="556"/>
      <c r="AQ25" s="556"/>
      <c r="AR25" s="556"/>
      <c r="AS25" s="556"/>
      <c r="AT25" s="556"/>
      <c r="AU25" s="194"/>
      <c r="AV25" s="556"/>
      <c r="AW25" s="556"/>
      <c r="AX25" s="556"/>
      <c r="AY25" s="556"/>
    </row>
    <row r="26" spans="2:51" ht="12.75" customHeight="1" x14ac:dyDescent="0.2">
      <c r="B26" s="266">
        <f>IF(OR('Gemüse Daten'!BT19=0,'Gemüse Daten'!BU19=0),"-",'Gemüse Daten'!BT19/'Gemüse Daten'!BU19-1)</f>
        <v>0.96203346626109476</v>
      </c>
      <c r="C26" s="204"/>
      <c r="D26" s="204"/>
      <c r="E26" s="203">
        <f>'Gemüse Daten'!EX19/('Gemüse Daten'!EX19+'Gemüse Daten'!EY19)</f>
        <v>0.17276328854179573</v>
      </c>
      <c r="G26" s="266">
        <f>'Gemüse Daten'!BB19/'Gemüse Daten'!BC19-1</f>
        <v>0.63499437785881541</v>
      </c>
      <c r="H26" s="204"/>
      <c r="I26" s="204"/>
      <c r="J26" s="203">
        <f>'Gemüse Daten'!EG19/('Gemüse Daten'!EG19+'Gemüse Daten'!EH19)</f>
        <v>0.29582431847217694</v>
      </c>
      <c r="K26" s="197"/>
      <c r="L26" s="266" t="str">
        <f>IF(OR('Gemüse Daten'!AB19=0,'Gemüse Daten'!AC19=0),"-",'Gemüse Daten'!AB19/'Gemüse Daten'!AC19-1)</f>
        <v>-</v>
      </c>
      <c r="M26" s="204"/>
      <c r="N26" s="204"/>
      <c r="O26" s="203">
        <f>'Gemüse Daten'!DS19/('Gemüse Daten'!DS19+'Gemüse Daten'!DT19)</f>
        <v>6.078154570817737E-2</v>
      </c>
      <c r="Q26" s="266">
        <f>'Gemüse Daten'!BO19/'Gemüse Daten'!BP19-1</f>
        <v>0.89222760553266434</v>
      </c>
      <c r="R26" s="204"/>
      <c r="S26" s="204"/>
      <c r="T26" s="203">
        <f>'Gemüse Daten'!EP19/('Gemüse Daten'!EP19+'Gemüse Daten'!EQ19)</f>
        <v>0.12166730534416148</v>
      </c>
      <c r="U26" s="198"/>
      <c r="V26" s="266">
        <f>IF(OR('Gemüse Daten'!AD19=0,'Gemüse Daten'!AE19=0),"-",'Gemüse Daten'!AD19/'Gemüse Daten'!AE19-1)</f>
        <v>0.86085981824664937</v>
      </c>
      <c r="W26" s="204"/>
      <c r="X26" s="204"/>
      <c r="Y26" s="203">
        <f>'Gemüse Daten'!DU19/('Gemüse Daten'!DU19+'Gemüse Daten'!DV19)</f>
        <v>0.18643385274475771</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2:51" ht="12.75" customHeight="1" x14ac:dyDescent="0.2"/>
    <row r="28" spans="2:51" ht="12.75" customHeight="1" x14ac:dyDescent="0.2">
      <c r="B28" s="562" t="str">
        <f>Codierung!I237</f>
        <v>Peperoni</v>
      </c>
      <c r="C28" s="562"/>
      <c r="D28" s="562"/>
      <c r="E28" s="562"/>
      <c r="G28" s="562" t="str">
        <f>'Gemüse Daten'!DD16</f>
        <v>Salatgurken</v>
      </c>
      <c r="H28" s="562"/>
      <c r="I28" s="562"/>
      <c r="J28" s="562"/>
      <c r="K28" s="205"/>
      <c r="L28" s="562" t="str">
        <f>'Gemüse Daten'!I16</f>
        <v>Tomaten Rispe</v>
      </c>
      <c r="M28" s="562"/>
      <c r="N28" s="562"/>
      <c r="O28" s="562"/>
      <c r="Q28" s="562" t="str">
        <f>'Gemüse Daten'!Q16</f>
        <v>Zucchetti</v>
      </c>
      <c r="R28" s="562"/>
      <c r="S28" s="562"/>
      <c r="T28" s="562"/>
      <c r="U28" s="205"/>
      <c r="V28" s="562" t="str">
        <f>'Gemüse Daten'!BQ16</f>
        <v>Zwiebeln gelb</v>
      </c>
      <c r="W28" s="562"/>
      <c r="X28" s="562"/>
      <c r="Y28" s="562"/>
      <c r="AB28" s="557"/>
      <c r="AC28" s="557"/>
      <c r="AD28" s="557"/>
      <c r="AE28" s="557"/>
      <c r="AG28" s="557"/>
      <c r="AH28" s="557"/>
      <c r="AI28" s="557"/>
      <c r="AJ28" s="557"/>
      <c r="AK28" s="205"/>
      <c r="AL28" s="557"/>
      <c r="AM28" s="557"/>
      <c r="AN28" s="557"/>
      <c r="AO28" s="557"/>
      <c r="AQ28" s="557"/>
      <c r="AR28" s="557"/>
      <c r="AS28" s="557"/>
      <c r="AT28" s="557"/>
      <c r="AU28" s="205"/>
      <c r="AV28" s="557"/>
      <c r="AW28" s="557"/>
      <c r="AX28" s="557"/>
      <c r="AY28" s="557"/>
    </row>
    <row r="29" spans="2:51" ht="12.75" customHeight="1" x14ac:dyDescent="0.2">
      <c r="B29" s="193" t="str">
        <f>Codierung!I119</f>
        <v>CHF/kg</v>
      </c>
      <c r="C29" s="194"/>
      <c r="D29" s="194"/>
      <c r="E29" s="199" t="str">
        <f>Codierung!I127</f>
        <v>Tonnen</v>
      </c>
      <c r="G29" s="391" t="str">
        <f>Codierung!I123</f>
        <v>CHF/Stück</v>
      </c>
      <c r="H29" s="194"/>
      <c r="I29" s="194"/>
      <c r="J29" s="199" t="str">
        <f>Codierung!I127</f>
        <v>Tonnen</v>
      </c>
      <c r="K29" s="194"/>
      <c r="L29" s="193" t="str">
        <f>Codierung!I119</f>
        <v>CHF/kg</v>
      </c>
      <c r="M29" s="194"/>
      <c r="N29" s="194"/>
      <c r="O29" s="199" t="str">
        <f>Codierung!I127</f>
        <v>Tonnen</v>
      </c>
      <c r="Q29" s="193" t="str">
        <f>Codierung!I119</f>
        <v>CHF/kg</v>
      </c>
      <c r="R29" s="194"/>
      <c r="S29" s="194"/>
      <c r="T29" s="199" t="str">
        <f>Codierung!I127</f>
        <v>Tonnen</v>
      </c>
      <c r="U29" s="194"/>
      <c r="V29" s="193" t="str">
        <f>Codierung!I119</f>
        <v>CHF/kg</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2:51" ht="12.75" customHeight="1" x14ac:dyDescent="0.2">
      <c r="B30" s="201">
        <f>IF('Gemüse Daten'!E19=0,"-",'Gemüse Daten'!E19)</f>
        <v>6.3869300000000004</v>
      </c>
      <c r="C30" s="230"/>
      <c r="D30" s="230"/>
      <c r="E30" s="458">
        <f>'Gemüse Daten'!DB19</f>
        <v>412.20283017600104</v>
      </c>
      <c r="F30" s="186"/>
      <c r="G30" s="201">
        <f>'Gemüse Daten'!G19</f>
        <v>1.3855360000000001</v>
      </c>
      <c r="H30" s="230"/>
      <c r="I30" s="230"/>
      <c r="J30" s="458">
        <f>'Gemüse Daten'!DD19</f>
        <v>654.29047823300095</v>
      </c>
      <c r="K30" s="459"/>
      <c r="L30" s="201">
        <f>'Gemüse Daten'!I19</f>
        <v>5.5643520000000004</v>
      </c>
      <c r="M30" s="230"/>
      <c r="N30" s="230"/>
      <c r="O30" s="458">
        <f>'Gemüse Daten'!DH19</f>
        <v>158.35630208600099</v>
      </c>
      <c r="Q30" s="201">
        <f>'Gemüse Daten'!Q19</f>
        <v>4.0751860000000004</v>
      </c>
      <c r="R30" s="230"/>
      <c r="S30" s="230"/>
      <c r="T30" s="458">
        <f>'Gemüse Daten'!DJ19</f>
        <v>429.64481442400097</v>
      </c>
      <c r="V30" s="201">
        <f>'Gemüse Daten'!BQ19</f>
        <v>5.219055</v>
      </c>
      <c r="W30" s="230"/>
      <c r="X30" s="230"/>
      <c r="Y30" s="458">
        <f>'Gemüse Daten'!ER19</f>
        <v>325.05728818</v>
      </c>
      <c r="Z30" s="459" t="s">
        <v>1068</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2:51" ht="15.95" customHeight="1" x14ac:dyDescent="0.2">
      <c r="B31" s="560" t="str">
        <f>Codierung!I217</f>
        <v>Vergleich Vormonat*</v>
      </c>
      <c r="C31" s="556"/>
      <c r="D31" s="556"/>
      <c r="E31" s="561"/>
      <c r="G31" s="560" t="str">
        <f>Codierung!I217</f>
        <v>Vergleich Vormonat*</v>
      </c>
      <c r="H31" s="556"/>
      <c r="I31" s="556"/>
      <c r="J31" s="561"/>
      <c r="K31" s="196"/>
      <c r="L31" s="560" t="str">
        <f>Codierung!I217</f>
        <v>Vergleich Vormonat*</v>
      </c>
      <c r="M31" s="556"/>
      <c r="N31" s="556"/>
      <c r="O31" s="561"/>
      <c r="Q31" s="560" t="str">
        <f>Codierung!I217</f>
        <v>Vergleich Vormonat*</v>
      </c>
      <c r="R31" s="556"/>
      <c r="S31" s="556"/>
      <c r="T31" s="561"/>
      <c r="U31" s="194"/>
      <c r="V31" s="560" t="str">
        <f>Codierung!I217</f>
        <v>Vergleich Vormonat*</v>
      </c>
      <c r="W31" s="556"/>
      <c r="X31" s="556"/>
      <c r="Y31" s="561"/>
      <c r="AB31" s="556"/>
      <c r="AC31" s="556"/>
      <c r="AD31" s="556"/>
      <c r="AE31" s="556"/>
      <c r="AG31" s="556"/>
      <c r="AH31" s="556"/>
      <c r="AI31" s="556"/>
      <c r="AJ31" s="556"/>
      <c r="AK31" s="196"/>
      <c r="AL31" s="556"/>
      <c r="AM31" s="556"/>
      <c r="AN31" s="556"/>
      <c r="AO31" s="556"/>
      <c r="AQ31" s="556"/>
      <c r="AR31" s="556"/>
      <c r="AS31" s="556"/>
      <c r="AT31" s="556"/>
      <c r="AU31" s="194"/>
      <c r="AV31" s="556"/>
      <c r="AW31" s="556"/>
      <c r="AX31" s="556"/>
      <c r="AY31" s="556"/>
    </row>
    <row r="32" spans="2:51" ht="12.75" customHeight="1" x14ac:dyDescent="0.2">
      <c r="B32" s="352">
        <f>IF(OR('Gemüse Daten'!E19=0,'Gemüse Daten'!E20=0),"-",'Gemüse Daten'!E19/'Gemüse Daten'!E20-1)</f>
        <v>-1.4502722684013536E-2</v>
      </c>
      <c r="C32" s="206" t="str">
        <f>IF(B32&lt;0,Codierung!$B$10,IF(B32=0,Codierung!$B$11,IF(B32&gt;0,Codierung!$B$12)))</f>
        <v>▼</v>
      </c>
      <c r="D32" s="206" t="str">
        <f>IF(E32&lt;0,Codierung!$B$10,IF(E32=0,Codierung!$B$11,IF(E32&gt;0,Codierung!$B$12)))</f>
        <v>▲</v>
      </c>
      <c r="E32" s="267">
        <f>('Gemüse Daten'!DB19/'Gemüse Daten'!CW19)/('Gemüse Daten'!DB20/'Gemüse Daten'!CW20)-1</f>
        <v>6.4789729203013513E-2</v>
      </c>
      <c r="G32" s="352">
        <f>'Gemüse Daten'!G19/'Gemüse Daten'!G20-1</f>
        <v>0.12523622849782656</v>
      </c>
      <c r="H32" s="206" t="str">
        <f>IF(G32&lt;0,Codierung!$B$10,IF(G32=0,Codierung!$B$11,IF(G32&gt;0,Codierung!$B$12)))</f>
        <v>▲</v>
      </c>
      <c r="I32" s="206" t="str">
        <f>IF(J32&lt;0,Codierung!$B$10,IF(J32=0,Codierung!$B$11,IF(J32&gt;0,Codierung!$B$12)))</f>
        <v>▼</v>
      </c>
      <c r="J32" s="267">
        <f>('Gemüse Daten'!DD19/'Gemüse Daten'!CW19)/('Gemüse Daten'!DD20/'Gemüse Daten'!CW20)-1</f>
        <v>-0.17265310967915881</v>
      </c>
      <c r="K32" s="196"/>
      <c r="L32" s="352">
        <f>IF(OR('Gemüse Daten'!I19=0,'Gemüse Daten'!I20=0),"-",'Gemüse Daten'!I19/'Gemüse Daten'!I20-1)</f>
        <v>-5.3865528689225339E-3</v>
      </c>
      <c r="M32" s="206" t="str">
        <f>IF(L32&lt;0,Codierung!$B$10,IF(L32=0,Codierung!$B$11,IF(L32&gt;0,Codierung!$B$12)))</f>
        <v>▼</v>
      </c>
      <c r="N32" s="206" t="str">
        <f>IF(O32&lt;0,Codierung!$B$10,IF(O32=0,Codierung!$B$11,IF(O32&gt;0,Codierung!$B$12)))</f>
        <v>▲</v>
      </c>
      <c r="O32" s="267">
        <f>('Gemüse Daten'!DH19/'Gemüse Daten'!CW19)/('Gemüse Daten'!DH20/'Gemüse Daten'!CW20)-1</f>
        <v>0.1919185886182917</v>
      </c>
      <c r="Q32" s="352">
        <f>'Gemüse Daten'!Q19/'Gemüse Daten'!BB20-1</f>
        <v>0.3630465023481797</v>
      </c>
      <c r="R32" s="206" t="str">
        <f>IF(Q32&lt;0,Codierung!$B$10,IF(Q32=0,Codierung!$B$11,IF(Q32&gt;0,Codierung!$B$12)))</f>
        <v>▲</v>
      </c>
      <c r="S32" s="206" t="str">
        <f>IF(T32&lt;0,Codierung!$B$10,IF(T32=0,Codierung!$B$11,IF(T32&gt;0,Codierung!$B$12)))</f>
        <v>▼</v>
      </c>
      <c r="T32" s="267">
        <f>('Gemüse Daten'!DJ19/'Gemüse Daten'!CW19)/('Gemüse Daten'!DJ20/'Gemüse Daten'!CW20)-1</f>
        <v>-5.1621744675802272E-2</v>
      </c>
      <c r="U32" s="194"/>
      <c r="V32" s="352">
        <f>'Gemüse Daten'!BQ19/'Gemüse Daten'!BQ20-1</f>
        <v>-0.11059715980316442</v>
      </c>
      <c r="W32" s="206" t="str">
        <f>IF(V32&lt;0,Codierung!$B$10,IF(V32=0,Codierung!$B$11,IF(V32&gt;0,Codierung!$B$12)))</f>
        <v>▼</v>
      </c>
      <c r="X32" s="206" t="str">
        <f>IF(Y32&lt;0,Codierung!$B$10,IF(Y32=0,Codierung!$B$11,IF(Y32&gt;0,Codierung!$B$12)))</f>
        <v>▲</v>
      </c>
      <c r="Y32" s="267">
        <f>('Gemüse Daten'!ER19/'Gemüse Daten'!CW19)/('Gemüse Daten'!ER20/'Gemüse Daten'!CW20)-1</f>
        <v>1.2121161403650049E-2</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60" t="str">
        <f>Codierung!I218</f>
        <v>Vergleich Vorjahr</v>
      </c>
      <c r="C33" s="556"/>
      <c r="D33" s="556"/>
      <c r="E33" s="561"/>
      <c r="G33" s="560" t="str">
        <f>Codierung!I218</f>
        <v>Vergleich Vorjahr</v>
      </c>
      <c r="H33" s="556"/>
      <c r="I33" s="556"/>
      <c r="J33" s="561"/>
      <c r="K33" s="196"/>
      <c r="L33" s="560" t="str">
        <f>Codierung!I218</f>
        <v>Vergleich Vorjahr</v>
      </c>
      <c r="M33" s="556"/>
      <c r="N33" s="556"/>
      <c r="O33" s="561"/>
      <c r="Q33" s="560" t="str">
        <f>Codierung!I218</f>
        <v>Vergleich Vorjahr</v>
      </c>
      <c r="R33" s="556"/>
      <c r="S33" s="556"/>
      <c r="T33" s="561"/>
      <c r="U33" s="194"/>
      <c r="V33" s="560" t="str">
        <f>Codierung!I218</f>
        <v>Vergleich Vorjahr</v>
      </c>
      <c r="W33" s="556"/>
      <c r="X33" s="556"/>
      <c r="Y33" s="561"/>
      <c r="AB33" s="556"/>
      <c r="AC33" s="556"/>
      <c r="AD33" s="556"/>
      <c r="AE33" s="556"/>
      <c r="AG33" s="556"/>
      <c r="AH33" s="556"/>
      <c r="AI33" s="556"/>
      <c r="AJ33" s="556"/>
      <c r="AK33" s="196"/>
      <c r="AL33" s="556"/>
      <c r="AM33" s="556"/>
      <c r="AN33" s="556"/>
      <c r="AO33" s="556"/>
      <c r="AQ33" s="556"/>
      <c r="AR33" s="556"/>
      <c r="AS33" s="556"/>
      <c r="AT33" s="556"/>
      <c r="AU33" s="194"/>
      <c r="AV33" s="556"/>
      <c r="AW33" s="556"/>
      <c r="AX33" s="556"/>
      <c r="AY33" s="556"/>
    </row>
    <row r="34" spans="2:51" ht="12.75" customHeight="1" x14ac:dyDescent="0.2">
      <c r="B34" s="352">
        <f>IF(OR('Gemüse Daten'!E19=0,'Gemüse Daten'!E21=0),"-",'Gemüse Daten'!E19/'Gemüse Daten'!E21-1)</f>
        <v>0.16203898868204925</v>
      </c>
      <c r="C34" s="206" t="str">
        <f>IF(B34&lt;0,Codierung!$B$10,IF(B34=0,Codierung!$B$11,IF(B34&gt;0,Codierung!$B$12)))</f>
        <v>▲</v>
      </c>
      <c r="D34" s="206" t="str">
        <f>IF(E34&lt;0,Codierung!$B$10,IF(E34=0,Codierung!$B$11,IF(E34&gt;0,Codierung!$B$12)))</f>
        <v>▼</v>
      </c>
      <c r="E34" s="267">
        <f>'Gemüse Daten'!DB19/'Gemüse Daten'!DB21-1</f>
        <v>-4.3167488282305211E-3</v>
      </c>
      <c r="G34" s="352">
        <f>IF(OR('Gemüse Daten'!G19=0,'Gemüse Daten'!G21=0),"-",'Gemüse Daten'!G19/'Gemüse Daten'!G21-1)</f>
        <v>0.31002114132921865</v>
      </c>
      <c r="H34" s="206" t="str">
        <f>IF(G34&lt;0,Codierung!$B$10,IF(G34=0,Codierung!$B$11,IF(G34&gt;0,Codierung!$B$12)))</f>
        <v>▲</v>
      </c>
      <c r="I34" s="206" t="str">
        <f>IF(J34&lt;0,Codierung!$B$10,IF(J34=0,Codierung!$B$11,IF(J34&gt;0,Codierung!$B$12)))</f>
        <v>▼</v>
      </c>
      <c r="J34" s="267">
        <f>'Gemüse Daten'!DD19/'Gemüse Daten'!DD21-1</f>
        <v>-2.9564470893548411E-2</v>
      </c>
      <c r="K34" s="196"/>
      <c r="L34" s="352">
        <f>IF(OR('Gemüse Daten'!I19=0,'Gemüse Daten'!I21=0),"-",'Gemüse Daten'!I19/'Gemüse Daten'!I21-1)</f>
        <v>-8.0470285568295719E-2</v>
      </c>
      <c r="M34" s="206" t="str">
        <f>IF(L34&lt;0,Codierung!$B$10,IF(L34=0,Codierung!$B$11,IF(L34&gt;0,Codierung!$B$12)))</f>
        <v>▼</v>
      </c>
      <c r="N34" s="206" t="str">
        <f>IF(O34&lt;0,Codierung!$B$10,IF(O34=0,Codierung!$B$11,IF(O34&gt;0,Codierung!$B$12)))</f>
        <v>▼</v>
      </c>
      <c r="O34" s="267">
        <f>'Gemüse Daten'!DH19/'Gemüse Daten'!DH21-1</f>
        <v>-0.10281867438448911</v>
      </c>
      <c r="Q34" s="352">
        <f>'Gemüse Daten'!Q19/'Gemüse Daten'!Q21-1</f>
        <v>-1.1956358346466245E-2</v>
      </c>
      <c r="R34" s="206" t="str">
        <f>IF(Q34&lt;0,Codierung!$B$10,IF(Q34=0,Codierung!$B$11,IF(Q34&gt;0,Codierung!$B$12)))</f>
        <v>▼</v>
      </c>
      <c r="S34" s="206" t="str">
        <f>IF(T34&lt;0,Codierung!$B$10,IF(T34=0,Codierung!$B$11,IF(T34&gt;0,Codierung!$B$12)))</f>
        <v>▲</v>
      </c>
      <c r="T34" s="267">
        <f>'Gemüse Daten'!DJ19/'Gemüse Daten'!DJ21-1</f>
        <v>0.15492636308376206</v>
      </c>
      <c r="U34" s="194"/>
      <c r="V34" s="352">
        <f>'Gemüse Daten'!BQ19/'Gemüse Daten'!BQ21-1</f>
        <v>-9.2384351959865718E-2</v>
      </c>
      <c r="W34" s="206" t="str">
        <f>IF(V34&lt;0,Codierung!$B$10,IF(V34=0,Codierung!$B$11,IF(V34&gt;0,Codierung!$B$12)))</f>
        <v>▼</v>
      </c>
      <c r="X34" s="206" t="str">
        <f>IF(Y34&lt;0,Codierung!$B$10,IF(Y34=0,Codierung!$B$11,IF(Y34&gt;0,Codierung!$B$12)))</f>
        <v>▲</v>
      </c>
      <c r="Y34" s="267">
        <f>'Gemüse Daten'!ER19/'Gemüse Daten'!ER21-1</f>
        <v>0.33705856705129356</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60" t="str">
        <f>Codierung!I219</f>
        <v>Vergl. nicht-bio / Anteil bio</v>
      </c>
      <c r="C35" s="556"/>
      <c r="D35" s="556"/>
      <c r="E35" s="561"/>
      <c r="G35" s="560" t="str">
        <f>Codierung!I219</f>
        <v>Vergl. nicht-bio / Anteil bio</v>
      </c>
      <c r="H35" s="556"/>
      <c r="I35" s="556"/>
      <c r="J35" s="561"/>
      <c r="K35" s="196"/>
      <c r="L35" s="560" t="str">
        <f>Codierung!I219</f>
        <v>Vergl. nicht-bio / Anteil bio</v>
      </c>
      <c r="M35" s="556"/>
      <c r="N35" s="556"/>
      <c r="O35" s="561"/>
      <c r="Q35" s="560" t="str">
        <f>Codierung!I219</f>
        <v>Vergl. nicht-bio / Anteil bio</v>
      </c>
      <c r="R35" s="556"/>
      <c r="S35" s="556"/>
      <c r="T35" s="561"/>
      <c r="U35" s="194"/>
      <c r="V35" s="560" t="str">
        <f>Codierung!I219</f>
        <v>Vergl. nicht-bio / Anteil bio</v>
      </c>
      <c r="W35" s="556"/>
      <c r="X35" s="556"/>
      <c r="Y35" s="561"/>
      <c r="AB35" s="556"/>
      <c r="AC35" s="556"/>
      <c r="AD35" s="556"/>
      <c r="AE35" s="556"/>
      <c r="AG35" s="556"/>
      <c r="AH35" s="556"/>
      <c r="AI35" s="556"/>
      <c r="AJ35" s="556"/>
      <c r="AK35" s="196"/>
      <c r="AL35" s="556"/>
      <c r="AM35" s="556"/>
      <c r="AN35" s="556"/>
      <c r="AO35" s="556"/>
      <c r="AQ35" s="556"/>
      <c r="AR35" s="556"/>
      <c r="AS35" s="556"/>
      <c r="AT35" s="556"/>
      <c r="AU35" s="194"/>
      <c r="AV35" s="556"/>
      <c r="AW35" s="556"/>
      <c r="AX35" s="556"/>
      <c r="AY35" s="556"/>
    </row>
    <row r="36" spans="2:51" ht="12.75" customHeight="1" x14ac:dyDescent="0.2">
      <c r="B36" s="266">
        <f>IF(OR('Gemüse Daten'!E19=0,'Gemüse Daten'!F19=0),"-",'Gemüse Daten'!E19/'Gemüse Daten'!F19-1)</f>
        <v>0.935860982623131</v>
      </c>
      <c r="C36" s="204"/>
      <c r="D36" s="204"/>
      <c r="E36" s="203">
        <f>'Gemüse Daten'!DB19/('Gemüse Daten'!DB19+'Gemüse Daten'!DC19)</f>
        <v>0.20839915015329363</v>
      </c>
      <c r="G36" s="266">
        <f>'Gemüse Daten'!G19/'Gemüse Daten'!H19-1</f>
        <v>0.1938100982250559</v>
      </c>
      <c r="H36" s="204"/>
      <c r="I36" s="204"/>
      <c r="J36" s="203">
        <f>'Gemüse Daten'!DD19/('Gemüse Daten'!DD19+'Gemüse Daten'!DE19)</f>
        <v>0.27139908979247968</v>
      </c>
      <c r="K36" s="197"/>
      <c r="L36" s="266">
        <f>'Gemüse Daten'!I19/'Gemüse Daten'!J19-1</f>
        <v>1.1931670063548161</v>
      </c>
      <c r="M36" s="204"/>
      <c r="N36" s="204"/>
      <c r="O36" s="203">
        <f>'Gemüse Daten'!DH19/('Gemüse Daten'!DH19+'Gemüse Daten'!DI19)</f>
        <v>0.15579173532953125</v>
      </c>
      <c r="Q36" s="266">
        <f>'Gemüse Daten'!Q19/'Gemüse Daten'!R19-1</f>
        <v>0.57004649822409847</v>
      </c>
      <c r="R36" s="204"/>
      <c r="S36" s="204"/>
      <c r="T36" s="203">
        <f>'Gemüse Daten'!DJ19/('Gemüse Daten'!DJ19+'Gemüse Daten'!DK19)</f>
        <v>0.35391139208303019</v>
      </c>
      <c r="U36" s="198"/>
      <c r="V36" s="266">
        <f>'Gemüse Daten'!BQ19/'Gemüse Daten'!BR19-1</f>
        <v>2.8393500171772139</v>
      </c>
      <c r="W36" s="204"/>
      <c r="X36" s="204"/>
      <c r="Y36" s="203">
        <f>'Gemüse Daten'!ER19/('Gemüse Daten'!ER19+'Gemüse Daten'!ES19)</f>
        <v>0.10380191050729613</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3" customHeight="1" x14ac:dyDescent="0.2"/>
    <row r="38" spans="2:51" ht="12.75" customHeight="1" x14ac:dyDescent="0.2">
      <c r="B38" s="194" t="str">
        <f>Codierung!I485</f>
        <v>Quellen: Preise: BLW, Fachbereich Agrardaten und Marktanalysen; Mengen: NielsenIQ Switzerland, Total Market Consumer/Retail Panel</v>
      </c>
      <c r="AB38" s="194"/>
    </row>
    <row r="39" spans="2:51" ht="12.75" customHeight="1" x14ac:dyDescent="0.2">
      <c r="B39" s="563" t="str">
        <f>Codierung!I492</f>
        <v>Anmerkungen: 1) ohne Convenience-Produkte, ohne Kartoffeln; 2) Total; * Absatzmengen Detailhandel auf 4 Wochen umgerechnet</v>
      </c>
      <c r="C39" s="563"/>
      <c r="D39" s="563"/>
      <c r="E39" s="563"/>
      <c r="F39" s="563"/>
      <c r="G39" s="563"/>
      <c r="H39" s="563"/>
      <c r="I39" s="563"/>
      <c r="J39" s="563"/>
      <c r="K39" s="563"/>
      <c r="L39" s="563"/>
      <c r="M39" s="563"/>
      <c r="N39" s="563"/>
      <c r="O39" s="563"/>
      <c r="P39" s="563"/>
      <c r="Q39" s="563"/>
      <c r="R39" s="563"/>
      <c r="S39" s="563"/>
      <c r="T39" s="563"/>
      <c r="U39" s="563"/>
      <c r="V39" s="563"/>
      <c r="W39" s="563"/>
      <c r="X39" s="563"/>
      <c r="Y39" s="563"/>
    </row>
    <row r="41" spans="2:51" x14ac:dyDescent="0.2">
      <c r="B41" s="188" t="s">
        <v>1272</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C13" sqref="C13:CV13"/>
    </sheetView>
  </sheetViews>
  <sheetFormatPr baseColWidth="10" defaultColWidth="11" defaultRowHeight="14.25" x14ac:dyDescent="0.2"/>
  <cols>
    <col min="1" max="1" width="14.125" style="141" customWidth="1"/>
    <col min="2" max="2" width="10.625" style="141" customWidth="1"/>
    <col min="3" max="18" width="8.625" style="141" customWidth="1"/>
    <col min="19" max="19" width="4.125" style="141" customWidth="1"/>
    <col min="20" max="37" width="8.625" style="141" customWidth="1"/>
    <col min="38" max="38" width="4.125" style="141" customWidth="1"/>
    <col min="39" max="52" width="8.625" style="141" customWidth="1"/>
    <col min="53" max="53" width="4.125" style="141" customWidth="1"/>
    <col min="54" max="61" width="8.625" style="141" customWidth="1"/>
    <col min="62" max="62" width="4.125" style="141" customWidth="1"/>
    <col min="63" max="70" width="8.625" style="141" customWidth="1"/>
    <col min="71" max="71" width="4.125" style="141" customWidth="1"/>
    <col min="72" max="85" width="8.625" style="141" customWidth="1"/>
    <col min="86" max="86" width="4.125" style="141" customWidth="1"/>
    <col min="87" max="88" width="8.625" style="141" customWidth="1"/>
    <col min="89" max="89" width="4.125" style="141" customWidth="1"/>
    <col min="90" max="91" width="8.625" style="141" customWidth="1"/>
    <col min="92" max="92" width="4.125" style="141" customWidth="1"/>
    <col min="93" max="101" width="8.625" style="141" customWidth="1"/>
    <col min="102" max="102" width="12.625" style="141" customWidth="1"/>
    <col min="103" max="104" width="9.5" style="141" customWidth="1"/>
    <col min="105" max="105" width="4.125" style="141" customWidth="1"/>
    <col min="106" max="117" width="8.625" style="141" customWidth="1"/>
    <col min="118" max="118" width="4.125" style="141" customWidth="1"/>
    <col min="119" max="126" width="8.625" style="141" customWidth="1"/>
    <col min="127" max="127" width="4.125" style="141" customWidth="1"/>
    <col min="128" max="135" width="8.625" style="141" customWidth="1"/>
    <col min="136" max="136" width="4.125" style="141" customWidth="1"/>
    <col min="137" max="144" width="8.625" style="141" customWidth="1"/>
    <col min="145" max="145" width="4.125" style="141" customWidth="1"/>
    <col min="146" max="149" width="8.625" style="141" customWidth="1"/>
    <col min="150" max="150" width="4.125" style="141" customWidth="1"/>
    <col min="151" max="152" width="8.625" style="141" customWidth="1"/>
    <col min="153" max="153" width="4.125" style="141" customWidth="1"/>
    <col min="154" max="16384" width="11" style="141"/>
  </cols>
  <sheetData>
    <row r="1" spans="1:155" s="183" customFormat="1" ht="9.9499999999999993" customHeight="1" x14ac:dyDescent="0.2">
      <c r="A1" s="190"/>
      <c r="B1" s="190"/>
      <c r="C1" s="241" t="str">
        <f>Codierung!I152</f>
        <v>Eidgenössisches Departement für  Wirtschaft, Bildung und Forschung WBF</v>
      </c>
      <c r="D1" s="192"/>
      <c r="E1" s="190"/>
      <c r="F1" s="192"/>
      <c r="G1" s="190"/>
    </row>
    <row r="2" spans="1:155" s="183" customFormat="1" ht="9.9499999999999993" customHeight="1" x14ac:dyDescent="0.2">
      <c r="A2" s="190"/>
      <c r="B2" s="190"/>
      <c r="C2" s="242" t="str">
        <f>Codierung!I153</f>
        <v>Bundesamt für Landwirtschaft BLW</v>
      </c>
      <c r="D2" s="187"/>
      <c r="E2" s="190"/>
      <c r="F2" s="187"/>
      <c r="G2" s="190"/>
    </row>
    <row r="3" spans="1:155" s="183" customFormat="1" ht="9.9499999999999993" customHeight="1" x14ac:dyDescent="0.2">
      <c r="A3" s="190"/>
      <c r="B3" s="190"/>
      <c r="C3" s="241" t="str">
        <f>Codierung!I154</f>
        <v>Fachbereich Agrardaten und Marktanalysen</v>
      </c>
      <c r="D3" s="192"/>
      <c r="E3" s="190"/>
      <c r="F3" s="192"/>
      <c r="G3" s="190"/>
    </row>
    <row r="4" spans="1:155" s="183" customFormat="1" ht="12.75" customHeight="1" x14ac:dyDescent="0.2">
      <c r="A4" s="190"/>
      <c r="B4" s="190"/>
      <c r="C4" s="190"/>
      <c r="D4" s="190"/>
      <c r="E4" s="190"/>
      <c r="F4" s="190"/>
      <c r="G4" s="190"/>
      <c r="AV4" s="178"/>
      <c r="CR4" s="178"/>
      <c r="CZ4" s="178"/>
      <c r="DE4" s="178"/>
      <c r="DF4" s="178"/>
      <c r="DG4" s="178"/>
      <c r="DP4" s="178"/>
      <c r="DT4" s="178"/>
      <c r="DY4" s="178"/>
      <c r="EC4" s="178"/>
      <c r="EH4" s="178"/>
      <c r="EN4" s="178"/>
      <c r="ES4" s="178"/>
    </row>
    <row r="5" spans="1:155" s="183" customFormat="1" ht="18" customHeight="1" x14ac:dyDescent="0.2">
      <c r="AV5" s="178"/>
      <c r="CR5" s="178"/>
      <c r="CZ5" s="178"/>
      <c r="DE5" s="178"/>
      <c r="DF5" s="178"/>
      <c r="DG5" s="178"/>
      <c r="DP5" s="178"/>
      <c r="DT5" s="178"/>
      <c r="DY5" s="178"/>
      <c r="EC5" s="178"/>
      <c r="EH5" s="178"/>
      <c r="EN5" s="178"/>
      <c r="ES5" s="178"/>
    </row>
    <row r="6" spans="1:155" s="183" customFormat="1" ht="18" customHeight="1" x14ac:dyDescent="0.2">
      <c r="AV6" s="178"/>
      <c r="CR6" s="178"/>
      <c r="CZ6" s="178"/>
      <c r="DE6" s="178"/>
      <c r="DF6" s="178"/>
      <c r="DG6" s="178"/>
      <c r="DP6" s="178"/>
      <c r="DT6" s="178"/>
      <c r="DY6" s="178"/>
      <c r="EC6" s="178"/>
      <c r="EH6" s="495"/>
      <c r="EN6" s="178"/>
      <c r="ES6" s="178"/>
    </row>
    <row r="7" spans="1:155" ht="12.75" customHeight="1" x14ac:dyDescent="0.25">
      <c r="A7" s="567" t="str">
        <f>Codierung!$I$160</f>
        <v>Zurück zum Inhaltsverzeichnis</v>
      </c>
      <c r="B7" s="567"/>
      <c r="C7" s="188"/>
      <c r="D7" s="188"/>
      <c r="H7" s="175"/>
      <c r="AM7" s="183"/>
      <c r="AN7" s="183"/>
      <c r="AO7" s="183"/>
      <c r="AP7" s="183"/>
      <c r="AQ7" s="183"/>
      <c r="AR7" s="183"/>
      <c r="AS7" s="183"/>
      <c r="AV7" s="175"/>
      <c r="CR7" s="175"/>
      <c r="CW7" s="175"/>
      <c r="CX7" s="175"/>
      <c r="CZ7" s="175"/>
      <c r="DE7" s="175"/>
      <c r="DF7" s="175"/>
      <c r="DG7" s="175"/>
      <c r="DP7" s="175"/>
      <c r="DT7" s="175"/>
      <c r="DY7" s="175"/>
      <c r="EC7" s="175"/>
      <c r="EH7" s="496"/>
      <c r="EN7" s="175"/>
      <c r="ES7" s="175"/>
    </row>
    <row r="8" spans="1:155" s="183" customFormat="1" ht="12.75" customHeight="1" x14ac:dyDescent="0.2">
      <c r="A8" s="569" t="str">
        <f>Codierung!I209</f>
        <v>Gemüse</v>
      </c>
      <c r="B8" s="569"/>
      <c r="C8" s="191"/>
      <c r="D8" s="191"/>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495"/>
      <c r="EI8" s="179"/>
      <c r="EJ8" s="179"/>
      <c r="EK8" s="179"/>
      <c r="EL8" s="179"/>
      <c r="EM8" s="179"/>
      <c r="EN8" s="179"/>
      <c r="EO8" s="179"/>
      <c r="EP8" s="179"/>
      <c r="EQ8" s="179"/>
      <c r="ER8" s="436"/>
      <c r="ES8" s="179"/>
      <c r="ET8" s="179"/>
      <c r="EU8" s="179"/>
      <c r="EV8" s="179"/>
      <c r="EW8" s="179"/>
    </row>
    <row r="9" spans="1:155" s="183" customFormat="1" ht="12.75" customHeight="1" x14ac:dyDescent="0.2">
      <c r="A9" s="568" t="str">
        <f>Codierung!I186</f>
        <v>Preise Detailhandel</v>
      </c>
      <c r="B9" s="568"/>
      <c r="C9" s="191"/>
      <c r="D9" s="191"/>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41"/>
      <c r="CE9" s="141"/>
      <c r="CF9" s="141"/>
      <c r="CG9" s="141"/>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436"/>
      <c r="ES9" s="179"/>
      <c r="ET9" s="179"/>
      <c r="EU9" s="179"/>
      <c r="EV9" s="179"/>
      <c r="EW9" s="179"/>
    </row>
    <row r="10" spans="1:155" s="183" customFormat="1" ht="12.75" customHeight="1" x14ac:dyDescent="0.2">
      <c r="A10" s="568" t="str">
        <f>Codierung!I187</f>
        <v>Absatzmengen Detailhandel</v>
      </c>
      <c r="B10" s="568"/>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79"/>
      <c r="AZ10" s="179"/>
      <c r="BA10" s="179"/>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79"/>
      <c r="CX10" s="179"/>
      <c r="CY10" s="191"/>
      <c r="CZ10" s="191"/>
      <c r="DA10" s="179"/>
      <c r="DB10" s="191"/>
      <c r="DC10" s="191"/>
      <c r="DD10" s="191"/>
      <c r="DE10" s="191"/>
      <c r="DF10" s="191"/>
      <c r="DG10" s="191"/>
      <c r="DH10" s="191"/>
      <c r="DI10" s="191"/>
      <c r="DJ10" s="191"/>
      <c r="DK10" s="191"/>
      <c r="DL10" s="191"/>
      <c r="DM10" s="191"/>
      <c r="DN10" s="179"/>
      <c r="DO10" s="191"/>
      <c r="DP10" s="191"/>
      <c r="DQ10" s="191"/>
      <c r="DR10" s="191"/>
      <c r="DS10" s="191"/>
      <c r="DT10" s="191"/>
      <c r="DU10" s="191"/>
      <c r="DV10" s="191"/>
      <c r="DW10" s="179"/>
      <c r="DX10" s="191"/>
      <c r="DY10" s="191"/>
      <c r="DZ10" s="191"/>
      <c r="EA10" s="191"/>
      <c r="EB10" s="191"/>
      <c r="EC10" s="191"/>
      <c r="ED10" s="191"/>
      <c r="EE10" s="191"/>
      <c r="EF10" s="179"/>
      <c r="EG10" s="191"/>
      <c r="EH10" s="191"/>
      <c r="EI10" s="191"/>
      <c r="EJ10" s="191"/>
      <c r="EK10" s="191"/>
      <c r="EL10" s="191"/>
      <c r="EM10" s="191"/>
      <c r="EN10" s="191"/>
      <c r="EO10" s="179"/>
      <c r="EP10" s="191"/>
      <c r="EQ10" s="191"/>
      <c r="ER10" s="191"/>
      <c r="ES10" s="191"/>
      <c r="ET10" s="179"/>
      <c r="EU10" s="179"/>
      <c r="EV10" s="179"/>
      <c r="EW10" s="179"/>
    </row>
    <row r="11" spans="1:155" s="183" customFormat="1" ht="12.75" customHeight="1" x14ac:dyDescent="0.2">
      <c r="A11" s="568" t="str">
        <f>Codierung!I195</f>
        <v>Gemüse Übersicht</v>
      </c>
      <c r="B11" s="568"/>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79"/>
      <c r="AZ11" s="179"/>
      <c r="BA11" s="179"/>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79"/>
      <c r="CX11" s="179"/>
      <c r="CY11" s="191"/>
      <c r="CZ11" s="191"/>
      <c r="DA11" s="179"/>
      <c r="DB11" s="191"/>
      <c r="DC11" s="191"/>
      <c r="DD11" s="191"/>
      <c r="DE11" s="191"/>
      <c r="DF11" s="191"/>
      <c r="DG11" s="191"/>
      <c r="DH11" s="191"/>
      <c r="DI11" s="191"/>
      <c r="DJ11" s="191"/>
      <c r="DK11" s="191"/>
      <c r="DL11" s="191"/>
      <c r="DM11" s="191"/>
      <c r="DN11" s="179"/>
      <c r="DO11" s="191"/>
      <c r="DP11" s="191"/>
      <c r="DQ11" s="191"/>
      <c r="DR11" s="191"/>
      <c r="DS11" s="191"/>
      <c r="DT11" s="191"/>
      <c r="DU11" s="191"/>
      <c r="DV11" s="191"/>
      <c r="DW11" s="179"/>
      <c r="DX11" s="191"/>
      <c r="DY11" s="191"/>
      <c r="DZ11" s="191"/>
      <c r="EA11" s="191"/>
      <c r="EB11" s="191"/>
      <c r="EC11" s="191"/>
      <c r="ED11" s="191"/>
      <c r="EE11" s="191"/>
      <c r="EF11" s="179"/>
      <c r="EG11" s="191"/>
      <c r="EH11" s="191"/>
      <c r="EI11" s="191"/>
      <c r="EJ11" s="191"/>
      <c r="EK11" s="191"/>
      <c r="EL11" s="191"/>
      <c r="EM11" s="191"/>
      <c r="EN11" s="191"/>
      <c r="EO11" s="179"/>
      <c r="EP11" s="191"/>
      <c r="EQ11" s="191"/>
      <c r="ER11" s="191"/>
      <c r="ES11" s="191"/>
      <c r="ET11" s="179"/>
      <c r="EU11" s="179"/>
      <c r="EV11" s="179"/>
      <c r="EW11" s="179"/>
    </row>
    <row r="12" spans="1:155" s="183" customFormat="1" ht="12.75" customHeight="1" x14ac:dyDescent="0.2">
      <c r="A12" s="191"/>
      <c r="B12" s="191"/>
      <c r="C12" s="191"/>
      <c r="D12" s="191"/>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row>
    <row r="13" spans="1:155" s="180" customFormat="1" ht="18" customHeight="1" x14ac:dyDescent="0.25">
      <c r="A13" s="460" t="str">
        <f>Codierung!I209</f>
        <v>Gemüse</v>
      </c>
      <c r="B13" s="460"/>
      <c r="C13" s="566" t="str">
        <f>Codierung!I186</f>
        <v>Preise Detailhandel</v>
      </c>
      <c r="D13" s="566"/>
      <c r="E13" s="566"/>
      <c r="F13" s="566"/>
      <c r="G13" s="566"/>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186"/>
      <c r="CX13" s="565" t="str">
        <f>Codierung!I187</f>
        <v>Absatzmengen Detailhandel</v>
      </c>
      <c r="CY13" s="565"/>
      <c r="CZ13" s="565"/>
      <c r="DA13" s="565"/>
      <c r="DB13" s="565"/>
      <c r="DC13" s="565"/>
      <c r="DD13" s="565"/>
      <c r="DE13" s="565"/>
      <c r="DF13" s="565"/>
      <c r="DG13" s="565"/>
      <c r="DH13" s="565"/>
      <c r="DI13" s="565"/>
      <c r="DJ13" s="565"/>
      <c r="DK13" s="565"/>
      <c r="DL13" s="565"/>
      <c r="DM13" s="565"/>
      <c r="DN13" s="565"/>
      <c r="DO13" s="565"/>
      <c r="DP13" s="565"/>
      <c r="DQ13" s="565"/>
      <c r="DR13" s="565"/>
      <c r="DS13" s="565"/>
      <c r="DT13" s="565"/>
      <c r="DU13" s="565"/>
      <c r="DV13" s="565"/>
      <c r="DW13" s="565"/>
      <c r="DX13" s="565"/>
      <c r="DY13" s="565"/>
      <c r="DZ13" s="565"/>
      <c r="EA13" s="565"/>
      <c r="EB13" s="565"/>
      <c r="EC13" s="565"/>
      <c r="ED13" s="565"/>
      <c r="EE13" s="565"/>
      <c r="EF13" s="565"/>
      <c r="EG13" s="565"/>
      <c r="EH13" s="565"/>
      <c r="EI13" s="565"/>
      <c r="EJ13" s="565"/>
      <c r="EK13" s="565"/>
      <c r="EL13" s="565"/>
      <c r="EM13" s="565"/>
      <c r="EN13" s="565"/>
      <c r="EO13" s="565"/>
      <c r="EP13" s="565"/>
      <c r="EQ13" s="565"/>
      <c r="ER13" s="565"/>
      <c r="ES13" s="565"/>
      <c r="ET13" s="565"/>
      <c r="EU13" s="565"/>
      <c r="EV13" s="565"/>
      <c r="EW13" s="565"/>
      <c r="EX13" s="565"/>
      <c r="EY13" s="565"/>
    </row>
    <row r="14" spans="1:155"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2"/>
      <c r="CX14" s="222" t="str">
        <f>Codierung!I146</f>
        <v>Quelle: NielsenIQ Switzerland, Total Market Consumer/Retail Panel</v>
      </c>
      <c r="CY14" s="222"/>
      <c r="CZ14" s="221"/>
      <c r="DA14" s="222"/>
      <c r="DB14" s="221"/>
      <c r="DC14" s="221"/>
      <c r="DD14" s="221"/>
      <c r="DE14" s="221"/>
      <c r="DF14" s="221"/>
      <c r="DG14" s="221"/>
      <c r="DH14" s="221"/>
      <c r="DI14" s="221"/>
      <c r="DJ14" s="221"/>
      <c r="DK14" s="221"/>
      <c r="DL14" s="221"/>
      <c r="DM14" s="221"/>
      <c r="DN14" s="222"/>
      <c r="DO14" s="221"/>
      <c r="DP14" s="221"/>
      <c r="DQ14" s="221"/>
      <c r="DR14" s="221"/>
      <c r="DS14" s="221"/>
      <c r="DT14" s="221"/>
      <c r="DU14" s="221"/>
      <c r="DV14" s="221"/>
      <c r="DW14" s="222"/>
      <c r="DX14" s="221"/>
      <c r="DY14" s="221"/>
      <c r="DZ14" s="221"/>
      <c r="EA14" s="221"/>
      <c r="EB14" s="221"/>
      <c r="EC14" s="221"/>
      <c r="ED14" s="221"/>
      <c r="EE14" s="221"/>
      <c r="EG14" s="221"/>
      <c r="EH14" s="221"/>
      <c r="EI14" s="221"/>
      <c r="EJ14" s="221"/>
      <c r="EK14" s="221"/>
      <c r="EL14" s="221"/>
      <c r="EM14" s="221"/>
      <c r="EN14" s="221"/>
      <c r="EO14" s="222"/>
      <c r="EP14" s="221"/>
      <c r="EQ14" s="221"/>
      <c r="ER14" s="221"/>
      <c r="ES14" s="221"/>
      <c r="ET14" s="222"/>
      <c r="EU14" s="222"/>
      <c r="EV14" s="222"/>
      <c r="EX14" s="222"/>
      <c r="EY14" s="222"/>
    </row>
    <row r="15" spans="1:155" s="294" customFormat="1" ht="15.95" customHeight="1" x14ac:dyDescent="0.25">
      <c r="A15" s="271"/>
      <c r="B15" s="271"/>
      <c r="C15" s="297" t="str">
        <f>Codierung!I235</f>
        <v>Fruchtgemüse</v>
      </c>
      <c r="D15" s="297"/>
      <c r="E15" s="297"/>
      <c r="F15" s="297"/>
      <c r="G15" s="297"/>
      <c r="H15" s="297"/>
      <c r="I15" s="297"/>
      <c r="J15" s="297"/>
      <c r="K15" s="297"/>
      <c r="L15" s="297"/>
      <c r="M15" s="297"/>
      <c r="N15" s="297"/>
      <c r="O15" s="297"/>
      <c r="P15" s="297"/>
      <c r="Q15" s="297"/>
      <c r="R15" s="297"/>
      <c r="S15" s="271"/>
      <c r="T15" s="297" t="str">
        <f>Codierung!I248</f>
        <v>Blattsalate</v>
      </c>
      <c r="U15" s="297"/>
      <c r="V15" s="297"/>
      <c r="W15" s="297"/>
      <c r="X15" s="297"/>
      <c r="Y15" s="297"/>
      <c r="Z15" s="297"/>
      <c r="AA15" s="297"/>
      <c r="AB15" s="297"/>
      <c r="AC15" s="297"/>
      <c r="AD15" s="297"/>
      <c r="AE15" s="297"/>
      <c r="AF15" s="297"/>
      <c r="AG15" s="297"/>
      <c r="AH15" s="297"/>
      <c r="AI15" s="297"/>
      <c r="AJ15" s="297"/>
      <c r="AK15" s="297"/>
      <c r="AL15" s="271"/>
      <c r="AM15" s="297" t="str">
        <f>Codierung!I262</f>
        <v>Kohlgemüse</v>
      </c>
      <c r="AN15" s="297"/>
      <c r="AO15" s="297"/>
      <c r="AP15" s="297"/>
      <c r="AQ15" s="297"/>
      <c r="AR15" s="297"/>
      <c r="AS15" s="297"/>
      <c r="AT15" s="297"/>
      <c r="AU15" s="297"/>
      <c r="AV15" s="297"/>
      <c r="AW15" s="297"/>
      <c r="AX15" s="297"/>
      <c r="AY15" s="297"/>
      <c r="AZ15" s="297"/>
      <c r="BA15" s="271"/>
      <c r="BB15" s="297" t="str">
        <f>Codierung!I272</f>
        <v>Wurzel- und Knollengemüse</v>
      </c>
      <c r="BC15" s="297"/>
      <c r="BD15" s="297"/>
      <c r="BE15" s="297"/>
      <c r="BF15" s="297"/>
      <c r="BG15" s="297"/>
      <c r="BH15" s="297"/>
      <c r="BI15" s="297"/>
      <c r="BJ15" s="271"/>
      <c r="BK15" s="297" t="str">
        <f>Codierung!I278</f>
        <v>Zwiebel- und Lauchgemüse</v>
      </c>
      <c r="BL15" s="297"/>
      <c r="BM15" s="297"/>
      <c r="BN15" s="297"/>
      <c r="BO15" s="297"/>
      <c r="BP15" s="297"/>
      <c r="BQ15" s="297"/>
      <c r="BR15" s="297"/>
      <c r="BS15" s="271"/>
      <c r="BT15" s="297" t="str">
        <f>Codierung!I285</f>
        <v>Stengel- und Blattstielgemüse</v>
      </c>
      <c r="BU15" s="297"/>
      <c r="BV15" s="297"/>
      <c r="BW15" s="297"/>
      <c r="BX15" s="297"/>
      <c r="BY15" s="297"/>
      <c r="BZ15" s="297"/>
      <c r="CA15" s="297"/>
      <c r="CB15" s="297"/>
      <c r="CC15" s="297"/>
      <c r="CD15" s="297"/>
      <c r="CE15" s="297"/>
      <c r="CF15" s="297"/>
      <c r="CG15" s="297"/>
      <c r="CH15" s="271"/>
      <c r="CI15" s="297" t="str">
        <f>Codierung!I293</f>
        <v>Hülsenfrüchte</v>
      </c>
      <c r="CJ15" s="297"/>
      <c r="CK15" s="271"/>
      <c r="CL15" s="271" t="str">
        <f>Codierung!I295</f>
        <v>Pilze</v>
      </c>
      <c r="CM15" s="271"/>
      <c r="CN15" s="271"/>
      <c r="CO15" s="297" t="str">
        <f>Codierung!I298</f>
        <v>Fertigprodukte</v>
      </c>
      <c r="CP15" s="297"/>
      <c r="CQ15" s="297"/>
      <c r="CR15" s="297"/>
      <c r="CS15" s="297"/>
      <c r="CT15" s="297"/>
      <c r="CU15" s="297"/>
      <c r="CV15" s="297"/>
      <c r="CW15" s="271"/>
      <c r="CX15" s="179"/>
      <c r="CY15" s="297" t="str">
        <f>Codierung!I231</f>
        <v>Gesamtmarkt</v>
      </c>
      <c r="CZ15" s="297"/>
      <c r="DA15" s="141"/>
      <c r="DB15" s="297" t="str">
        <f>Codierung!I235</f>
        <v>Fruchtgemüse</v>
      </c>
      <c r="DC15" s="297"/>
      <c r="DD15" s="297"/>
      <c r="DE15" s="297"/>
      <c r="DF15" s="297"/>
      <c r="DG15" s="297"/>
      <c r="DH15" s="297"/>
      <c r="DI15" s="297"/>
      <c r="DJ15" s="297"/>
      <c r="DK15" s="297"/>
      <c r="DL15" s="297"/>
      <c r="DM15" s="297"/>
      <c r="DN15" s="179"/>
      <c r="DO15" s="297" t="str">
        <f>Codierung!I248</f>
        <v>Blattsalate</v>
      </c>
      <c r="DP15" s="297"/>
      <c r="DQ15" s="297"/>
      <c r="DR15" s="297"/>
      <c r="DS15" s="297"/>
      <c r="DT15" s="297"/>
      <c r="DU15" s="297"/>
      <c r="DV15" s="297"/>
      <c r="DW15" s="179"/>
      <c r="DX15" s="297" t="str">
        <f>Codierung!I262</f>
        <v>Kohlgemüse</v>
      </c>
      <c r="DY15" s="297"/>
      <c r="DZ15" s="297"/>
      <c r="EA15" s="297"/>
      <c r="EB15" s="297"/>
      <c r="EC15" s="297"/>
      <c r="ED15" s="297"/>
      <c r="EE15" s="297"/>
      <c r="EG15" s="297" t="str">
        <f>Codierung!I272</f>
        <v>Wurzel- und Knollengemüse</v>
      </c>
      <c r="EH15" s="297"/>
      <c r="EI15" s="297"/>
      <c r="EJ15" s="297"/>
      <c r="EK15" s="297"/>
      <c r="EL15" s="297"/>
      <c r="EM15" s="297"/>
      <c r="EN15" s="297"/>
      <c r="EO15" s="179"/>
      <c r="EP15" s="297" t="str">
        <f>Codierung!I278</f>
        <v>Zwiebel- und Lauchgemüse</v>
      </c>
      <c r="EQ15" s="297"/>
      <c r="ER15" s="297"/>
      <c r="ES15" s="297"/>
      <c r="ET15" s="179"/>
      <c r="EU15" s="297" t="str">
        <f>Codierung!I295</f>
        <v>Pilze</v>
      </c>
      <c r="EV15" s="297"/>
      <c r="EX15" s="297" t="str">
        <f>Codierung!I285</f>
        <v>Stengel- und Blattstielgemüse</v>
      </c>
      <c r="EY15" s="297"/>
    </row>
    <row r="16" spans="1:155" s="239" customFormat="1" ht="29.25" customHeight="1" x14ac:dyDescent="0.2">
      <c r="A16" s="238"/>
      <c r="B16" s="238"/>
      <c r="C16" s="564" t="str">
        <f>Codierung!I236</f>
        <v>Auberginen</v>
      </c>
      <c r="D16" s="564"/>
      <c r="E16" s="571" t="str">
        <f>Codierung!I238</f>
        <v>Peperoni</v>
      </c>
      <c r="F16" s="571"/>
      <c r="G16" s="564" t="str">
        <f>Codierung!I240</f>
        <v>Salatgurken</v>
      </c>
      <c r="H16" s="564"/>
      <c r="I16" s="571" t="str">
        <f>Codierung!I243</f>
        <v>Tomaten Rispe</v>
      </c>
      <c r="J16" s="571"/>
      <c r="K16" s="564" t="str">
        <f>Codierung!I244</f>
        <v>Tomaten Cherry</v>
      </c>
      <c r="L16" s="564"/>
      <c r="M16" s="571" t="str">
        <f>Codierung!I245</f>
        <v>Tomaten Cherry Mix</v>
      </c>
      <c r="N16" s="571"/>
      <c r="O16" s="564" t="str">
        <f>Codierung!I242</f>
        <v>Datteltomaten</v>
      </c>
      <c r="P16" s="564"/>
      <c r="Q16" s="571" t="str">
        <f>Codierung!I247</f>
        <v>Zucchetti</v>
      </c>
      <c r="R16" s="571"/>
      <c r="S16" s="268"/>
      <c r="T16" s="564" t="str">
        <f>Codierung!I249</f>
        <v>Brüsseler Witloof</v>
      </c>
      <c r="U16" s="564"/>
      <c r="V16" s="571" t="str">
        <f>Codierung!I250</f>
        <v>Cicorino rot</v>
      </c>
      <c r="W16" s="571"/>
      <c r="X16" s="564" t="str">
        <f>Codierung!I251</f>
        <v>Eichblattsalat</v>
      </c>
      <c r="Y16" s="564"/>
      <c r="Z16" s="571" t="str">
        <f>Codierung!I252</f>
        <v>Eisberg</v>
      </c>
      <c r="AA16" s="571"/>
      <c r="AB16" s="564" t="str">
        <f>Codierung!I256</f>
        <v>Kopfsalat grün</v>
      </c>
      <c r="AC16" s="564"/>
      <c r="AD16" s="571" t="str">
        <f>Codierung!I258</f>
        <v>Nüsslisalat</v>
      </c>
      <c r="AE16" s="571"/>
      <c r="AF16" s="564" t="str">
        <f>Codierung!I259</f>
        <v>Rucola</v>
      </c>
      <c r="AG16" s="564"/>
      <c r="AH16" s="572" t="str">
        <f>Codierung!I260</f>
        <v>Spinat</v>
      </c>
      <c r="AI16" s="572"/>
      <c r="AJ16" s="564" t="str">
        <f>Codierung!I261</f>
        <v>Zuckerhut</v>
      </c>
      <c r="AK16" s="564"/>
      <c r="AL16" s="238"/>
      <c r="AM16" s="571" t="str">
        <f>Codierung!I263</f>
        <v>Blumenkohl</v>
      </c>
      <c r="AN16" s="571"/>
      <c r="AO16" s="564" t="str">
        <f>Codierung!I264</f>
        <v>Broccoli</v>
      </c>
      <c r="AP16" s="564"/>
      <c r="AQ16" s="572" t="str">
        <f>Codierung!I265</f>
        <v>Chinakohl</v>
      </c>
      <c r="AR16" s="572"/>
      <c r="AS16" s="564" t="str">
        <f>Codierung!I266</f>
        <v>Kohlrabi</v>
      </c>
      <c r="AT16" s="564"/>
      <c r="AU16" s="571" t="str">
        <f>Codierung!I269</f>
        <v>Rotkabis</v>
      </c>
      <c r="AV16" s="571"/>
      <c r="AW16" s="564" t="str">
        <f>Codierung!I270</f>
        <v>Weisskabis</v>
      </c>
      <c r="AX16" s="564"/>
      <c r="AY16" s="572" t="str">
        <f>Codierung!I271</f>
        <v>Wirz</v>
      </c>
      <c r="AZ16" s="572"/>
      <c r="BA16" s="268"/>
      <c r="BB16" s="564" t="str">
        <f>Codierung!I273</f>
        <v>Karotten</v>
      </c>
      <c r="BC16" s="564"/>
      <c r="BD16" s="572" t="str">
        <f>Codierung!I275</f>
        <v>Knollensellerie</v>
      </c>
      <c r="BE16" s="572"/>
      <c r="BF16" s="570" t="str">
        <f>Codierung!I276</f>
        <v>Radieschen</v>
      </c>
      <c r="BG16" s="570"/>
      <c r="BH16" s="572" t="str">
        <f>Codierung!I277</f>
        <v>Süsskartoffeln</v>
      </c>
      <c r="BI16" s="572"/>
      <c r="BJ16" s="268"/>
      <c r="BK16" s="564" t="str">
        <f>Codierung!I279</f>
        <v>Bundzwiebeln</v>
      </c>
      <c r="BL16" s="564"/>
      <c r="BM16" s="572" t="str">
        <f>Codierung!I280</f>
        <v>Knoblauch abgepackt</v>
      </c>
      <c r="BN16" s="572"/>
      <c r="BO16" s="570" t="str">
        <f>Codierung!I282</f>
        <v>Lauch grün</v>
      </c>
      <c r="BP16" s="570"/>
      <c r="BQ16" s="572" t="str">
        <f>Codierung!I284</f>
        <v>Zwiebeln gelb</v>
      </c>
      <c r="BR16" s="572"/>
      <c r="BS16" s="268"/>
      <c r="BT16" s="571" t="str">
        <f>Codierung!I286</f>
        <v>Fenchel</v>
      </c>
      <c r="BU16" s="571"/>
      <c r="BV16" s="570" t="str">
        <f>Codierung!I287</f>
        <v>Krautstiele</v>
      </c>
      <c r="BW16" s="570"/>
      <c r="BX16" s="571" t="str">
        <f>Codierung!I288</f>
        <v>Rhabarber</v>
      </c>
      <c r="BY16" s="571"/>
      <c r="BZ16" s="564" t="str">
        <f>Codierung!I289</f>
        <v>Sellerie Stangen</v>
      </c>
      <c r="CA16" s="564"/>
      <c r="CB16" s="572" t="str">
        <f>Codierung!I290</f>
        <v>Spargel grün Inland</v>
      </c>
      <c r="CC16" s="572"/>
      <c r="CD16" s="570" t="str">
        <f>Codierung!I291</f>
        <v>Spargel grün Ausland</v>
      </c>
      <c r="CE16" s="570"/>
      <c r="CF16" s="572" t="str">
        <f>Codierung!I292</f>
        <v>Spargel weiss Ausland</v>
      </c>
      <c r="CG16" s="572"/>
      <c r="CH16" s="268"/>
      <c r="CI16" s="570" t="str">
        <f>Codierung!I294</f>
        <v>Bohnen</v>
      </c>
      <c r="CJ16" s="570"/>
      <c r="CK16" s="268"/>
      <c r="CL16" s="571" t="str">
        <f>Codierung!I296</f>
        <v>Champignons weiss</v>
      </c>
      <c r="CM16" s="571"/>
      <c r="CN16" s="268"/>
      <c r="CO16" s="570" t="str">
        <f>Codierung!I299</f>
        <v>Eisbergsalat geschnitten</v>
      </c>
      <c r="CP16" s="570"/>
      <c r="CQ16" s="572" t="str">
        <f>Codierung!I300</f>
        <v>Mischsalat</v>
      </c>
      <c r="CR16" s="572"/>
      <c r="CS16" s="570" t="str">
        <f>Codierung!I301</f>
        <v>Sauerkraut gekocht</v>
      </c>
      <c r="CT16" s="570"/>
      <c r="CU16" s="571" t="str">
        <f>Codierung!I303</f>
        <v>Randen gedämpft</v>
      </c>
      <c r="CV16" s="571"/>
      <c r="CW16" s="238"/>
      <c r="CX16" s="238"/>
      <c r="CY16" s="572" t="str">
        <f>Codierung!I232</f>
        <v>(ohne Convenience-Produkte)</v>
      </c>
      <c r="CZ16" s="572"/>
      <c r="DA16" s="179"/>
      <c r="DB16" s="570" t="str">
        <f>Codierung!I237</f>
        <v>Peperoni</v>
      </c>
      <c r="DC16" s="570"/>
      <c r="DD16" s="572" t="str">
        <f>Codierung!I240</f>
        <v>Salatgurken</v>
      </c>
      <c r="DE16" s="572"/>
      <c r="DF16" s="564" t="str">
        <f>Codierung!I546</f>
        <v>Tomaten Cherry</v>
      </c>
      <c r="DG16" s="564"/>
      <c r="DH16" s="571" t="str">
        <f>Codierung!I243</f>
        <v>Tomaten Rispe</v>
      </c>
      <c r="DI16" s="571"/>
      <c r="DJ16" s="564" t="str">
        <f>Codierung!I247</f>
        <v>Zucchetti</v>
      </c>
      <c r="DK16" s="564"/>
      <c r="DN16" s="179"/>
      <c r="DO16" s="571" t="str">
        <f>Codierung!I249</f>
        <v>Brüsseler Witloof</v>
      </c>
      <c r="DP16" s="571"/>
      <c r="DQ16" s="570" t="str">
        <f>Codierung!I252</f>
        <v>Eisberg</v>
      </c>
      <c r="DR16" s="570"/>
      <c r="DS16" s="571" t="str">
        <f>Codierung!I255</f>
        <v>Kopfsalat</v>
      </c>
      <c r="DT16" s="571"/>
      <c r="DU16" s="570" t="str">
        <f>Codierung!I258</f>
        <v>Nüsslisalat</v>
      </c>
      <c r="DV16" s="570"/>
      <c r="DW16" s="179"/>
      <c r="DX16" s="571" t="str">
        <f>Codierung!I263</f>
        <v>Blumenkohl</v>
      </c>
      <c r="DY16" s="571"/>
      <c r="DZ16" s="570" t="str">
        <f>Codierung!I264</f>
        <v>Broccoli</v>
      </c>
      <c r="EA16" s="570"/>
      <c r="EB16" s="571" t="str">
        <f>Codierung!I270</f>
        <v>Weisskabis</v>
      </c>
      <c r="EC16" s="571"/>
      <c r="ED16" s="570" t="str">
        <f>Codierung!I266</f>
        <v>Kohlrabi</v>
      </c>
      <c r="EE16" s="570"/>
      <c r="EG16" s="571" t="str">
        <f>Codierung!I273</f>
        <v>Karotten</v>
      </c>
      <c r="EH16" s="571"/>
      <c r="EI16" s="570" t="str">
        <f>Codierung!I275</f>
        <v>Knollensellerie</v>
      </c>
      <c r="EJ16" s="570"/>
      <c r="EK16" s="571" t="str">
        <f>Codierung!I276</f>
        <v>Radieschen</v>
      </c>
      <c r="EL16" s="571"/>
      <c r="EM16" s="570" t="str">
        <f>Codierung!I302</f>
        <v>Randen</v>
      </c>
      <c r="EN16" s="570"/>
      <c r="EO16" s="179"/>
      <c r="EP16" s="571" t="str">
        <f>Codierung!I281</f>
        <v>Lauch</v>
      </c>
      <c r="EQ16" s="571"/>
      <c r="ER16" s="571" t="str">
        <f>Codierung!I283</f>
        <v>Zwiebeln</v>
      </c>
      <c r="ES16" s="571"/>
      <c r="ET16" s="179"/>
      <c r="EU16" s="570" t="str">
        <f>Codierung!I297</f>
        <v>Champignons</v>
      </c>
      <c r="EV16" s="570"/>
      <c r="EX16" s="570" t="str">
        <f>Codierung!I286</f>
        <v>Fenchel</v>
      </c>
      <c r="EY16" s="570"/>
    </row>
    <row r="17" spans="1:155" s="244" customFormat="1" ht="12.75" customHeight="1" x14ac:dyDescent="0.2">
      <c r="A17" s="220"/>
      <c r="B17" s="220"/>
      <c r="C17" s="461" t="str">
        <f>Codierung!$I$14</f>
        <v>bio</v>
      </c>
      <c r="D17" s="461" t="str">
        <f>Codierung!$I$16</f>
        <v>nicht-bio</v>
      </c>
      <c r="E17" s="220" t="str">
        <f>Codierung!$I$14</f>
        <v>bio</v>
      </c>
      <c r="F17" s="220" t="str">
        <f>Codierung!$I$16</f>
        <v>nicht-bio</v>
      </c>
      <c r="G17" s="461" t="str">
        <f>Codierung!$I$14</f>
        <v>bio</v>
      </c>
      <c r="H17" s="461" t="str">
        <f>Codierung!$I$16</f>
        <v>nicht-bio</v>
      </c>
      <c r="I17" s="220" t="str">
        <f>Codierung!$I$14</f>
        <v>bio</v>
      </c>
      <c r="J17" s="220" t="str">
        <f>Codierung!$I$16</f>
        <v>nicht-bio</v>
      </c>
      <c r="K17" s="461" t="str">
        <f>Codierung!$I$14</f>
        <v>bio</v>
      </c>
      <c r="L17" s="461" t="str">
        <f>Codierung!$I$16</f>
        <v>nicht-bio</v>
      </c>
      <c r="M17" s="220" t="str">
        <f>Codierung!$I$14</f>
        <v>bio</v>
      </c>
      <c r="N17" s="220" t="str">
        <f>Codierung!$I$16</f>
        <v>nicht-bio</v>
      </c>
      <c r="O17" s="461" t="str">
        <f>Codierung!$I$14</f>
        <v>bio</v>
      </c>
      <c r="P17" s="461" t="str">
        <f>Codierung!$I$16</f>
        <v>nicht-bio</v>
      </c>
      <c r="Q17" s="220" t="str">
        <f>Codierung!$I$14</f>
        <v>bio</v>
      </c>
      <c r="R17" s="220" t="str">
        <f>Codierung!$I$16</f>
        <v>nicht-bio</v>
      </c>
      <c r="S17" s="221"/>
      <c r="T17" s="461" t="str">
        <f>Codierung!$I$14</f>
        <v>bio</v>
      </c>
      <c r="U17" s="461" t="str">
        <f>Codierung!$I$16</f>
        <v>nicht-bio</v>
      </c>
      <c r="V17" s="220" t="str">
        <f>Codierung!$I$14</f>
        <v>bio</v>
      </c>
      <c r="W17" s="220" t="str">
        <f>Codierung!$I$16</f>
        <v>nicht-bio</v>
      </c>
      <c r="X17" s="461" t="str">
        <f>Codierung!$I$14</f>
        <v>bio</v>
      </c>
      <c r="Y17" s="461" t="str">
        <f>Codierung!$I$16</f>
        <v>nicht-bio</v>
      </c>
      <c r="Z17" s="220" t="str">
        <f>Codierung!$I$14</f>
        <v>bio</v>
      </c>
      <c r="AA17" s="220" t="str">
        <f>Codierung!$I$16</f>
        <v>nicht-bio</v>
      </c>
      <c r="AB17" s="461" t="str">
        <f>Codierung!$I$14</f>
        <v>bio</v>
      </c>
      <c r="AC17" s="461" t="str">
        <f>Codierung!$I$16</f>
        <v>nicht-bio</v>
      </c>
      <c r="AD17" s="220" t="str">
        <f>Codierung!$I$14</f>
        <v>bio</v>
      </c>
      <c r="AE17" s="220" t="str">
        <f>Codierung!$I$16</f>
        <v>nicht-bio</v>
      </c>
      <c r="AF17" s="461" t="str">
        <f>Codierung!$I$14</f>
        <v>bio</v>
      </c>
      <c r="AG17" s="461" t="str">
        <f>Codierung!$I$16</f>
        <v>nicht-bio</v>
      </c>
      <c r="AH17" s="220" t="str">
        <f>Codierung!$I$14</f>
        <v>bio</v>
      </c>
      <c r="AI17" s="220" t="str">
        <f>Codierung!$I$16</f>
        <v>nicht-bio</v>
      </c>
      <c r="AJ17" s="461" t="str">
        <f>Codierung!$I$14</f>
        <v>bio</v>
      </c>
      <c r="AK17" s="461" t="str">
        <f>Codierung!$I$16</f>
        <v>nicht-bio</v>
      </c>
      <c r="AL17" s="220"/>
      <c r="AM17" s="220" t="str">
        <f>Codierung!$I$14</f>
        <v>bio</v>
      </c>
      <c r="AN17" s="220" t="str">
        <f>Codierung!$I$16</f>
        <v>nicht-bio</v>
      </c>
      <c r="AO17" s="461" t="str">
        <f>Codierung!$I$14</f>
        <v>bio</v>
      </c>
      <c r="AP17" s="461" t="str">
        <f>Codierung!$I$16</f>
        <v>nicht-bio</v>
      </c>
      <c r="AQ17" s="220" t="str">
        <f>Codierung!$I$14</f>
        <v>bio</v>
      </c>
      <c r="AR17" s="220" t="str">
        <f>Codierung!$I$16</f>
        <v>nicht-bio</v>
      </c>
      <c r="AS17" s="461" t="str">
        <f>Codierung!$I$14</f>
        <v>bio</v>
      </c>
      <c r="AT17" s="461" t="str">
        <f>Codierung!$I$16</f>
        <v>nicht-bio</v>
      </c>
      <c r="AU17" s="220" t="str">
        <f>Codierung!$I$14</f>
        <v>bio</v>
      </c>
      <c r="AV17" s="220" t="str">
        <f>Codierung!$I$16</f>
        <v>nicht-bio</v>
      </c>
      <c r="AW17" s="461" t="str">
        <f>Codierung!$I$14</f>
        <v>bio</v>
      </c>
      <c r="AX17" s="461" t="str">
        <f>Codierung!$I$16</f>
        <v>nicht-bio</v>
      </c>
      <c r="AY17" s="220" t="str">
        <f>Codierung!$I$14</f>
        <v>bio</v>
      </c>
      <c r="AZ17" s="220" t="str">
        <f>Codierung!$I$16</f>
        <v>nicht-bio</v>
      </c>
      <c r="BA17" s="220"/>
      <c r="BB17" s="461" t="str">
        <f>Codierung!$I$14</f>
        <v>bio</v>
      </c>
      <c r="BC17" s="461" t="str">
        <f>Codierung!$I$16</f>
        <v>nicht-bio</v>
      </c>
      <c r="BD17" s="220" t="str">
        <f>Codierung!$I$14</f>
        <v>bio</v>
      </c>
      <c r="BE17" s="220" t="str">
        <f>Codierung!$I$16</f>
        <v>nicht-bio</v>
      </c>
      <c r="BF17" s="461" t="str">
        <f>Codierung!$I$14</f>
        <v>bio</v>
      </c>
      <c r="BG17" s="461" t="str">
        <f>Codierung!$I$16</f>
        <v>nicht-bio</v>
      </c>
      <c r="BH17" s="220" t="str">
        <f>Codierung!$I$14</f>
        <v>bio</v>
      </c>
      <c r="BI17" s="220" t="str">
        <f>Codierung!$I$16</f>
        <v>nicht-bio</v>
      </c>
      <c r="BJ17" s="221"/>
      <c r="BK17" s="461" t="str">
        <f>Codierung!$I$14</f>
        <v>bio</v>
      </c>
      <c r="BL17" s="461" t="str">
        <f>Codierung!$I$16</f>
        <v>nicht-bio</v>
      </c>
      <c r="BM17" s="220" t="str">
        <f>Codierung!$I$14</f>
        <v>bio</v>
      </c>
      <c r="BN17" s="220" t="str">
        <f>Codierung!$I$16</f>
        <v>nicht-bio</v>
      </c>
      <c r="BO17" s="461" t="str">
        <f>Codierung!$I$14</f>
        <v>bio</v>
      </c>
      <c r="BP17" s="461" t="str">
        <f>Codierung!$I$16</f>
        <v>nicht-bio</v>
      </c>
      <c r="BQ17" s="220" t="str">
        <f>Codierung!$I$14</f>
        <v>bio</v>
      </c>
      <c r="BR17" s="220" t="str">
        <f>Codierung!$I$16</f>
        <v>nicht-bio</v>
      </c>
      <c r="BS17" s="220"/>
      <c r="BT17" s="220" t="str">
        <f>Codierung!$I$14</f>
        <v>bio</v>
      </c>
      <c r="BU17" s="220" t="str">
        <f>Codierung!$I$16</f>
        <v>nicht-bio</v>
      </c>
      <c r="BV17" s="461" t="str">
        <f>Codierung!$I$14</f>
        <v>bio</v>
      </c>
      <c r="BW17" s="461" t="str">
        <f>Codierung!$I$16</f>
        <v>nicht-bio</v>
      </c>
      <c r="BX17" s="220" t="str">
        <f>Codierung!$I$14</f>
        <v>bio</v>
      </c>
      <c r="BY17" s="220" t="str">
        <f>Codierung!$I$16</f>
        <v>nicht-bio</v>
      </c>
      <c r="BZ17" s="461" t="str">
        <f>Codierung!$I$14</f>
        <v>bio</v>
      </c>
      <c r="CA17" s="461" t="str">
        <f>Codierung!$I$16</f>
        <v>nicht-bio</v>
      </c>
      <c r="CB17" s="220" t="str">
        <f>Codierung!$I$14</f>
        <v>bio</v>
      </c>
      <c r="CC17" s="220" t="str">
        <f>Codierung!$I$16</f>
        <v>nicht-bio</v>
      </c>
      <c r="CD17" s="461" t="str">
        <f>Codierung!$I$14</f>
        <v>bio</v>
      </c>
      <c r="CE17" s="461" t="str">
        <f>Codierung!$I$16</f>
        <v>nicht-bio</v>
      </c>
      <c r="CF17" s="220" t="str">
        <f>Codierung!$I$14</f>
        <v>bio</v>
      </c>
      <c r="CG17" s="220" t="str">
        <f>Codierung!$I$16</f>
        <v>nicht-bio</v>
      </c>
      <c r="CH17" s="220"/>
      <c r="CI17" s="461" t="str">
        <f>Codierung!$I$14</f>
        <v>bio</v>
      </c>
      <c r="CJ17" s="461" t="str">
        <f>Codierung!$I$16</f>
        <v>nicht-bio</v>
      </c>
      <c r="CK17" s="220"/>
      <c r="CL17" s="220" t="str">
        <f>Codierung!$I$14</f>
        <v>bio</v>
      </c>
      <c r="CM17" s="220" t="str">
        <f>Codierung!$I$16</f>
        <v>nicht-bio</v>
      </c>
      <c r="CN17" s="220"/>
      <c r="CO17" s="461" t="str">
        <f>Codierung!$I$14</f>
        <v>bio</v>
      </c>
      <c r="CP17" s="461" t="str">
        <f>Codierung!$I$16</f>
        <v>nicht-bio</v>
      </c>
      <c r="CQ17" s="220" t="str">
        <f>Codierung!$I$14</f>
        <v>bio</v>
      </c>
      <c r="CR17" s="220" t="str">
        <f>Codierung!$I$16</f>
        <v>nicht-bio</v>
      </c>
      <c r="CS17" s="461" t="str">
        <f>Codierung!$I$14</f>
        <v>bio</v>
      </c>
      <c r="CT17" s="461" t="str">
        <f>Codierung!$I$16</f>
        <v>nicht-bio</v>
      </c>
      <c r="CU17" s="220" t="str">
        <f>Codierung!$I$14</f>
        <v>bio</v>
      </c>
      <c r="CV17" s="220" t="str">
        <f>Codierung!$I$16</f>
        <v>nicht-bio</v>
      </c>
      <c r="CW17" s="220"/>
      <c r="CX17" s="220"/>
      <c r="CY17" s="220" t="str">
        <f>Codierung!$I$14</f>
        <v>bio</v>
      </c>
      <c r="CZ17" s="220" t="str">
        <f>Codierung!$I$16</f>
        <v>nicht-bio</v>
      </c>
      <c r="DA17" s="179"/>
      <c r="DB17" s="461" t="str">
        <f>Codierung!$I$14</f>
        <v>bio</v>
      </c>
      <c r="DC17" s="461" t="str">
        <f>Codierung!$I$16</f>
        <v>nicht-bio</v>
      </c>
      <c r="DD17" s="220" t="str">
        <f>Codierung!$I$14</f>
        <v>bio</v>
      </c>
      <c r="DE17" s="220" t="str">
        <f>Codierung!$I$16</f>
        <v>nicht-bio</v>
      </c>
      <c r="DF17" s="461" t="str">
        <f>Codierung!$I$14</f>
        <v>bio</v>
      </c>
      <c r="DG17" s="461" t="str">
        <f>Codierung!$I$16</f>
        <v>nicht-bio</v>
      </c>
      <c r="DH17" s="220" t="str">
        <f>Codierung!$I$14</f>
        <v>bio</v>
      </c>
      <c r="DI17" s="220" t="str">
        <f>Codierung!$I$16</f>
        <v>nicht-bio</v>
      </c>
      <c r="DJ17" s="461" t="str">
        <f>Codierung!$I$14</f>
        <v>bio</v>
      </c>
      <c r="DK17" s="461" t="str">
        <f>Codierung!$I$16</f>
        <v>nicht-bio</v>
      </c>
      <c r="DN17" s="220"/>
      <c r="DO17" s="220" t="str">
        <f>Codierung!$I$14</f>
        <v>bio</v>
      </c>
      <c r="DP17" s="220" t="str">
        <f>Codierung!$I$16</f>
        <v>nicht-bio</v>
      </c>
      <c r="DQ17" s="461" t="str">
        <f>Codierung!$I$14</f>
        <v>bio</v>
      </c>
      <c r="DR17" s="461" t="str">
        <f>Codierung!$I$16</f>
        <v>nicht-bio</v>
      </c>
      <c r="DS17" s="220" t="str">
        <f>Codierung!$I$14</f>
        <v>bio</v>
      </c>
      <c r="DT17" s="220" t="str">
        <f>Codierung!$I$16</f>
        <v>nicht-bio</v>
      </c>
      <c r="DU17" s="461" t="str">
        <f>Codierung!$I$14</f>
        <v>bio</v>
      </c>
      <c r="DV17" s="461" t="str">
        <f>Codierung!$I$16</f>
        <v>nicht-bio</v>
      </c>
      <c r="DW17" s="220"/>
      <c r="DX17" s="220" t="str">
        <f>Codierung!$I$14</f>
        <v>bio</v>
      </c>
      <c r="DY17" s="220" t="str">
        <f>Codierung!$I$16</f>
        <v>nicht-bio</v>
      </c>
      <c r="DZ17" s="461" t="str">
        <f>Codierung!$I$14</f>
        <v>bio</v>
      </c>
      <c r="EA17" s="461" t="str">
        <f>Codierung!$I$16</f>
        <v>nicht-bio</v>
      </c>
      <c r="EB17" s="220" t="str">
        <f>Codierung!$I$14</f>
        <v>bio</v>
      </c>
      <c r="EC17" s="220" t="str">
        <f>Codierung!$I$16</f>
        <v>nicht-bio</v>
      </c>
      <c r="ED17" s="461" t="str">
        <f>Codierung!$I$14</f>
        <v>bio</v>
      </c>
      <c r="EE17" s="461" t="str">
        <f>Codierung!$I$16</f>
        <v>nicht-bio</v>
      </c>
      <c r="EG17" s="220" t="str">
        <f>Codierung!$I$14</f>
        <v>bio</v>
      </c>
      <c r="EH17" s="220" t="str">
        <f>Codierung!$I$16</f>
        <v>nicht-bio</v>
      </c>
      <c r="EI17" s="461" t="str">
        <f>Codierung!$I$14</f>
        <v>bio</v>
      </c>
      <c r="EJ17" s="461" t="str">
        <f>Codierung!$I$16</f>
        <v>nicht-bio</v>
      </c>
      <c r="EK17" s="220" t="str">
        <f>Codierung!$I$14</f>
        <v>bio</v>
      </c>
      <c r="EL17" s="220" t="str">
        <f>Codierung!$I$16</f>
        <v>nicht-bio</v>
      </c>
      <c r="EM17" s="461" t="str">
        <f>Codierung!$I$14</f>
        <v>bio</v>
      </c>
      <c r="EN17" s="461" t="str">
        <f>Codierung!$I$16</f>
        <v>nicht-bio</v>
      </c>
      <c r="EO17" s="220"/>
      <c r="EP17" s="220" t="str">
        <f>Codierung!$I$14</f>
        <v>bio</v>
      </c>
      <c r="EQ17" s="220" t="str">
        <f>Codierung!$I$16</f>
        <v>nicht-bio</v>
      </c>
      <c r="ER17" s="220" t="str">
        <f>Codierung!$I$14</f>
        <v>bio</v>
      </c>
      <c r="ES17" s="220" t="str">
        <f>Codierung!$I$16</f>
        <v>nicht-bio</v>
      </c>
      <c r="ET17" s="220"/>
      <c r="EU17" s="461" t="str">
        <f>Codierung!$I$14</f>
        <v>bio</v>
      </c>
      <c r="EV17" s="461" t="str">
        <f>Codierung!$I$16</f>
        <v>nicht-bio</v>
      </c>
      <c r="EX17" s="461" t="str">
        <f>Codierung!$I$14</f>
        <v>bio</v>
      </c>
      <c r="EY17" s="461" t="str">
        <f>Codierung!$I$16</f>
        <v>nicht-bio</v>
      </c>
    </row>
    <row r="18" spans="1:155" s="228" customFormat="1" ht="12.75" customHeight="1" x14ac:dyDescent="0.2">
      <c r="A18" s="218"/>
      <c r="B18" s="218"/>
      <c r="C18" s="462" t="str">
        <f>Codierung!$I$119</f>
        <v>CHF/kg</v>
      </c>
      <c r="D18" s="463" t="str">
        <f>Codierung!$I$119</f>
        <v>CHF/kg</v>
      </c>
      <c r="E18" s="219" t="str">
        <f>Codierung!$I$119</f>
        <v>CHF/kg</v>
      </c>
      <c r="F18" s="219" t="str">
        <f>Codierung!$I$119</f>
        <v>CHF/kg</v>
      </c>
      <c r="G18" s="463" t="str">
        <f>Codierung!$I$123</f>
        <v>CHF/Stück</v>
      </c>
      <c r="H18" s="464" t="str">
        <f>Codierung!$I$123</f>
        <v>CHF/Stück</v>
      </c>
      <c r="I18" s="219" t="str">
        <f>Codierung!$I$119</f>
        <v>CHF/kg</v>
      </c>
      <c r="J18" s="219" t="str">
        <f>Codierung!$I$119</f>
        <v>CHF/kg</v>
      </c>
      <c r="K18" s="462" t="str">
        <f>Codierung!$I$119</f>
        <v>CHF/kg</v>
      </c>
      <c r="L18" s="462" t="str">
        <f>Codierung!$I$119</f>
        <v>CHF/kg</v>
      </c>
      <c r="M18" s="465" t="str">
        <f>Codierung!$I$119</f>
        <v>CHF/kg</v>
      </c>
      <c r="N18" s="219" t="str">
        <f>Codierung!$I$119</f>
        <v>CHF/kg</v>
      </c>
      <c r="O18" s="462" t="str">
        <f>Codierung!$I$119</f>
        <v>CHF/kg</v>
      </c>
      <c r="P18" s="462" t="str">
        <f>Codierung!$I$119</f>
        <v>CHF/kg</v>
      </c>
      <c r="Q18" s="219" t="str">
        <f>Codierung!$I$119</f>
        <v>CHF/kg</v>
      </c>
      <c r="R18" s="219" t="str">
        <f>Codierung!$I$119</f>
        <v>CHF/kg</v>
      </c>
      <c r="S18" s="243"/>
      <c r="T18" s="463" t="str">
        <f>Codierung!$I$119</f>
        <v>CHF/kg</v>
      </c>
      <c r="U18" s="462" t="str">
        <f>Codierung!$I$119</f>
        <v>CHF/kg</v>
      </c>
      <c r="V18" s="219" t="str">
        <f>Codierung!$I$119</f>
        <v>CHF/kg</v>
      </c>
      <c r="W18" s="219" t="str">
        <f>Codierung!$I$119</f>
        <v>CHF/kg</v>
      </c>
      <c r="X18" s="463" t="str">
        <f>Codierung!$I$123</f>
        <v>CHF/Stück</v>
      </c>
      <c r="Y18" s="462" t="str">
        <f>Codierung!$I$123</f>
        <v>CHF/Stück</v>
      </c>
      <c r="Z18" s="465" t="str">
        <f>Codierung!$I$123</f>
        <v>CHF/Stück</v>
      </c>
      <c r="AA18" s="219" t="str">
        <f>Codierung!$I$123</f>
        <v>CHF/Stück</v>
      </c>
      <c r="AB18" s="462" t="str">
        <f>Codierung!$I$123</f>
        <v>CHF/Stück</v>
      </c>
      <c r="AC18" s="462" t="str">
        <f>Codierung!$I$123</f>
        <v>CHF/Stück</v>
      </c>
      <c r="AD18" s="465" t="str">
        <f>Codierung!$I$119</f>
        <v>CHF/kg</v>
      </c>
      <c r="AE18" s="219" t="str">
        <f>Codierung!$I$119</f>
        <v>CHF/kg</v>
      </c>
      <c r="AF18" s="464" t="str">
        <f>Codierung!$I$119</f>
        <v>CHF/kg</v>
      </c>
      <c r="AG18" s="464" t="str">
        <f>Codierung!$I$119</f>
        <v>CHF/kg</v>
      </c>
      <c r="AH18" s="232" t="str">
        <f>Codierung!$I$119</f>
        <v>CHF/kg</v>
      </c>
      <c r="AI18" s="232" t="str">
        <f>Codierung!$I$119</f>
        <v>CHF/kg</v>
      </c>
      <c r="AJ18" s="462" t="str">
        <f>Codierung!$I$119</f>
        <v>CHF/kg</v>
      </c>
      <c r="AK18" s="463" t="str">
        <f>Codierung!$I$119</f>
        <v>CHF/kg</v>
      </c>
      <c r="AL18" s="243"/>
      <c r="AM18" s="219" t="str">
        <f>Codierung!$I$119</f>
        <v>CHF/kg</v>
      </c>
      <c r="AN18" s="232" t="str">
        <f>Codierung!$I$119</f>
        <v>CHF/kg</v>
      </c>
      <c r="AO18" s="462" t="str">
        <f>Codierung!$I$119</f>
        <v>CHF/kg</v>
      </c>
      <c r="AP18" s="462" t="str">
        <f>Codierung!$I$119</f>
        <v>CHF/kg</v>
      </c>
      <c r="AQ18" s="219" t="str">
        <f>Codierung!$I$119</f>
        <v>CHF/kg</v>
      </c>
      <c r="AR18" s="219" t="str">
        <f>Codierung!$I$119</f>
        <v>CHF/kg</v>
      </c>
      <c r="AS18" s="462" t="str">
        <f>Codierung!$I$123</f>
        <v>CHF/Stück</v>
      </c>
      <c r="AT18" s="463" t="str">
        <f>Codierung!$I$123</f>
        <v>CHF/Stück</v>
      </c>
      <c r="AU18" s="232" t="str">
        <f>Codierung!$I$119</f>
        <v>CHF/kg</v>
      </c>
      <c r="AV18" s="232" t="str">
        <f>Codierung!$I$119</f>
        <v>CHF/kg</v>
      </c>
      <c r="AW18" s="464" t="str">
        <f>Codierung!$I$119</f>
        <v>CHF/kg</v>
      </c>
      <c r="AX18" s="464" t="str">
        <f>Codierung!$I$119</f>
        <v>CHF/kg</v>
      </c>
      <c r="AY18" s="232" t="str">
        <f>Codierung!$I$119</f>
        <v>CHF/kg</v>
      </c>
      <c r="AZ18" s="232" t="str">
        <f>Codierung!$I$119</f>
        <v>CHF/kg</v>
      </c>
      <c r="BA18" s="243"/>
      <c r="BB18" s="464" t="str">
        <f>Codierung!$I$119</f>
        <v>CHF/kg</v>
      </c>
      <c r="BC18" s="462" t="str">
        <f>Codierung!$I$119</f>
        <v>CHF/kg</v>
      </c>
      <c r="BD18" s="232" t="str">
        <f>Codierung!$I$119</f>
        <v>CHF/kg</v>
      </c>
      <c r="BE18" s="219" t="str">
        <f>Codierung!$I$119</f>
        <v>CHF/kg</v>
      </c>
      <c r="BF18" s="463" t="str">
        <f>Codierung!$I$125</f>
        <v>CHF/Bund</v>
      </c>
      <c r="BG18" s="462" t="str">
        <f>Codierung!$I$125</f>
        <v>CHF/Bund</v>
      </c>
      <c r="BH18" s="219" t="str">
        <f>Codierung!$I$119</f>
        <v>CHF/kg</v>
      </c>
      <c r="BI18" s="219" t="str">
        <f>Codierung!$I$119</f>
        <v>CHF/kg</v>
      </c>
      <c r="BJ18" s="221"/>
      <c r="BK18" s="462" t="str">
        <f>Codierung!$I$125</f>
        <v>CHF/Bund</v>
      </c>
      <c r="BL18" s="462" t="str">
        <f>Codierung!$I$125</f>
        <v>CHF/Bund</v>
      </c>
      <c r="BM18" s="219" t="str">
        <f>Codierung!$I$119</f>
        <v>CHF/kg</v>
      </c>
      <c r="BN18" s="219" t="str">
        <f>Codierung!$I$119</f>
        <v>CHF/kg</v>
      </c>
      <c r="BO18" s="462" t="str">
        <f>Codierung!$I$119</f>
        <v>CHF/kg</v>
      </c>
      <c r="BP18" s="462" t="str">
        <f>Codierung!$I$119</f>
        <v>CHF/kg</v>
      </c>
      <c r="BQ18" s="219" t="str">
        <f>Codierung!$I$119</f>
        <v>CHF/kg</v>
      </c>
      <c r="BR18" s="219" t="str">
        <f>Codierung!$I$119</f>
        <v>CHF/kg</v>
      </c>
      <c r="BS18" s="243"/>
      <c r="BT18" s="232" t="str">
        <f>Codierung!$I$119</f>
        <v>CHF/kg</v>
      </c>
      <c r="BU18" s="232" t="str">
        <f>Codierung!$I$119</f>
        <v>CHF/kg</v>
      </c>
      <c r="BV18" s="464" t="str">
        <f>Codierung!$I$119</f>
        <v>CHF/kg</v>
      </c>
      <c r="BW18" s="464" t="str">
        <f>Codierung!$I$119</f>
        <v>CHF/kg</v>
      </c>
      <c r="BX18" s="232" t="str">
        <f>Codierung!$I$119</f>
        <v>CHF/kg</v>
      </c>
      <c r="BY18" s="232" t="str">
        <f>Codierung!$I$119</f>
        <v>CHF/kg</v>
      </c>
      <c r="BZ18" s="464" t="str">
        <f>Codierung!$I$119</f>
        <v>CHF/kg</v>
      </c>
      <c r="CA18" s="464" t="str">
        <f>Codierung!$I$119</f>
        <v>CHF/kg</v>
      </c>
      <c r="CB18" s="232" t="str">
        <f>Codierung!$I$119</f>
        <v>CHF/kg</v>
      </c>
      <c r="CC18" s="232" t="str">
        <f>Codierung!$I$119</f>
        <v>CHF/kg</v>
      </c>
      <c r="CD18" s="464" t="str">
        <f>Codierung!$I$119</f>
        <v>CHF/kg</v>
      </c>
      <c r="CE18" s="464" t="str">
        <f>Codierung!$I$119</f>
        <v>CHF/kg</v>
      </c>
      <c r="CF18" s="232" t="str">
        <f>Codierung!$I$119</f>
        <v>CHF/kg</v>
      </c>
      <c r="CG18" s="232" t="str">
        <f>Codierung!$I$119</f>
        <v>CHF/kg</v>
      </c>
      <c r="CH18" s="243"/>
      <c r="CI18" s="464" t="str">
        <f>Codierung!$I$119</f>
        <v>CHF/kg</v>
      </c>
      <c r="CJ18" s="464" t="str">
        <f>Codierung!$I$119</f>
        <v>CHF/kg</v>
      </c>
      <c r="CK18" s="243"/>
      <c r="CL18" s="219" t="str">
        <f>Codierung!$I$119</f>
        <v>CHF/kg</v>
      </c>
      <c r="CM18" s="219" t="str">
        <f>Codierung!$I$119</f>
        <v>CHF/kg</v>
      </c>
      <c r="CN18" s="243"/>
      <c r="CO18" s="462" t="str">
        <f>Codierung!$I$119</f>
        <v>CHF/kg</v>
      </c>
      <c r="CP18" s="462" t="str">
        <f>Codierung!$I$119</f>
        <v>CHF/kg</v>
      </c>
      <c r="CQ18" s="219" t="str">
        <f>Codierung!$I$119</f>
        <v>CHF/kg</v>
      </c>
      <c r="CR18" s="219" t="str">
        <f>Codierung!$I$119</f>
        <v>CHF/kg</v>
      </c>
      <c r="CS18" s="462" t="str">
        <f>Codierung!$I$119</f>
        <v>CHF/kg</v>
      </c>
      <c r="CT18" s="462" t="str">
        <f>Codierung!$I$119</f>
        <v>CHF/kg</v>
      </c>
      <c r="CU18" s="219" t="str">
        <f>Codierung!$I$119</f>
        <v>CHF/kg</v>
      </c>
      <c r="CV18" s="219" t="str">
        <f>Codierung!$I$119</f>
        <v>CHF/kg</v>
      </c>
      <c r="CW18" s="219"/>
      <c r="CX18" s="343" t="str">
        <f>Codierung!I142</f>
        <v>Anzahl Wochen</v>
      </c>
      <c r="CY18" s="219" t="str">
        <f>Codierung!$I$126</f>
        <v>t</v>
      </c>
      <c r="CZ18" s="219" t="str">
        <f>Codierung!$I$126</f>
        <v>t</v>
      </c>
      <c r="DA18" s="277"/>
      <c r="DB18" s="462" t="str">
        <f>Codierung!$I$126</f>
        <v>t</v>
      </c>
      <c r="DC18" s="463" t="str">
        <f>Codierung!$I$126</f>
        <v>t</v>
      </c>
      <c r="DD18" s="219" t="str">
        <f>Codierung!$I$126</f>
        <v>t</v>
      </c>
      <c r="DE18" s="219" t="str">
        <f>Codierung!$I$126</f>
        <v>t</v>
      </c>
      <c r="DF18" s="462" t="str">
        <f>Codierung!$I$126</f>
        <v>t</v>
      </c>
      <c r="DG18" s="463" t="str">
        <f>Codierung!$I$126</f>
        <v>t</v>
      </c>
      <c r="DH18" s="219" t="str">
        <f>Codierung!$I$126</f>
        <v>t</v>
      </c>
      <c r="DI18" s="219" t="str">
        <f>Codierung!$I$126</f>
        <v>t</v>
      </c>
      <c r="DJ18" s="462" t="str">
        <f>Codierung!$I$126</f>
        <v>t</v>
      </c>
      <c r="DK18" s="463" t="str">
        <f>Codierung!$I$126</f>
        <v>t</v>
      </c>
      <c r="DN18" s="277"/>
      <c r="DO18" s="219" t="str">
        <f>Codierung!$I$126</f>
        <v>t</v>
      </c>
      <c r="DP18" s="219" t="str">
        <f>Codierung!$I$126</f>
        <v>t</v>
      </c>
      <c r="DQ18" s="463" t="str">
        <f>Codierung!$I$126</f>
        <v>t</v>
      </c>
      <c r="DR18" s="462" t="str">
        <f>Codierung!$I$126</f>
        <v>t</v>
      </c>
      <c r="DS18" s="219" t="str">
        <f>Codierung!$I$126</f>
        <v>t</v>
      </c>
      <c r="DT18" s="219" t="str">
        <f>Codierung!$I$126</f>
        <v>t</v>
      </c>
      <c r="DU18" s="463" t="str">
        <f>Codierung!$I$126</f>
        <v>t</v>
      </c>
      <c r="DV18" s="462" t="str">
        <f>Codierung!$I$126</f>
        <v>t</v>
      </c>
      <c r="DW18" s="277"/>
      <c r="DX18" s="219" t="str">
        <f>Codierung!$I$126</f>
        <v>t</v>
      </c>
      <c r="DY18" s="219" t="str">
        <f>Codierung!$I$126</f>
        <v>t</v>
      </c>
      <c r="DZ18" s="463" t="str">
        <f>Codierung!$I$126</f>
        <v>t</v>
      </c>
      <c r="EA18" s="462" t="str">
        <f>Codierung!$I$126</f>
        <v>t</v>
      </c>
      <c r="EB18" s="219" t="str">
        <f>Codierung!$I$126</f>
        <v>t</v>
      </c>
      <c r="EC18" s="219" t="str">
        <f>Codierung!$I$126</f>
        <v>t</v>
      </c>
      <c r="ED18" s="463" t="str">
        <f>Codierung!$I$126</f>
        <v>t</v>
      </c>
      <c r="EE18" s="462" t="str">
        <f>Codierung!$I$126</f>
        <v>t</v>
      </c>
      <c r="EG18" s="219" t="str">
        <f>Codierung!$I$126</f>
        <v>t</v>
      </c>
      <c r="EH18" s="219" t="str">
        <f>Codierung!$I$126</f>
        <v>t</v>
      </c>
      <c r="EI18" s="463" t="str">
        <f>Codierung!$I$126</f>
        <v>t</v>
      </c>
      <c r="EJ18" s="462" t="str">
        <f>Codierung!$I$126</f>
        <v>t</v>
      </c>
      <c r="EK18" s="219" t="str">
        <f>Codierung!$I$126</f>
        <v>t</v>
      </c>
      <c r="EL18" s="219" t="str">
        <f>Codierung!$I$126</f>
        <v>t</v>
      </c>
      <c r="EM18" s="463" t="str">
        <f>Codierung!$I$126</f>
        <v>t</v>
      </c>
      <c r="EN18" s="462" t="str">
        <f>Codierung!$I$126</f>
        <v>t</v>
      </c>
      <c r="EO18" s="277"/>
      <c r="EP18" s="219" t="str">
        <f>Codierung!$I$126</f>
        <v>t</v>
      </c>
      <c r="EQ18" s="219" t="str">
        <f>Codierung!$I$126</f>
        <v>t</v>
      </c>
      <c r="ER18" s="219" t="str">
        <f>Codierung!$I$126</f>
        <v>t</v>
      </c>
      <c r="ES18" s="219" t="str">
        <f>Codierung!$I$126</f>
        <v>t</v>
      </c>
      <c r="ET18" s="277"/>
      <c r="EU18" s="463" t="str">
        <f>Codierung!$I$126</f>
        <v>t</v>
      </c>
      <c r="EV18" s="462" t="str">
        <f>Codierung!$I$126</f>
        <v>t</v>
      </c>
      <c r="EX18" s="463" t="str">
        <f>Codierung!$I$126</f>
        <v>t</v>
      </c>
      <c r="EY18" s="462" t="str">
        <f>Codierung!$I$126</f>
        <v>t</v>
      </c>
    </row>
    <row r="19" spans="1:155" s="228" customFormat="1" ht="12.75" customHeight="1" x14ac:dyDescent="0.2">
      <c r="A19" s="343" t="str">
        <f>Codierung!I227</f>
        <v>Aktuell</v>
      </c>
      <c r="B19" s="189">
        <f>B23</f>
        <v>45992</v>
      </c>
      <c r="C19" s="466">
        <f>C23</f>
        <v>5.0976229999999996</v>
      </c>
      <c r="D19" s="466">
        <f t="shared" ref="D19:BQ19" si="0">D23</f>
        <v>2.8114880000000002</v>
      </c>
      <c r="E19" s="467">
        <f t="shared" si="0"/>
        <v>6.3869300000000004</v>
      </c>
      <c r="F19" s="467">
        <f t="shared" si="0"/>
        <v>3.2992710000000001</v>
      </c>
      <c r="G19" s="468">
        <f t="shared" si="0"/>
        <v>1.3855360000000001</v>
      </c>
      <c r="H19" s="468">
        <f t="shared" si="0"/>
        <v>1.1606000000000001</v>
      </c>
      <c r="I19" s="467">
        <f t="shared" si="0"/>
        <v>5.5643520000000004</v>
      </c>
      <c r="J19" s="467">
        <f t="shared" si="0"/>
        <v>2.537131</v>
      </c>
      <c r="K19" s="466">
        <f t="shared" si="0"/>
        <v>0</v>
      </c>
      <c r="L19" s="466">
        <f t="shared" si="0"/>
        <v>6.4888000000000003</v>
      </c>
      <c r="M19" s="467">
        <f>M23</f>
        <v>0</v>
      </c>
      <c r="N19" s="467">
        <f>N23</f>
        <v>7.2362549999999999</v>
      </c>
      <c r="O19" s="466">
        <f t="shared" si="0"/>
        <v>6.7234910000000001</v>
      </c>
      <c r="P19" s="466">
        <f t="shared" si="0"/>
        <v>4.0652710000000001</v>
      </c>
      <c r="Q19" s="467">
        <f t="shared" si="0"/>
        <v>4.0751860000000004</v>
      </c>
      <c r="R19" s="467">
        <f t="shared" si="0"/>
        <v>2.595583</v>
      </c>
      <c r="S19" s="380"/>
      <c r="T19" s="466">
        <f t="shared" si="0"/>
        <v>7.9</v>
      </c>
      <c r="U19" s="466">
        <f t="shared" si="0"/>
        <v>4.0952609999999998</v>
      </c>
      <c r="V19" s="467">
        <f t="shared" si="0"/>
        <v>7.9</v>
      </c>
      <c r="W19" s="467">
        <f t="shared" si="0"/>
        <v>5.915686</v>
      </c>
      <c r="X19" s="466">
        <f t="shared" si="0"/>
        <v>0</v>
      </c>
      <c r="Y19" s="466">
        <f t="shared" si="0"/>
        <v>1.6151759999999999</v>
      </c>
      <c r="Z19" s="467">
        <f t="shared" si="0"/>
        <v>2.2344490000000001</v>
      </c>
      <c r="AA19" s="467">
        <f t="shared" si="0"/>
        <v>1.279379</v>
      </c>
      <c r="AB19" s="466">
        <f t="shared" si="0"/>
        <v>0</v>
      </c>
      <c r="AC19" s="466">
        <f t="shared" si="0"/>
        <v>1.542775</v>
      </c>
      <c r="AD19" s="380">
        <f t="shared" si="0"/>
        <v>42.715544000000001</v>
      </c>
      <c r="AE19" s="467">
        <f t="shared" si="0"/>
        <v>22.954734999999999</v>
      </c>
      <c r="AF19" s="468">
        <f t="shared" si="0"/>
        <v>17.420086999999999</v>
      </c>
      <c r="AG19" s="468">
        <f t="shared" si="0"/>
        <v>7.4279539999999997</v>
      </c>
      <c r="AH19" s="380">
        <f t="shared" si="0"/>
        <v>16.471401</v>
      </c>
      <c r="AI19" s="380">
        <f t="shared" si="0"/>
        <v>5.5494919999999999</v>
      </c>
      <c r="AJ19" s="466">
        <f t="shared" si="0"/>
        <v>4.5486329999999997</v>
      </c>
      <c r="AK19" s="466">
        <f t="shared" si="0"/>
        <v>3.9941059999999999</v>
      </c>
      <c r="AL19" s="380"/>
      <c r="AM19" s="467">
        <f t="shared" si="0"/>
        <v>5.7248229999999998</v>
      </c>
      <c r="AN19" s="380">
        <f t="shared" si="0"/>
        <v>2.378479</v>
      </c>
      <c r="AO19" s="466">
        <f t="shared" si="0"/>
        <v>3.9413719999999999</v>
      </c>
      <c r="AP19" s="466">
        <f t="shared" si="0"/>
        <v>2.7174580000000002</v>
      </c>
      <c r="AQ19" s="467">
        <f t="shared" si="0"/>
        <v>6.9941370000000003</v>
      </c>
      <c r="AR19" s="467">
        <f t="shared" si="0"/>
        <v>2.8691300000000002</v>
      </c>
      <c r="AS19" s="466">
        <f t="shared" si="0"/>
        <v>2.2541009999999999</v>
      </c>
      <c r="AT19" s="468">
        <f t="shared" si="0"/>
        <v>0.82710399999999995</v>
      </c>
      <c r="AU19" s="380">
        <f t="shared" si="0"/>
        <v>5.4648339999999997</v>
      </c>
      <c r="AV19" s="380">
        <f t="shared" si="0"/>
        <v>2.0059640000000001</v>
      </c>
      <c r="AW19" s="468">
        <f t="shared" si="0"/>
        <v>5.4648339999999997</v>
      </c>
      <c r="AX19" s="468">
        <f t="shared" si="0"/>
        <v>1.9779009999999999</v>
      </c>
      <c r="AY19" s="380">
        <f t="shared" si="0"/>
        <v>6.95</v>
      </c>
      <c r="AZ19" s="380">
        <f t="shared" si="0"/>
        <v>2.930844</v>
      </c>
      <c r="BA19" s="380"/>
      <c r="BB19" s="468">
        <f t="shared" si="0"/>
        <v>2.4399250000000001</v>
      </c>
      <c r="BC19" s="466">
        <f t="shared" si="0"/>
        <v>1.4923139999999999</v>
      </c>
      <c r="BD19" s="380">
        <f t="shared" si="0"/>
        <v>5.95</v>
      </c>
      <c r="BE19" s="467">
        <f t="shared" si="0"/>
        <v>2.3213439999999999</v>
      </c>
      <c r="BF19" s="468">
        <f t="shared" ref="BF19:BG19" si="1">BF23</f>
        <v>0</v>
      </c>
      <c r="BG19" s="466">
        <f t="shared" si="1"/>
        <v>1.6105320000000001</v>
      </c>
      <c r="BH19" s="467">
        <f t="shared" ref="BH19:BI19" si="2">BH23</f>
        <v>8.0805349999999994</v>
      </c>
      <c r="BI19" s="467">
        <f t="shared" si="2"/>
        <v>4.885783</v>
      </c>
      <c r="BJ19" s="380">
        <f t="shared" si="0"/>
        <v>0</v>
      </c>
      <c r="BK19" s="466">
        <f t="shared" si="0"/>
        <v>0</v>
      </c>
      <c r="BL19" s="466">
        <f t="shared" si="0"/>
        <v>0.75273199999999996</v>
      </c>
      <c r="BM19" s="467">
        <f t="shared" ref="BM19:BN19" si="3">BM23</f>
        <v>18.126505000000002</v>
      </c>
      <c r="BN19" s="467">
        <f t="shared" si="3"/>
        <v>5.1792879999999997</v>
      </c>
      <c r="BO19" s="466">
        <f t="shared" si="0"/>
        <v>8.1793790000000008</v>
      </c>
      <c r="BP19" s="466">
        <f t="shared" si="0"/>
        <v>4.3226190000000004</v>
      </c>
      <c r="BQ19" s="467">
        <f t="shared" si="0"/>
        <v>5.219055</v>
      </c>
      <c r="BR19" s="467">
        <f t="shared" ref="BR19:CV19" si="4">BR23</f>
        <v>1.359359</v>
      </c>
      <c r="BS19" s="380"/>
      <c r="BT19" s="380">
        <f>BT23</f>
        <v>4.1810580000000002</v>
      </c>
      <c r="BU19" s="380">
        <f>BU23</f>
        <v>2.1309819999999999</v>
      </c>
      <c r="BV19" s="468">
        <f t="shared" si="4"/>
        <v>8.6374969999999998</v>
      </c>
      <c r="BW19" s="468">
        <f t="shared" si="4"/>
        <v>6.0537299999999998</v>
      </c>
      <c r="BX19" s="380">
        <f t="shared" si="4"/>
        <v>0</v>
      </c>
      <c r="BY19" s="380">
        <f t="shared" si="4"/>
        <v>0</v>
      </c>
      <c r="BZ19" s="468">
        <f t="shared" si="4"/>
        <v>8.1087520000000008</v>
      </c>
      <c r="CA19" s="468">
        <f t="shared" si="4"/>
        <v>4.6379260000000002</v>
      </c>
      <c r="CB19" s="380">
        <f t="shared" si="4"/>
        <v>0</v>
      </c>
      <c r="CC19" s="380">
        <f t="shared" si="4"/>
        <v>0</v>
      </c>
      <c r="CD19" s="468">
        <f t="shared" si="4"/>
        <v>0</v>
      </c>
      <c r="CE19" s="468">
        <f t="shared" si="4"/>
        <v>0</v>
      </c>
      <c r="CF19" s="380">
        <f t="shared" si="4"/>
        <v>0</v>
      </c>
      <c r="CG19" s="380">
        <f t="shared" si="4"/>
        <v>0</v>
      </c>
      <c r="CH19" s="380"/>
      <c r="CI19" s="468">
        <f t="shared" si="4"/>
        <v>9.8999989999999993</v>
      </c>
      <c r="CJ19" s="468">
        <f t="shared" si="4"/>
        <v>5.5016920000000002</v>
      </c>
      <c r="CK19" s="380"/>
      <c r="CL19" s="467">
        <f t="shared" si="4"/>
        <v>15.799999</v>
      </c>
      <c r="CM19" s="467">
        <f t="shared" si="4"/>
        <v>8.8483870000000007</v>
      </c>
      <c r="CN19" s="380"/>
      <c r="CO19" s="466">
        <f t="shared" si="4"/>
        <v>15.331493</v>
      </c>
      <c r="CP19" s="466">
        <f t="shared" si="4"/>
        <v>9.6695919999999997</v>
      </c>
      <c r="CQ19" s="467">
        <f t="shared" si="4"/>
        <v>17.457498000000001</v>
      </c>
      <c r="CR19" s="467">
        <f t="shared" si="4"/>
        <v>8.244745</v>
      </c>
      <c r="CS19" s="466">
        <f t="shared" si="4"/>
        <v>6.5104050000000004</v>
      </c>
      <c r="CT19" s="466">
        <f t="shared" si="4"/>
        <v>6.4586160000000001</v>
      </c>
      <c r="CU19" s="467">
        <f t="shared" si="4"/>
        <v>5.1740469999999998</v>
      </c>
      <c r="CV19" s="467">
        <f t="shared" si="4"/>
        <v>3.9187370000000001</v>
      </c>
      <c r="CW19" s="469" t="str">
        <f>LEFT(CX19,1)</f>
        <v>5</v>
      </c>
      <c r="CX19" s="527">
        <f>CX23</f>
        <v>5</v>
      </c>
      <c r="CY19" s="470">
        <f>CY$23</f>
        <v>6358.5267454260002</v>
      </c>
      <c r="CZ19" s="470">
        <f>CZ$23</f>
        <v>25256.397770460997</v>
      </c>
      <c r="DA19" s="471"/>
      <c r="DB19" s="472">
        <f t="shared" ref="DB19:DK19" si="5">DB$23</f>
        <v>412.20283017600104</v>
      </c>
      <c r="DC19" s="473">
        <f t="shared" si="5"/>
        <v>1565.7458796570002</v>
      </c>
      <c r="DD19" s="470">
        <f t="shared" si="5"/>
        <v>654.29047823300095</v>
      </c>
      <c r="DE19" s="470">
        <f t="shared" si="5"/>
        <v>1756.5152423510001</v>
      </c>
      <c r="DF19" s="472">
        <f>DF$23</f>
        <v>385.04093337699999</v>
      </c>
      <c r="DG19" s="473">
        <f>DG$23</f>
        <v>1469.7387461830001</v>
      </c>
      <c r="DH19" s="470">
        <f t="shared" si="5"/>
        <v>158.35630208600099</v>
      </c>
      <c r="DI19" s="470">
        <f t="shared" si="5"/>
        <v>858.105205009001</v>
      </c>
      <c r="DJ19" s="472">
        <f t="shared" si="5"/>
        <v>429.64481442400097</v>
      </c>
      <c r="DK19" s="473">
        <f t="shared" si="5"/>
        <v>784.34496955899999</v>
      </c>
      <c r="DN19" s="471"/>
      <c r="DO19" s="470">
        <f t="shared" ref="DO19:DV19" si="6">DO$23</f>
        <v>146.250266463</v>
      </c>
      <c r="DP19" s="470">
        <f t="shared" si="6"/>
        <v>640.420387540001</v>
      </c>
      <c r="DQ19" s="472">
        <f t="shared" si="6"/>
        <v>153.10911932700103</v>
      </c>
      <c r="DR19" s="472">
        <f t="shared" si="6"/>
        <v>666.75938012100005</v>
      </c>
      <c r="DS19" s="470">
        <f t="shared" si="6"/>
        <v>30.852297055000999</v>
      </c>
      <c r="DT19" s="470">
        <f t="shared" si="6"/>
        <v>476.74086622400102</v>
      </c>
      <c r="DU19" s="472">
        <f t="shared" si="6"/>
        <v>64.051002573999995</v>
      </c>
      <c r="DV19" s="472">
        <f t="shared" si="6"/>
        <v>279.50786096400105</v>
      </c>
      <c r="DW19" s="471"/>
      <c r="DX19" s="470">
        <f t="shared" ref="DX19:EE19" si="7">DX$23</f>
        <v>182.092182742001</v>
      </c>
      <c r="DY19" s="470">
        <f t="shared" si="7"/>
        <v>824.56441765</v>
      </c>
      <c r="DZ19" s="472">
        <f t="shared" si="7"/>
        <v>277.96990324700101</v>
      </c>
      <c r="EA19" s="472">
        <f t="shared" si="7"/>
        <v>1022.295733414</v>
      </c>
      <c r="EB19" s="470">
        <f t="shared" si="7"/>
        <v>48.233982874001001</v>
      </c>
      <c r="EC19" s="470">
        <f t="shared" si="7"/>
        <v>225.630571</v>
      </c>
      <c r="ED19" s="472">
        <f t="shared" si="7"/>
        <v>29.100147165001001</v>
      </c>
      <c r="EE19" s="472">
        <f t="shared" si="7"/>
        <v>294.67888984400099</v>
      </c>
      <c r="EG19" s="470">
        <f t="shared" ref="EG19:EN19" si="8">EG$23</f>
        <v>1324.2727721660001</v>
      </c>
      <c r="EH19" s="470">
        <f t="shared" si="8"/>
        <v>3152.2786452609998</v>
      </c>
      <c r="EI19" s="472">
        <f t="shared" si="8"/>
        <v>74.721332132000001</v>
      </c>
      <c r="EJ19" s="472">
        <f t="shared" si="8"/>
        <v>328.90106505799997</v>
      </c>
      <c r="EK19" s="470">
        <f>EK$23</f>
        <v>3.073226691001</v>
      </c>
      <c r="EL19" s="470">
        <f>EL$23</f>
        <v>66.246083363001006</v>
      </c>
      <c r="EM19" s="472">
        <f t="shared" si="8"/>
        <v>284.27836093600001</v>
      </c>
      <c r="EN19" s="472">
        <f t="shared" si="8"/>
        <v>291.933288866</v>
      </c>
      <c r="EO19" s="471"/>
      <c r="EP19" s="470">
        <f>EP$23</f>
        <v>83.867714229000995</v>
      </c>
      <c r="EQ19" s="470">
        <f>EQ$23</f>
        <v>605.45234584600098</v>
      </c>
      <c r="ER19" s="470">
        <f t="shared" ref="ER19:ES19" si="9">ER$23</f>
        <v>325.05728818</v>
      </c>
      <c r="ES19" s="470">
        <f t="shared" si="9"/>
        <v>2806.458178071</v>
      </c>
      <c r="ET19" s="471"/>
      <c r="EU19" s="472">
        <f>EU$23</f>
        <v>179.081787423001</v>
      </c>
      <c r="EV19" s="472">
        <f>EV$23</f>
        <v>555.19667889300001</v>
      </c>
      <c r="EX19" s="472">
        <f>EX$23</f>
        <v>134.07158808</v>
      </c>
      <c r="EY19" s="472">
        <f>EY$23</f>
        <v>641.97052834200099</v>
      </c>
    </row>
    <row r="20" spans="1:155" s="228" customFormat="1" ht="12.75" customHeight="1" x14ac:dyDescent="0.2">
      <c r="A20" s="343" t="str">
        <f>Codierung!I228</f>
        <v>Vormonat</v>
      </c>
      <c r="B20" s="189">
        <f>B24</f>
        <v>45962</v>
      </c>
      <c r="C20" s="468">
        <f>C24</f>
        <v>5.1188399999999996</v>
      </c>
      <c r="D20" s="468">
        <f t="shared" ref="D20:BQ20" si="10">D24</f>
        <v>2.2576849999999999</v>
      </c>
      <c r="E20" s="380">
        <f t="shared" si="10"/>
        <v>6.4809210000000004</v>
      </c>
      <c r="F20" s="380">
        <f t="shared" si="10"/>
        <v>3.246327</v>
      </c>
      <c r="G20" s="468">
        <f t="shared" si="10"/>
        <v>1.2313289999999999</v>
      </c>
      <c r="H20" s="468">
        <f t="shared" si="10"/>
        <v>1.047442</v>
      </c>
      <c r="I20" s="380">
        <f t="shared" si="10"/>
        <v>5.594487</v>
      </c>
      <c r="J20" s="380">
        <f t="shared" si="10"/>
        <v>3.528883</v>
      </c>
      <c r="K20" s="468">
        <f t="shared" si="10"/>
        <v>0</v>
      </c>
      <c r="L20" s="468">
        <f t="shared" si="10"/>
        <v>7.3981300000000001</v>
      </c>
      <c r="M20" s="380">
        <f>M24</f>
        <v>12.720742</v>
      </c>
      <c r="N20" s="380">
        <f>N24</f>
        <v>8.0114260000000002</v>
      </c>
      <c r="O20" s="468">
        <f t="shared" si="10"/>
        <v>7.5411710000000003</v>
      </c>
      <c r="P20" s="468">
        <f t="shared" si="10"/>
        <v>5.9845730000000001</v>
      </c>
      <c r="Q20" s="380">
        <f t="shared" si="10"/>
        <v>3.9626830000000002</v>
      </c>
      <c r="R20" s="380">
        <f t="shared" si="10"/>
        <v>2.541426</v>
      </c>
      <c r="S20" s="380"/>
      <c r="T20" s="468">
        <f t="shared" si="10"/>
        <v>7.9</v>
      </c>
      <c r="U20" s="468">
        <f t="shared" si="10"/>
        <v>3.9835340000000001</v>
      </c>
      <c r="V20" s="380">
        <f t="shared" si="10"/>
        <v>7.9</v>
      </c>
      <c r="W20" s="380">
        <f t="shared" si="10"/>
        <v>5.916004</v>
      </c>
      <c r="X20" s="468">
        <f t="shared" si="10"/>
        <v>2.848684</v>
      </c>
      <c r="Y20" s="468">
        <f t="shared" si="10"/>
        <v>1.6120589999999999</v>
      </c>
      <c r="Z20" s="380">
        <f t="shared" si="10"/>
        <v>2.3668100000000001</v>
      </c>
      <c r="AA20" s="380">
        <f t="shared" si="10"/>
        <v>1.606854</v>
      </c>
      <c r="AB20" s="468">
        <f t="shared" si="10"/>
        <v>2.858158</v>
      </c>
      <c r="AC20" s="468">
        <f t="shared" si="10"/>
        <v>1.5270410000000001</v>
      </c>
      <c r="AD20" s="380">
        <f t="shared" si="10"/>
        <v>39.230300999999997</v>
      </c>
      <c r="AE20" s="380">
        <f t="shared" si="10"/>
        <v>22.497429</v>
      </c>
      <c r="AF20" s="468">
        <f t="shared" si="10"/>
        <v>26.089577999999999</v>
      </c>
      <c r="AG20" s="468">
        <f t="shared" si="10"/>
        <v>7.4396250000000004</v>
      </c>
      <c r="AH20" s="380">
        <f t="shared" si="10"/>
        <v>21.236008000000002</v>
      </c>
      <c r="AI20" s="380">
        <f t="shared" si="10"/>
        <v>7.329682</v>
      </c>
      <c r="AJ20" s="468">
        <f t="shared" si="10"/>
        <v>4.8628989999999996</v>
      </c>
      <c r="AK20" s="468">
        <f t="shared" si="10"/>
        <v>3.5862599999999998</v>
      </c>
      <c r="AL20" s="380"/>
      <c r="AM20" s="380">
        <f t="shared" si="10"/>
        <v>5.8160540000000003</v>
      </c>
      <c r="AN20" s="380">
        <f t="shared" si="10"/>
        <v>4.1417229999999998</v>
      </c>
      <c r="AO20" s="468">
        <f t="shared" si="10"/>
        <v>7.5901690000000004</v>
      </c>
      <c r="AP20" s="468">
        <f t="shared" si="10"/>
        <v>4.558395</v>
      </c>
      <c r="AQ20" s="380">
        <f t="shared" si="10"/>
        <v>6.9333070000000001</v>
      </c>
      <c r="AR20" s="380">
        <f t="shared" si="10"/>
        <v>2.856341</v>
      </c>
      <c r="AS20" s="468">
        <f t="shared" si="10"/>
        <v>2.8945729999999998</v>
      </c>
      <c r="AT20" s="468">
        <f t="shared" si="10"/>
        <v>1.310038</v>
      </c>
      <c r="AU20" s="380">
        <f t="shared" si="10"/>
        <v>5.9206300000000001</v>
      </c>
      <c r="AV20" s="380">
        <f t="shared" si="10"/>
        <v>2.2278479999999998</v>
      </c>
      <c r="AW20" s="468">
        <f t="shared" si="10"/>
        <v>5.9244479999999999</v>
      </c>
      <c r="AX20" s="468">
        <f t="shared" si="10"/>
        <v>2.1716069999999998</v>
      </c>
      <c r="AY20" s="380">
        <f t="shared" si="10"/>
        <v>6.95</v>
      </c>
      <c r="AZ20" s="380">
        <f t="shared" si="10"/>
        <v>3.0272540000000001</v>
      </c>
      <c r="BA20" s="380"/>
      <c r="BB20" s="468">
        <f t="shared" si="10"/>
        <v>2.9897629999999999</v>
      </c>
      <c r="BC20" s="468">
        <f t="shared" si="10"/>
        <v>1.4766090000000001</v>
      </c>
      <c r="BD20" s="380">
        <f t="shared" si="10"/>
        <v>5.95</v>
      </c>
      <c r="BE20" s="380">
        <f t="shared" si="10"/>
        <v>2.4616929999999999</v>
      </c>
      <c r="BF20" s="468">
        <f t="shared" ref="BF20:BG20" si="11">BF24</f>
        <v>0</v>
      </c>
      <c r="BG20" s="468">
        <f t="shared" si="11"/>
        <v>1.610608</v>
      </c>
      <c r="BH20" s="380">
        <f t="shared" ref="BH20:BI20" si="12">BH24</f>
        <v>8.0809339999999992</v>
      </c>
      <c r="BI20" s="380">
        <f t="shared" si="12"/>
        <v>4.9415500000000003</v>
      </c>
      <c r="BJ20" s="380">
        <f t="shared" si="10"/>
        <v>0</v>
      </c>
      <c r="BK20" s="468">
        <f t="shared" si="10"/>
        <v>2.7642180000000001</v>
      </c>
      <c r="BL20" s="468">
        <f t="shared" si="10"/>
        <v>1.08999</v>
      </c>
      <c r="BM20" s="380">
        <f t="shared" ref="BM20:BN20" si="13">BM24</f>
        <v>18.012468999999999</v>
      </c>
      <c r="BN20" s="380">
        <f t="shared" si="13"/>
        <v>5.1792879999999997</v>
      </c>
      <c r="BO20" s="468">
        <f t="shared" si="10"/>
        <v>7.949999</v>
      </c>
      <c r="BP20" s="468">
        <f t="shared" si="10"/>
        <v>4.5503520000000002</v>
      </c>
      <c r="BQ20" s="380">
        <f t="shared" si="10"/>
        <v>5.8680440000000003</v>
      </c>
      <c r="BR20" s="380">
        <f t="shared" ref="BR20:CV20" si="14">BR24</f>
        <v>1.3728689999999999</v>
      </c>
      <c r="BS20" s="380"/>
      <c r="BT20" s="380">
        <f>BT24</f>
        <v>6.8921580000000002</v>
      </c>
      <c r="BU20" s="380">
        <f>BU24</f>
        <v>3.1288939999999998</v>
      </c>
      <c r="BV20" s="468">
        <f t="shared" si="14"/>
        <v>0</v>
      </c>
      <c r="BW20" s="468">
        <f t="shared" si="14"/>
        <v>7.718623</v>
      </c>
      <c r="BX20" s="380">
        <f t="shared" si="14"/>
        <v>0</v>
      </c>
      <c r="BY20" s="380">
        <f t="shared" si="14"/>
        <v>0</v>
      </c>
      <c r="BZ20" s="468">
        <f t="shared" si="14"/>
        <v>8.4876009999999997</v>
      </c>
      <c r="CA20" s="468">
        <f t="shared" si="14"/>
        <v>5.0921649999999996</v>
      </c>
      <c r="CB20" s="380">
        <f t="shared" si="14"/>
        <v>0</v>
      </c>
      <c r="CC20" s="380">
        <f t="shared" si="14"/>
        <v>0</v>
      </c>
      <c r="CD20" s="468">
        <f t="shared" si="14"/>
        <v>0</v>
      </c>
      <c r="CE20" s="468">
        <f t="shared" si="14"/>
        <v>0</v>
      </c>
      <c r="CF20" s="380">
        <f t="shared" si="14"/>
        <v>0</v>
      </c>
      <c r="CG20" s="380">
        <f t="shared" si="14"/>
        <v>0</v>
      </c>
      <c r="CH20" s="380"/>
      <c r="CI20" s="468">
        <f t="shared" si="14"/>
        <v>9.9</v>
      </c>
      <c r="CJ20" s="468">
        <f t="shared" si="14"/>
        <v>5.6426619999999996</v>
      </c>
      <c r="CK20" s="380"/>
      <c r="CL20" s="380">
        <f t="shared" si="14"/>
        <v>15.340246</v>
      </c>
      <c r="CM20" s="380">
        <f t="shared" si="14"/>
        <v>8.8391369999999991</v>
      </c>
      <c r="CN20" s="380"/>
      <c r="CO20" s="468">
        <f t="shared" si="14"/>
        <v>15.331466000000001</v>
      </c>
      <c r="CP20" s="468">
        <f t="shared" si="14"/>
        <v>9.6177489999999999</v>
      </c>
      <c r="CQ20" s="380">
        <f t="shared" si="14"/>
        <v>17.42755</v>
      </c>
      <c r="CR20" s="380">
        <f t="shared" si="14"/>
        <v>8.2254190000000005</v>
      </c>
      <c r="CS20" s="468">
        <f t="shared" si="14"/>
        <v>6.5120240000000003</v>
      </c>
      <c r="CT20" s="468">
        <f t="shared" si="14"/>
        <v>6.4539600000000004</v>
      </c>
      <c r="CU20" s="380">
        <f t="shared" si="14"/>
        <v>5.1708309999999997</v>
      </c>
      <c r="CV20" s="380">
        <f t="shared" si="14"/>
        <v>3.907708</v>
      </c>
      <c r="CW20" s="469" t="str">
        <f>LEFT(CX20,1)</f>
        <v>4</v>
      </c>
      <c r="CX20" s="343">
        <f>CX24</f>
        <v>4</v>
      </c>
      <c r="CY20" s="471">
        <f>CY$24</f>
        <v>5120.128269156</v>
      </c>
      <c r="CZ20" s="471">
        <f>CZ$24</f>
        <v>21271.926154981</v>
      </c>
      <c r="DA20" s="471"/>
      <c r="DB20" s="473">
        <f t="shared" ref="DB20:DK20" si="15">DB$24</f>
        <v>309.69707454600001</v>
      </c>
      <c r="DC20" s="473">
        <f t="shared" si="15"/>
        <v>1316.444087261</v>
      </c>
      <c r="DD20" s="471">
        <f t="shared" si="15"/>
        <v>632.66374565500109</v>
      </c>
      <c r="DE20" s="471">
        <f t="shared" si="15"/>
        <v>1546.8469011069999</v>
      </c>
      <c r="DF20" s="473">
        <f>DF$24</f>
        <v>211.59081871700101</v>
      </c>
      <c r="DG20" s="473">
        <f>DG$24</f>
        <v>1331.0647388269999</v>
      </c>
      <c r="DH20" s="471">
        <f t="shared" si="15"/>
        <v>106.286656554</v>
      </c>
      <c r="DI20" s="471">
        <f t="shared" si="15"/>
        <v>727.59388831900094</v>
      </c>
      <c r="DJ20" s="473">
        <f t="shared" si="15"/>
        <v>362.42485486100003</v>
      </c>
      <c r="DK20" s="473">
        <f t="shared" si="15"/>
        <v>758.21566966900104</v>
      </c>
      <c r="DN20" s="471"/>
      <c r="DO20" s="471">
        <f t="shared" ref="DO20:DV20" si="16">DO$24</f>
        <v>102.755484679001</v>
      </c>
      <c r="DP20" s="471">
        <f t="shared" si="16"/>
        <v>493.17387709000104</v>
      </c>
      <c r="DQ20" s="473">
        <f t="shared" si="16"/>
        <v>112.113420999</v>
      </c>
      <c r="DR20" s="473">
        <f t="shared" si="16"/>
        <v>519.45531518500002</v>
      </c>
      <c r="DS20" s="471">
        <f t="shared" si="16"/>
        <v>38.693778673000004</v>
      </c>
      <c r="DT20" s="471">
        <f t="shared" si="16"/>
        <v>390.12318210799998</v>
      </c>
      <c r="DU20" s="473">
        <f t="shared" si="16"/>
        <v>46.544534813001</v>
      </c>
      <c r="DV20" s="473">
        <f t="shared" si="16"/>
        <v>163.669376921002</v>
      </c>
      <c r="DW20" s="471"/>
      <c r="DX20" s="471">
        <f t="shared" ref="DX20:EE20" si="17">DX$24</f>
        <v>97.627362259999998</v>
      </c>
      <c r="DY20" s="471">
        <f t="shared" si="17"/>
        <v>542.62095449900005</v>
      </c>
      <c r="DZ20" s="473">
        <f t="shared" si="17"/>
        <v>156.18462696699999</v>
      </c>
      <c r="EA20" s="473">
        <f t="shared" si="17"/>
        <v>789.36095741000008</v>
      </c>
      <c r="EB20" s="471">
        <f t="shared" si="17"/>
        <v>57.560052675000001</v>
      </c>
      <c r="EC20" s="471">
        <f t="shared" si="17"/>
        <v>220.913388</v>
      </c>
      <c r="ED20" s="473">
        <f t="shared" si="17"/>
        <v>19.167198619000999</v>
      </c>
      <c r="EE20" s="473">
        <f t="shared" si="17"/>
        <v>176.88701054100099</v>
      </c>
      <c r="EG20" s="471">
        <f t="shared" ref="EG20:EN20" si="18">EG$24</f>
        <v>1006.250403879</v>
      </c>
      <c r="EH20" s="471">
        <f t="shared" si="18"/>
        <v>2569.078709074</v>
      </c>
      <c r="EI20" s="473">
        <f t="shared" si="18"/>
        <v>58.439836170000007</v>
      </c>
      <c r="EJ20" s="473">
        <f t="shared" si="18"/>
        <v>235.618311291</v>
      </c>
      <c r="EK20" s="471">
        <f>EK$24</f>
        <v>6.3487439820000002</v>
      </c>
      <c r="EL20" s="471">
        <f>EL$24</f>
        <v>62.726861441000999</v>
      </c>
      <c r="EM20" s="473">
        <f t="shared" si="18"/>
        <v>227.264586361</v>
      </c>
      <c r="EN20" s="473">
        <f t="shared" si="18"/>
        <v>207.26262252400198</v>
      </c>
      <c r="EO20" s="471"/>
      <c r="EP20" s="471">
        <f>EP$24</f>
        <v>84.940332072000999</v>
      </c>
      <c r="EQ20" s="471">
        <f>EQ$24</f>
        <v>607.79721849900102</v>
      </c>
      <c r="ER20" s="471">
        <f t="shared" ref="ER20:ES20" si="19">ER$24</f>
        <v>256.93152209500101</v>
      </c>
      <c r="ES20" s="471">
        <f t="shared" si="19"/>
        <v>2246.9309412360003</v>
      </c>
      <c r="ET20" s="471"/>
      <c r="EU20" s="473">
        <f>EU$24</f>
        <v>128.97914422600098</v>
      </c>
      <c r="EV20" s="473">
        <f>EV$24</f>
        <v>440.03356189200002</v>
      </c>
      <c r="EX20" s="473">
        <f>EX$24</f>
        <v>88.859297926001005</v>
      </c>
      <c r="EY20" s="473">
        <f>EY$24</f>
        <v>312.39128994600105</v>
      </c>
    </row>
    <row r="21" spans="1:155" ht="12.75" customHeight="1" x14ac:dyDescent="0.2">
      <c r="A21" s="343" t="str">
        <f>Codierung!I229</f>
        <v>Vorjahr</v>
      </c>
      <c r="B21" s="189">
        <f>B35</f>
        <v>45627</v>
      </c>
      <c r="C21" s="468">
        <f>C35</f>
        <v>4.9263659999999998</v>
      </c>
      <c r="D21" s="468">
        <f t="shared" ref="D21:BQ21" si="20">D35</f>
        <v>2.3306990000000001</v>
      </c>
      <c r="E21" s="380">
        <f t="shared" si="20"/>
        <v>5.4963129999999998</v>
      </c>
      <c r="F21" s="380">
        <f t="shared" si="20"/>
        <v>3.435873</v>
      </c>
      <c r="G21" s="468">
        <f t="shared" si="20"/>
        <v>1.057644</v>
      </c>
      <c r="H21" s="468">
        <f t="shared" si="20"/>
        <v>0.90168300000000001</v>
      </c>
      <c r="I21" s="380">
        <f t="shared" si="20"/>
        <v>6.0513019999999997</v>
      </c>
      <c r="J21" s="380">
        <f t="shared" si="20"/>
        <v>2.783814</v>
      </c>
      <c r="K21" s="468">
        <f t="shared" si="20"/>
        <v>0</v>
      </c>
      <c r="L21" s="468">
        <f t="shared" si="20"/>
        <v>6.2187359999999998</v>
      </c>
      <c r="M21" s="380">
        <f>M35</f>
        <v>0</v>
      </c>
      <c r="N21" s="380">
        <f>N35</f>
        <v>8.1650559999999999</v>
      </c>
      <c r="O21" s="468">
        <f t="shared" si="20"/>
        <v>6.1607799999999999</v>
      </c>
      <c r="P21" s="468">
        <f t="shared" si="20"/>
        <v>7.7549070000000002</v>
      </c>
      <c r="Q21" s="380">
        <f t="shared" si="20"/>
        <v>4.1245000000000003</v>
      </c>
      <c r="R21" s="380">
        <f t="shared" si="20"/>
        <v>2.2600500000000001</v>
      </c>
      <c r="S21" s="380"/>
      <c r="T21" s="468">
        <f t="shared" si="20"/>
        <v>7.3887980000000004</v>
      </c>
      <c r="U21" s="468">
        <f t="shared" si="20"/>
        <v>4.3005120000000003</v>
      </c>
      <c r="V21" s="380">
        <f t="shared" si="20"/>
        <v>0</v>
      </c>
      <c r="W21" s="380">
        <f t="shared" si="20"/>
        <v>6.627796</v>
      </c>
      <c r="X21" s="468">
        <f t="shared" si="20"/>
        <v>0</v>
      </c>
      <c r="Y21" s="468">
        <f t="shared" si="20"/>
        <v>1.5974980000000001</v>
      </c>
      <c r="Z21" s="380">
        <f t="shared" si="20"/>
        <v>2.2294130000000001</v>
      </c>
      <c r="AA21" s="380">
        <f t="shared" si="20"/>
        <v>1.3390169999999999</v>
      </c>
      <c r="AB21" s="468">
        <f t="shared" si="20"/>
        <v>0</v>
      </c>
      <c r="AC21" s="468">
        <f t="shared" si="20"/>
        <v>1.3812180000000001</v>
      </c>
      <c r="AD21" s="380">
        <f t="shared" si="20"/>
        <v>37.968240999999999</v>
      </c>
      <c r="AE21" s="380">
        <f t="shared" si="20"/>
        <v>20.004276000000001</v>
      </c>
      <c r="AF21" s="468">
        <f t="shared" si="20"/>
        <v>16.729588</v>
      </c>
      <c r="AG21" s="468">
        <f t="shared" si="20"/>
        <v>7.6907209999999999</v>
      </c>
      <c r="AH21" s="380">
        <f t="shared" si="20"/>
        <v>19.855101000000001</v>
      </c>
      <c r="AI21" s="380">
        <f t="shared" si="20"/>
        <v>6.3170310000000001</v>
      </c>
      <c r="AJ21" s="468">
        <f t="shared" si="20"/>
        <v>4.2458720000000003</v>
      </c>
      <c r="AK21" s="468">
        <f t="shared" si="20"/>
        <v>4.1205509999999999</v>
      </c>
      <c r="AL21" s="380"/>
      <c r="AM21" s="380">
        <f t="shared" si="20"/>
        <v>5.0929469999999997</v>
      </c>
      <c r="AN21" s="380">
        <f t="shared" si="20"/>
        <v>2.4897450000000001</v>
      </c>
      <c r="AO21" s="468">
        <f t="shared" si="20"/>
        <v>4.6629019999999999</v>
      </c>
      <c r="AP21" s="468">
        <f t="shared" si="20"/>
        <v>3.6780979999999999</v>
      </c>
      <c r="AQ21" s="380">
        <f t="shared" si="20"/>
        <v>5.7788219999999999</v>
      </c>
      <c r="AR21" s="380">
        <f t="shared" si="20"/>
        <v>2.7793450000000002</v>
      </c>
      <c r="AS21" s="468">
        <f t="shared" si="20"/>
        <v>0</v>
      </c>
      <c r="AT21" s="468">
        <f t="shared" si="20"/>
        <v>0.94265699999999997</v>
      </c>
      <c r="AU21" s="380">
        <f t="shared" si="20"/>
        <v>5.000604</v>
      </c>
      <c r="AV21" s="380">
        <f t="shared" si="20"/>
        <v>2.3226420000000001</v>
      </c>
      <c r="AW21" s="468">
        <f t="shared" si="20"/>
        <v>4.95</v>
      </c>
      <c r="AX21" s="468">
        <f t="shared" si="20"/>
        <v>2.3226420000000001</v>
      </c>
      <c r="AY21" s="380">
        <f t="shared" si="20"/>
        <v>5.95</v>
      </c>
      <c r="AZ21" s="380">
        <f t="shared" si="20"/>
        <v>3.1337769999999998</v>
      </c>
      <c r="BA21" s="380"/>
      <c r="BB21" s="468">
        <f t="shared" si="20"/>
        <v>2.832751</v>
      </c>
      <c r="BC21" s="468">
        <f t="shared" si="20"/>
        <v>1.3705769999999999</v>
      </c>
      <c r="BD21" s="380">
        <f t="shared" si="20"/>
        <v>5.3</v>
      </c>
      <c r="BE21" s="380">
        <f t="shared" si="20"/>
        <v>2.3632330000000001</v>
      </c>
      <c r="BF21" s="468">
        <f t="shared" ref="BF21:BG21" si="21">BF35</f>
        <v>0</v>
      </c>
      <c r="BG21" s="468">
        <f t="shared" si="21"/>
        <v>1.294478</v>
      </c>
      <c r="BH21" s="380">
        <f t="shared" ref="BH21:BI21" si="22">BH35</f>
        <v>6.4782929999999999</v>
      </c>
      <c r="BI21" s="380">
        <f t="shared" si="22"/>
        <v>3.8665440000000002</v>
      </c>
      <c r="BJ21" s="380">
        <f t="shared" si="20"/>
        <v>0</v>
      </c>
      <c r="BK21" s="468">
        <f t="shared" si="20"/>
        <v>2.9647480000000002</v>
      </c>
      <c r="BL21" s="468">
        <f t="shared" si="20"/>
        <v>0.75174399999999997</v>
      </c>
      <c r="BM21" s="380">
        <f t="shared" ref="BM21:BN21" si="23">BM35</f>
        <v>18</v>
      </c>
      <c r="BN21" s="380">
        <f t="shared" si="23"/>
        <v>5.1682899999999998</v>
      </c>
      <c r="BO21" s="468">
        <f t="shared" si="20"/>
        <v>7.5</v>
      </c>
      <c r="BP21" s="468">
        <f t="shared" si="20"/>
        <v>4.3248189999999997</v>
      </c>
      <c r="BQ21" s="380">
        <f t="shared" si="20"/>
        <v>5.750292</v>
      </c>
      <c r="BR21" s="380">
        <f t="shared" ref="BR21:CV21" si="24">BR35</f>
        <v>2.0561780000000001</v>
      </c>
      <c r="BS21" s="380"/>
      <c r="BT21" s="380">
        <f>BT35</f>
        <v>5.814419</v>
      </c>
      <c r="BU21" s="380">
        <f>BU35</f>
        <v>3.2139030000000002</v>
      </c>
      <c r="BV21" s="468">
        <f t="shared" si="24"/>
        <v>7.3881170000000003</v>
      </c>
      <c r="BW21" s="468">
        <f t="shared" si="24"/>
        <v>5.7409619999999997</v>
      </c>
      <c r="BX21" s="380">
        <f t="shared" si="24"/>
        <v>0</v>
      </c>
      <c r="BY21" s="380">
        <f t="shared" si="24"/>
        <v>0</v>
      </c>
      <c r="BZ21" s="468">
        <f t="shared" si="24"/>
        <v>5.9144819999999996</v>
      </c>
      <c r="CA21" s="468">
        <f t="shared" si="24"/>
        <v>3.9131109999999998</v>
      </c>
      <c r="CB21" s="380">
        <f t="shared" si="24"/>
        <v>0</v>
      </c>
      <c r="CC21" s="380">
        <f t="shared" si="24"/>
        <v>0</v>
      </c>
      <c r="CD21" s="468">
        <f t="shared" si="24"/>
        <v>0</v>
      </c>
      <c r="CE21" s="468">
        <f t="shared" si="24"/>
        <v>0</v>
      </c>
      <c r="CF21" s="380">
        <f t="shared" si="24"/>
        <v>0</v>
      </c>
      <c r="CG21" s="380">
        <f t="shared" si="24"/>
        <v>0</v>
      </c>
      <c r="CH21" s="380"/>
      <c r="CI21" s="468">
        <f t="shared" si="24"/>
        <v>10.799999</v>
      </c>
      <c r="CJ21" s="468">
        <f t="shared" si="24"/>
        <v>5.8259860000000003</v>
      </c>
      <c r="CK21" s="380"/>
      <c r="CL21" s="380">
        <f t="shared" si="24"/>
        <v>16.930122000000001</v>
      </c>
      <c r="CM21" s="380">
        <f t="shared" si="24"/>
        <v>9.7232099999999999</v>
      </c>
      <c r="CN21" s="380"/>
      <c r="CO21" s="468">
        <f t="shared" si="24"/>
        <v>15.33278</v>
      </c>
      <c r="CP21" s="468">
        <f t="shared" si="24"/>
        <v>9.6910480000000003</v>
      </c>
      <c r="CQ21" s="380">
        <f t="shared" si="24"/>
        <v>18.886536</v>
      </c>
      <c r="CR21" s="380">
        <f t="shared" si="24"/>
        <v>8.2663790000000006</v>
      </c>
      <c r="CS21" s="468">
        <f t="shared" si="24"/>
        <v>6.3668389999999997</v>
      </c>
      <c r="CT21" s="468">
        <f t="shared" si="24"/>
        <v>6.454237</v>
      </c>
      <c r="CU21" s="380">
        <f t="shared" si="24"/>
        <v>5.3307450000000003</v>
      </c>
      <c r="CV21" s="380">
        <f t="shared" si="24"/>
        <v>3.9073530000000001</v>
      </c>
      <c r="CW21" s="469" t="str">
        <f>LEFT(CX21,1)</f>
        <v>5</v>
      </c>
      <c r="CX21" s="343">
        <f>CX35</f>
        <v>5</v>
      </c>
      <c r="CY21" s="471">
        <f>CY$35</f>
        <v>6257.4177240350009</v>
      </c>
      <c r="CZ21" s="471">
        <f>CZ$35</f>
        <v>25239.382577782995</v>
      </c>
      <c r="DA21" s="471"/>
      <c r="DB21" s="473">
        <f t="shared" ref="DB21:DK21" si="25">DB$35</f>
        <v>413.989920681</v>
      </c>
      <c r="DC21" s="473">
        <f t="shared" si="25"/>
        <v>1546.7531475209998</v>
      </c>
      <c r="DD21" s="471">
        <f t="shared" si="25"/>
        <v>674.223540471001</v>
      </c>
      <c r="DE21" s="471">
        <f t="shared" si="25"/>
        <v>1775.1745242740001</v>
      </c>
      <c r="DF21" s="473">
        <f>DF$35</f>
        <v>441.73966103399999</v>
      </c>
      <c r="DG21" s="473">
        <f>DG$35</f>
        <v>1344.8643193180001</v>
      </c>
      <c r="DH21" s="471">
        <f t="shared" si="25"/>
        <v>176.50423338600001</v>
      </c>
      <c r="DI21" s="471">
        <f t="shared" si="25"/>
        <v>865.083529</v>
      </c>
      <c r="DJ21" s="473">
        <f t="shared" si="25"/>
        <v>372.01056981400001</v>
      </c>
      <c r="DK21" s="473">
        <f t="shared" si="25"/>
        <v>943.45291169200004</v>
      </c>
      <c r="DN21" s="471"/>
      <c r="DO21" s="471">
        <f t="shared" ref="DO21:DV21" si="26">DO$35</f>
        <v>126.326967011001</v>
      </c>
      <c r="DP21" s="471">
        <f t="shared" si="26"/>
        <v>721.90481726000098</v>
      </c>
      <c r="DQ21" s="473">
        <f t="shared" si="26"/>
        <v>157.78899936900001</v>
      </c>
      <c r="DR21" s="473">
        <f t="shared" si="26"/>
        <v>690.95540674600102</v>
      </c>
      <c r="DS21" s="471">
        <f t="shared" si="26"/>
        <v>33.649649062001004</v>
      </c>
      <c r="DT21" s="471">
        <f t="shared" si="26"/>
        <v>493.43864179800102</v>
      </c>
      <c r="DU21" s="473">
        <f t="shared" si="26"/>
        <v>84.770196528999989</v>
      </c>
      <c r="DV21" s="473">
        <f t="shared" si="26"/>
        <v>279.26399142800005</v>
      </c>
      <c r="DW21" s="471"/>
      <c r="DX21" s="471">
        <f t="shared" ref="DX21:EE21" si="27">DX$35</f>
        <v>171.30954896</v>
      </c>
      <c r="DY21" s="471">
        <f t="shared" si="27"/>
        <v>912.27702240100007</v>
      </c>
      <c r="DZ21" s="473">
        <f t="shared" si="27"/>
        <v>293.90602192400002</v>
      </c>
      <c r="EA21" s="473">
        <f t="shared" si="27"/>
        <v>987.39776458599999</v>
      </c>
      <c r="EB21" s="471">
        <f t="shared" si="27"/>
        <v>55.451691537999999</v>
      </c>
      <c r="EC21" s="471">
        <f t="shared" si="27"/>
        <v>216.726111</v>
      </c>
      <c r="ED21" s="473">
        <f t="shared" si="27"/>
        <v>33.893299683001004</v>
      </c>
      <c r="EE21" s="473">
        <f t="shared" si="27"/>
        <v>283.42589452300098</v>
      </c>
      <c r="EG21" s="471">
        <f t="shared" ref="EG21:EN21" si="28">EG$35</f>
        <v>1204.2424805549999</v>
      </c>
      <c r="EH21" s="471">
        <f t="shared" si="28"/>
        <v>3166.8561008490001</v>
      </c>
      <c r="EI21" s="473">
        <f t="shared" si="28"/>
        <v>66.361745150999994</v>
      </c>
      <c r="EJ21" s="473">
        <f t="shared" si="28"/>
        <v>324.24498315</v>
      </c>
      <c r="EK21" s="471">
        <f>EK$35</f>
        <v>1.3789175230000001</v>
      </c>
      <c r="EL21" s="471">
        <f>EL$35</f>
        <v>67.699757314999999</v>
      </c>
      <c r="EM21" s="473">
        <f t="shared" si="28"/>
        <v>239.73066593299998</v>
      </c>
      <c r="EN21" s="473">
        <f t="shared" si="28"/>
        <v>287.76203363999997</v>
      </c>
      <c r="EO21" s="471"/>
      <c r="EP21" s="471">
        <f>EP$35</f>
        <v>86.927376952000003</v>
      </c>
      <c r="EQ21" s="471">
        <f>EQ$35</f>
        <v>571.87647411900093</v>
      </c>
      <c r="ER21" s="471">
        <f t="shared" ref="ER21:ES21" si="29">ER$35</f>
        <v>243.11372455200001</v>
      </c>
      <c r="ES21" s="471">
        <f t="shared" si="29"/>
        <v>2665.6386982700001</v>
      </c>
      <c r="ET21" s="471"/>
      <c r="EU21" s="473">
        <f>EU$35</f>
        <v>172.976014448001</v>
      </c>
      <c r="EV21" s="473">
        <f>EV$35</f>
        <v>590.35038112000097</v>
      </c>
      <c r="EX21" s="473">
        <f>EX$35</f>
        <v>115.46619193000001</v>
      </c>
      <c r="EY21" s="473">
        <f>EY$35</f>
        <v>638.33957897400103</v>
      </c>
    </row>
    <row r="22" spans="1:155" s="228" customFormat="1" ht="12.75" customHeight="1" x14ac:dyDescent="0.2">
      <c r="A22" s="218"/>
      <c r="B22" s="218"/>
      <c r="C22" s="468"/>
      <c r="D22" s="468"/>
      <c r="E22" s="380"/>
      <c r="F22" s="380"/>
      <c r="G22" s="468"/>
      <c r="H22" s="468"/>
      <c r="I22" s="380"/>
      <c r="J22" s="380"/>
      <c r="K22" s="468"/>
      <c r="L22" s="468"/>
      <c r="M22" s="380"/>
      <c r="N22" s="380"/>
      <c r="O22" s="468"/>
      <c r="P22" s="468"/>
      <c r="Q22" s="380"/>
      <c r="R22" s="380"/>
      <c r="S22" s="380"/>
      <c r="T22" s="468"/>
      <c r="U22" s="468"/>
      <c r="V22" s="380"/>
      <c r="W22" s="380"/>
      <c r="X22" s="468"/>
      <c r="Y22" s="468"/>
      <c r="Z22" s="380"/>
      <c r="AA22" s="380"/>
      <c r="AB22" s="468"/>
      <c r="AC22" s="468"/>
      <c r="AD22" s="380"/>
      <c r="AE22" s="380"/>
      <c r="AF22" s="468"/>
      <c r="AG22" s="468"/>
      <c r="AH22" s="380"/>
      <c r="AI22" s="380"/>
      <c r="AJ22" s="468"/>
      <c r="AK22" s="468"/>
      <c r="AL22" s="380"/>
      <c r="AM22" s="380"/>
      <c r="AN22" s="380"/>
      <c r="AO22" s="468"/>
      <c r="AP22" s="468"/>
      <c r="AQ22" s="380"/>
      <c r="AR22" s="380"/>
      <c r="AS22" s="468"/>
      <c r="AT22" s="468"/>
      <c r="AU22" s="380"/>
      <c r="AV22" s="380"/>
      <c r="AW22" s="468"/>
      <c r="AX22" s="468"/>
      <c r="AY22" s="380"/>
      <c r="AZ22" s="380"/>
      <c r="BA22" s="380"/>
      <c r="BB22" s="468"/>
      <c r="BC22" s="468"/>
      <c r="BD22" s="380"/>
      <c r="BE22" s="380"/>
      <c r="BF22" s="468"/>
      <c r="BG22" s="468"/>
      <c r="BH22" s="380"/>
      <c r="BI22" s="380"/>
      <c r="BJ22" s="380"/>
      <c r="BK22" s="468"/>
      <c r="BL22" s="468"/>
      <c r="BM22" s="380"/>
      <c r="BN22" s="380"/>
      <c r="BO22" s="468"/>
      <c r="BP22" s="468"/>
      <c r="BQ22" s="380"/>
      <c r="BR22" s="380"/>
      <c r="BS22" s="380"/>
      <c r="BT22" s="380"/>
      <c r="BU22" s="380"/>
      <c r="BV22" s="468"/>
      <c r="BW22" s="468"/>
      <c r="BX22" s="380"/>
      <c r="BY22" s="380"/>
      <c r="BZ22" s="468"/>
      <c r="CA22" s="468"/>
      <c r="CB22" s="380"/>
      <c r="CC22" s="380"/>
      <c r="CD22" s="468"/>
      <c r="CE22" s="468"/>
      <c r="CF22" s="380"/>
      <c r="CG22" s="380"/>
      <c r="CH22" s="380"/>
      <c r="CI22" s="468"/>
      <c r="CJ22" s="468"/>
      <c r="CK22" s="380"/>
      <c r="CL22" s="380"/>
      <c r="CM22" s="380"/>
      <c r="CN22" s="380"/>
      <c r="CO22" s="468"/>
      <c r="CP22" s="468"/>
      <c r="CQ22" s="380"/>
      <c r="CR22" s="380"/>
      <c r="CS22" s="468"/>
      <c r="CT22" s="468"/>
      <c r="CU22" s="380"/>
      <c r="CV22" s="380"/>
      <c r="CW22" s="469" t="str">
        <f>LEFT(CX22,1)</f>
        <v/>
      </c>
      <c r="CX22" s="382"/>
      <c r="CY22" s="471"/>
      <c r="CZ22" s="471"/>
      <c r="DA22" s="471"/>
      <c r="DB22" s="473"/>
      <c r="DC22" s="473"/>
      <c r="DD22" s="471"/>
      <c r="DE22" s="471"/>
      <c r="DF22" s="473"/>
      <c r="DG22" s="473"/>
      <c r="DH22" s="471"/>
      <c r="DI22" s="471"/>
      <c r="DJ22" s="473"/>
      <c r="DK22" s="473"/>
      <c r="DN22" s="471"/>
      <c r="DO22" s="471"/>
      <c r="DP22" s="471"/>
      <c r="DQ22" s="473"/>
      <c r="DR22" s="473"/>
      <c r="DS22" s="471"/>
      <c r="DT22" s="471"/>
      <c r="DU22" s="473"/>
      <c r="DV22" s="473"/>
      <c r="DW22" s="471"/>
      <c r="DX22" s="471"/>
      <c r="DY22" s="471"/>
      <c r="DZ22" s="473"/>
      <c r="EA22" s="473"/>
      <c r="EB22" s="471"/>
      <c r="EC22" s="471"/>
      <c r="ED22" s="473"/>
      <c r="EE22" s="473"/>
      <c r="EG22" s="471"/>
      <c r="EH22" s="471"/>
      <c r="EI22" s="473"/>
      <c r="EJ22" s="473"/>
      <c r="EK22" s="471"/>
      <c r="EL22" s="471"/>
      <c r="EM22" s="473"/>
      <c r="EN22" s="473"/>
      <c r="EO22" s="471"/>
      <c r="EP22" s="471"/>
      <c r="EQ22" s="471"/>
      <c r="ER22" s="471"/>
      <c r="ES22" s="471"/>
      <c r="ET22" s="471"/>
      <c r="EU22" s="473"/>
      <c r="EV22" s="473"/>
      <c r="EX22" s="473"/>
      <c r="EY22" s="473"/>
    </row>
    <row r="23" spans="1:155" s="228" customFormat="1" ht="12.75" customHeight="1" x14ac:dyDescent="0.2">
      <c r="A23" s="218"/>
      <c r="B23" s="189">
        <f>[3]Gemüse!A7</f>
        <v>45992</v>
      </c>
      <c r="C23" s="468">
        <f>[3]Gemüse!$B7</f>
        <v>5.0976229999999996</v>
      </c>
      <c r="D23" s="468">
        <f>[3]Gemüse!$BD7</f>
        <v>2.8114880000000002</v>
      </c>
      <c r="E23" s="380">
        <f>[3]Gemüse!$C7</f>
        <v>6.3869300000000004</v>
      </c>
      <c r="F23" s="380">
        <f>[3]Gemüse!$BE7</f>
        <v>3.2992710000000001</v>
      </c>
      <c r="G23" s="468">
        <f>[3]Gemüse!$D7</f>
        <v>1.3855360000000001</v>
      </c>
      <c r="H23" s="468">
        <f>[3]Gemüse!$BF7</f>
        <v>1.1606000000000001</v>
      </c>
      <c r="I23" s="380">
        <f>[3]Gemüse!$E7</f>
        <v>5.5643520000000004</v>
      </c>
      <c r="J23" s="380">
        <f>[3]Gemüse!$BG7</f>
        <v>2.537131</v>
      </c>
      <c r="K23" s="468">
        <f>[3]Gemüse!$F7</f>
        <v>0</v>
      </c>
      <c r="L23" s="468">
        <f>[3]Gemüse!$BH7</f>
        <v>6.4888000000000003</v>
      </c>
      <c r="M23" s="380">
        <f>[3]Gemüse!$G7</f>
        <v>0</v>
      </c>
      <c r="N23" s="380">
        <f>[3]Gemüse!$BI7</f>
        <v>7.2362549999999999</v>
      </c>
      <c r="O23" s="468">
        <f>[3]Gemüse!$H7</f>
        <v>6.7234910000000001</v>
      </c>
      <c r="P23" s="468">
        <f>[3]Gemüse!$BJ7</f>
        <v>4.0652710000000001</v>
      </c>
      <c r="Q23" s="380">
        <f>[3]Gemüse!$J7</f>
        <v>4.0751860000000004</v>
      </c>
      <c r="R23" s="380">
        <f>[3]Gemüse!$BL7</f>
        <v>2.595583</v>
      </c>
      <c r="S23" s="380"/>
      <c r="T23" s="468">
        <f>[3]Gemüse!$K7</f>
        <v>7.9</v>
      </c>
      <c r="U23" s="468">
        <f>[3]Gemüse!$BM7</f>
        <v>4.0952609999999998</v>
      </c>
      <c r="V23" s="380">
        <f>[3]Gemüse!$L7</f>
        <v>7.9</v>
      </c>
      <c r="W23" s="380">
        <f>[3]Gemüse!$BN7</f>
        <v>5.915686</v>
      </c>
      <c r="X23" s="468">
        <f>[3]Gemüse!$M7</f>
        <v>0</v>
      </c>
      <c r="Y23" s="468">
        <f>[3]Gemüse!$BO7</f>
        <v>1.6151759999999999</v>
      </c>
      <c r="Z23" s="380">
        <f>[3]Gemüse!$N7</f>
        <v>2.2344490000000001</v>
      </c>
      <c r="AA23" s="380">
        <f>[3]Gemüse!$BP7</f>
        <v>1.279379</v>
      </c>
      <c r="AB23" s="468">
        <f>[3]Gemüse!$R7</f>
        <v>0</v>
      </c>
      <c r="AC23" s="468">
        <f>[3]Gemüse!$BT7</f>
        <v>1.542775</v>
      </c>
      <c r="AD23" s="380">
        <f>[3]Gemüse!$U7</f>
        <v>42.715544000000001</v>
      </c>
      <c r="AE23" s="380">
        <f>[3]Gemüse!$BW7</f>
        <v>22.954734999999999</v>
      </c>
      <c r="AF23" s="468">
        <f>[3]Gemüse!$V7</f>
        <v>17.420086999999999</v>
      </c>
      <c r="AG23" s="468">
        <f>[3]Gemüse!$BX7</f>
        <v>7.4279539999999997</v>
      </c>
      <c r="AH23" s="380">
        <f>[3]Gemüse!$AX7</f>
        <v>16.471401</v>
      </c>
      <c r="AI23" s="380">
        <f>[3]Gemüse!$CZ7</f>
        <v>5.5494919999999999</v>
      </c>
      <c r="AJ23" s="468">
        <f>[3]Gemüse!$W7</f>
        <v>4.5486329999999997</v>
      </c>
      <c r="AK23" s="468">
        <f>[3]Gemüse!$BY7</f>
        <v>3.9941059999999999</v>
      </c>
      <c r="AL23" s="380"/>
      <c r="AM23" s="380">
        <f>[3]Gemüse!$X7</f>
        <v>5.7248229999999998</v>
      </c>
      <c r="AN23" s="380">
        <f>[3]Gemüse!$BZ7</f>
        <v>2.378479</v>
      </c>
      <c r="AO23" s="468">
        <f>[3]Gemüse!$Y7</f>
        <v>3.9413719999999999</v>
      </c>
      <c r="AP23" s="468">
        <f>[3]Gemüse!$CA7</f>
        <v>2.7174580000000002</v>
      </c>
      <c r="AQ23" s="380">
        <f>[3]Gemüse!$Z7</f>
        <v>6.9941370000000003</v>
      </c>
      <c r="AR23" s="380">
        <f>[3]Gemüse!$CB7</f>
        <v>2.8691300000000002</v>
      </c>
      <c r="AS23" s="468">
        <f>[3]Gemüse!$AF7</f>
        <v>2.2541009999999999</v>
      </c>
      <c r="AT23" s="468">
        <f>[3]Gemüse!$CH7</f>
        <v>0.82710399999999995</v>
      </c>
      <c r="AU23" s="380">
        <f>[3]Gemüse!$AB7</f>
        <v>5.4648339999999997</v>
      </c>
      <c r="AV23" s="380">
        <f>[3]Gemüse!$CD7</f>
        <v>2.0059640000000001</v>
      </c>
      <c r="AW23" s="468">
        <f>[3]Gemüse!$AC7</f>
        <v>5.4648339999999997</v>
      </c>
      <c r="AX23" s="468">
        <f>[3]Gemüse!$CE7</f>
        <v>1.9779009999999999</v>
      </c>
      <c r="AY23" s="380">
        <f>[3]Gemüse!$AD7</f>
        <v>6.95</v>
      </c>
      <c r="AZ23" s="380">
        <f>[3]Gemüse!$CF7</f>
        <v>2.930844</v>
      </c>
      <c r="BA23" s="380"/>
      <c r="BB23" s="468">
        <f>[3]Gemüse!$AE7</f>
        <v>2.4399250000000001</v>
      </c>
      <c r="BC23" s="468">
        <f>[3]Gemüse!$CG7</f>
        <v>1.4923139999999999</v>
      </c>
      <c r="BD23" s="380">
        <f>[3]Gemüse!$AG7</f>
        <v>5.95</v>
      </c>
      <c r="BE23" s="380">
        <f>[3]Gemüse!$CI7</f>
        <v>2.3213439999999999</v>
      </c>
      <c r="BF23" s="468">
        <f>[3]Gemüse!$AH7</f>
        <v>0</v>
      </c>
      <c r="BG23" s="468">
        <f>[3]Gemüse!$CJ7</f>
        <v>1.6105320000000001</v>
      </c>
      <c r="BH23" s="380">
        <f>[3]Gemüse!$AI7</f>
        <v>8.0805349999999994</v>
      </c>
      <c r="BI23" s="380">
        <f>[3]Gemüse!$CK7</f>
        <v>4.885783</v>
      </c>
      <c r="BJ23" s="380"/>
      <c r="BK23" s="468">
        <f>[3]Gemüse!$AK7</f>
        <v>0</v>
      </c>
      <c r="BL23" s="468">
        <f>[3]Gemüse!$CM7</f>
        <v>0.75273199999999996</v>
      </c>
      <c r="BM23" s="380">
        <f>[3]Gemüse!$AL7</f>
        <v>18.126505000000002</v>
      </c>
      <c r="BN23" s="380">
        <f>[3]Gemüse!$CN7</f>
        <v>5.1792879999999997</v>
      </c>
      <c r="BO23" s="468">
        <f>[3]Gemüse!$AM7</f>
        <v>8.1793790000000008</v>
      </c>
      <c r="BP23" s="468">
        <f>[3]Gemüse!$CO7</f>
        <v>4.3226190000000004</v>
      </c>
      <c r="BQ23" s="380">
        <f>[3]Gemüse!$AN7</f>
        <v>5.219055</v>
      </c>
      <c r="BR23" s="380">
        <f>[3]Gemüse!$CP7</f>
        <v>1.359359</v>
      </c>
      <c r="BS23" s="380"/>
      <c r="BT23" s="380">
        <f>[3]Gemüse!$AO7</f>
        <v>4.1810580000000002</v>
      </c>
      <c r="BU23" s="380">
        <f>[3]Gemüse!$CQ7</f>
        <v>2.1309819999999999</v>
      </c>
      <c r="BV23" s="468">
        <f>[3]Gemüse!$AW7</f>
        <v>8.6374969999999998</v>
      </c>
      <c r="BW23" s="468">
        <f>[3]Gemüse!$CY7</f>
        <v>6.0537299999999998</v>
      </c>
      <c r="BX23" s="380">
        <f>[3]Gemüse!$AP7</f>
        <v>0</v>
      </c>
      <c r="BY23" s="380">
        <f>[3]Gemüse!$CR7</f>
        <v>0</v>
      </c>
      <c r="BZ23" s="468">
        <f>[3]Gemüse!$AQ7</f>
        <v>8.1087520000000008</v>
      </c>
      <c r="CA23" s="468">
        <f>[3]Gemüse!$CS7</f>
        <v>4.6379260000000002</v>
      </c>
      <c r="CB23" s="380">
        <f>[3]Gemüse!$AS7</f>
        <v>0</v>
      </c>
      <c r="CC23" s="380">
        <f>[3]Gemüse!$CU7</f>
        <v>0</v>
      </c>
      <c r="CD23" s="468">
        <f>[3]Gemüse!$AT7</f>
        <v>0</v>
      </c>
      <c r="CE23" s="468">
        <f>[3]Gemüse!$CV7</f>
        <v>0</v>
      </c>
      <c r="CF23" s="380">
        <f>[3]Gemüse!$AU7</f>
        <v>0</v>
      </c>
      <c r="CG23" s="380">
        <f>[3]Gemüse!$CW7</f>
        <v>0</v>
      </c>
      <c r="CH23" s="380"/>
      <c r="CI23" s="468">
        <f>[3]Gemüse!$AV7</f>
        <v>9.8999989999999993</v>
      </c>
      <c r="CJ23" s="468">
        <f>[3]Gemüse!$CX7</f>
        <v>5.5016920000000002</v>
      </c>
      <c r="CK23" s="380"/>
      <c r="CL23" s="380">
        <f>[3]Gemüse!$AY7</f>
        <v>15.799999</v>
      </c>
      <c r="CM23" s="380">
        <f>[3]Gemüse!$DA7</f>
        <v>8.8483870000000007</v>
      </c>
      <c r="CN23" s="380"/>
      <c r="CO23" s="468">
        <f>[3]Gemüse!$AZ7</f>
        <v>15.331493</v>
      </c>
      <c r="CP23" s="468">
        <f>[3]Gemüse!$DB7</f>
        <v>9.6695919999999997</v>
      </c>
      <c r="CQ23" s="380">
        <f>[3]Gemüse!$BB7</f>
        <v>17.457498000000001</v>
      </c>
      <c r="CR23" s="380">
        <f>[3]Gemüse!$DD7</f>
        <v>8.244745</v>
      </c>
      <c r="CS23" s="468">
        <f>[3]Gemüse!$BC7</f>
        <v>6.5104050000000004</v>
      </c>
      <c r="CT23" s="468">
        <f>[3]Gemüse!$DE7</f>
        <v>6.4586160000000001</v>
      </c>
      <c r="CU23" s="380">
        <f>[3]Gemüse!$AJ7</f>
        <v>5.1740469999999998</v>
      </c>
      <c r="CV23" s="380">
        <f>[3]Gemüse!$CL7</f>
        <v>3.9187370000000001</v>
      </c>
      <c r="CW23" s="469" t="str">
        <f>LEFT(CX23,1)</f>
        <v>5</v>
      </c>
      <c r="CX23" s="343">
        <f>'Früchte Daten'!BQ23</f>
        <v>5</v>
      </c>
      <c r="CY23" s="471">
        <f>[3]Gemüse!DH7</f>
        <v>6358.5267454260002</v>
      </c>
      <c r="CZ23" s="471">
        <f>[3]Gemüse!DI7</f>
        <v>25256.397770460997</v>
      </c>
      <c r="DA23" s="471"/>
      <c r="DB23" s="473">
        <f>[3]Gemüse!DJ7</f>
        <v>412.20283017600104</v>
      </c>
      <c r="DC23" s="473">
        <f>[3]Gemüse!DK7</f>
        <v>1565.7458796570002</v>
      </c>
      <c r="DD23" s="471">
        <f>[3]Gemüse!DL7</f>
        <v>654.29047823300095</v>
      </c>
      <c r="DE23" s="471">
        <f>[3]Gemüse!DM7</f>
        <v>1756.5152423510001</v>
      </c>
      <c r="DF23" s="473">
        <f>[3]Gemüse!DN7</f>
        <v>385.04093337699999</v>
      </c>
      <c r="DG23" s="473">
        <f>[3]Gemüse!DO7</f>
        <v>1469.7387461830001</v>
      </c>
      <c r="DH23" s="471">
        <f>[3]Gemüse!DP7</f>
        <v>158.35630208600099</v>
      </c>
      <c r="DI23" s="471">
        <f>[3]Gemüse!DQ7</f>
        <v>858.105205009001</v>
      </c>
      <c r="DJ23" s="473">
        <f>[3]Gemüse!DR7</f>
        <v>429.64481442400097</v>
      </c>
      <c r="DK23" s="473">
        <f>[3]Gemüse!DS7</f>
        <v>784.34496955899999</v>
      </c>
      <c r="DN23" s="471"/>
      <c r="DO23" s="471">
        <f>[3]Gemüse!DT7</f>
        <v>146.250266463</v>
      </c>
      <c r="DP23" s="471">
        <f>[3]Gemüse!DU7</f>
        <v>640.420387540001</v>
      </c>
      <c r="DQ23" s="473">
        <f>[3]Gemüse!DV7</f>
        <v>153.10911932700103</v>
      </c>
      <c r="DR23" s="473">
        <f>[3]Gemüse!DW7</f>
        <v>666.75938012100005</v>
      </c>
      <c r="DS23" s="471">
        <f>[3]Gemüse!DX7</f>
        <v>30.852297055000999</v>
      </c>
      <c r="DT23" s="471">
        <f>[3]Gemüse!DY7</f>
        <v>476.74086622400102</v>
      </c>
      <c r="DU23" s="473">
        <f>[3]Gemüse!DZ7</f>
        <v>64.051002573999995</v>
      </c>
      <c r="DV23" s="473">
        <f>[3]Gemüse!EA7</f>
        <v>279.50786096400105</v>
      </c>
      <c r="DW23" s="471"/>
      <c r="DX23" s="471">
        <f>[3]Gemüse!EB7</f>
        <v>182.092182742001</v>
      </c>
      <c r="DY23" s="471">
        <f>[3]Gemüse!EC7</f>
        <v>824.56441765</v>
      </c>
      <c r="DZ23" s="473">
        <f>[3]Gemüse!ED7</f>
        <v>277.96990324700101</v>
      </c>
      <c r="EA23" s="473">
        <f>[3]Gemüse!EE7</f>
        <v>1022.295733414</v>
      </c>
      <c r="EB23" s="471">
        <f>[3]Gemüse!$EF7</f>
        <v>48.233982874001001</v>
      </c>
      <c r="EC23" s="471">
        <f>[3]Gemüse!EG7</f>
        <v>225.630571</v>
      </c>
      <c r="ED23" s="473">
        <f>[3]Gemüse!EH7</f>
        <v>29.100147165001001</v>
      </c>
      <c r="EE23" s="473">
        <f>[3]Gemüse!EI7</f>
        <v>294.67888984400099</v>
      </c>
      <c r="EG23" s="471">
        <f>[3]Gemüse!$EJ7</f>
        <v>1324.2727721660001</v>
      </c>
      <c r="EH23" s="471">
        <f>[3]Gemüse!EK7</f>
        <v>3152.2786452609998</v>
      </c>
      <c r="EI23" s="473">
        <f>[3]Gemüse!EL7</f>
        <v>74.721332132000001</v>
      </c>
      <c r="EJ23" s="473">
        <f>[3]Gemüse!EM7</f>
        <v>328.90106505799997</v>
      </c>
      <c r="EK23" s="471">
        <f>[3]Gemüse!$EN7</f>
        <v>3.073226691001</v>
      </c>
      <c r="EL23" s="471">
        <f>[3]Gemüse!EO7</f>
        <v>66.246083363001006</v>
      </c>
      <c r="EM23" s="473">
        <f>[3]Gemüse!EP7</f>
        <v>284.27836093600001</v>
      </c>
      <c r="EN23" s="473">
        <f>[3]Gemüse!EQ7</f>
        <v>291.933288866</v>
      </c>
      <c r="EO23" s="471"/>
      <c r="EP23" s="471">
        <f>[3]Gemüse!ER7</f>
        <v>83.867714229000995</v>
      </c>
      <c r="EQ23" s="471">
        <f>[3]Gemüse!ES7</f>
        <v>605.45234584600098</v>
      </c>
      <c r="ER23" s="471">
        <f>[3]Gemüse!$ET7</f>
        <v>325.05728818</v>
      </c>
      <c r="ES23" s="471">
        <f>[3]Gemüse!EU7</f>
        <v>2806.458178071</v>
      </c>
      <c r="ET23" s="471"/>
      <c r="EU23" s="473">
        <f>[3]Gemüse!$EV7</f>
        <v>179.081787423001</v>
      </c>
      <c r="EV23" s="473">
        <f>[3]Gemüse!EW7</f>
        <v>555.19667889300001</v>
      </c>
      <c r="EX23" s="473">
        <f>[3]Gemüse!EX7</f>
        <v>134.07158808</v>
      </c>
      <c r="EY23" s="473">
        <f>[3]Gemüse!EY7</f>
        <v>641.97052834200099</v>
      </c>
    </row>
    <row r="24" spans="1:155" s="228" customFormat="1" ht="12.75" customHeight="1" x14ac:dyDescent="0.2">
      <c r="A24" s="218"/>
      <c r="B24" s="189">
        <f>[3]Gemüse!A8</f>
        <v>45962</v>
      </c>
      <c r="C24" s="468">
        <f>[3]Gemüse!$B8</f>
        <v>5.1188399999999996</v>
      </c>
      <c r="D24" s="468">
        <f>[3]Gemüse!$BD8</f>
        <v>2.2576849999999999</v>
      </c>
      <c r="E24" s="380">
        <f>[3]Gemüse!$C8</f>
        <v>6.4809210000000004</v>
      </c>
      <c r="F24" s="380">
        <f>[3]Gemüse!$BE8</f>
        <v>3.246327</v>
      </c>
      <c r="G24" s="468">
        <f>[3]Gemüse!$D8</f>
        <v>1.2313289999999999</v>
      </c>
      <c r="H24" s="468">
        <f>[3]Gemüse!$BF8</f>
        <v>1.047442</v>
      </c>
      <c r="I24" s="380">
        <f>[3]Gemüse!$E8</f>
        <v>5.594487</v>
      </c>
      <c r="J24" s="380">
        <f>[3]Gemüse!$BG8</f>
        <v>3.528883</v>
      </c>
      <c r="K24" s="468">
        <f>[3]Gemüse!$F8</f>
        <v>0</v>
      </c>
      <c r="L24" s="468">
        <f>[3]Gemüse!$BH8</f>
        <v>7.3981300000000001</v>
      </c>
      <c r="M24" s="380">
        <f>[3]Gemüse!$G8</f>
        <v>12.720742</v>
      </c>
      <c r="N24" s="380">
        <f>[3]Gemüse!$BI8</f>
        <v>8.0114260000000002</v>
      </c>
      <c r="O24" s="468">
        <f>[3]Gemüse!$H8</f>
        <v>7.5411710000000003</v>
      </c>
      <c r="P24" s="468">
        <f>[3]Gemüse!$BJ8</f>
        <v>5.9845730000000001</v>
      </c>
      <c r="Q24" s="380">
        <f>[3]Gemüse!$J8</f>
        <v>3.9626830000000002</v>
      </c>
      <c r="R24" s="380">
        <f>[3]Gemüse!$BL8</f>
        <v>2.541426</v>
      </c>
      <c r="S24" s="380"/>
      <c r="T24" s="468">
        <f>[3]Gemüse!$K8</f>
        <v>7.9</v>
      </c>
      <c r="U24" s="468">
        <f>[3]Gemüse!$BM8</f>
        <v>3.9835340000000001</v>
      </c>
      <c r="V24" s="380">
        <f>[3]Gemüse!$L8</f>
        <v>7.9</v>
      </c>
      <c r="W24" s="380">
        <f>[3]Gemüse!$BN8</f>
        <v>5.916004</v>
      </c>
      <c r="X24" s="468">
        <f>[3]Gemüse!$M8</f>
        <v>2.848684</v>
      </c>
      <c r="Y24" s="468">
        <f>[3]Gemüse!$BO8</f>
        <v>1.6120589999999999</v>
      </c>
      <c r="Z24" s="380">
        <f>[3]Gemüse!$N8</f>
        <v>2.3668100000000001</v>
      </c>
      <c r="AA24" s="380">
        <f>[3]Gemüse!$BP8</f>
        <v>1.606854</v>
      </c>
      <c r="AB24" s="468">
        <f>[3]Gemüse!$R8</f>
        <v>2.858158</v>
      </c>
      <c r="AC24" s="468">
        <f>[3]Gemüse!$BT8</f>
        <v>1.5270410000000001</v>
      </c>
      <c r="AD24" s="380">
        <f>[3]Gemüse!$U8</f>
        <v>39.230300999999997</v>
      </c>
      <c r="AE24" s="380">
        <f>[3]Gemüse!$BW8</f>
        <v>22.497429</v>
      </c>
      <c r="AF24" s="468">
        <f>[3]Gemüse!$V8</f>
        <v>26.089577999999999</v>
      </c>
      <c r="AG24" s="468">
        <f>[3]Gemüse!$BX8</f>
        <v>7.4396250000000004</v>
      </c>
      <c r="AH24" s="380">
        <f>[3]Gemüse!$AX8</f>
        <v>21.236008000000002</v>
      </c>
      <c r="AI24" s="380">
        <f>[3]Gemüse!$CZ8</f>
        <v>7.329682</v>
      </c>
      <c r="AJ24" s="468">
        <f>[3]Gemüse!$W8</f>
        <v>4.8628989999999996</v>
      </c>
      <c r="AK24" s="468">
        <f>[3]Gemüse!$BY8</f>
        <v>3.5862599999999998</v>
      </c>
      <c r="AL24" s="380"/>
      <c r="AM24" s="380">
        <f>[3]Gemüse!$X8</f>
        <v>5.8160540000000003</v>
      </c>
      <c r="AN24" s="380">
        <f>[3]Gemüse!$BZ8</f>
        <v>4.1417229999999998</v>
      </c>
      <c r="AO24" s="468">
        <f>[3]Gemüse!$Y8</f>
        <v>7.5901690000000004</v>
      </c>
      <c r="AP24" s="468">
        <f>[3]Gemüse!$CA8</f>
        <v>4.558395</v>
      </c>
      <c r="AQ24" s="380">
        <f>[3]Gemüse!$Z8</f>
        <v>6.9333070000000001</v>
      </c>
      <c r="AR24" s="380">
        <f>[3]Gemüse!$CB8</f>
        <v>2.856341</v>
      </c>
      <c r="AS24" s="468">
        <f>[3]Gemüse!$AF8</f>
        <v>2.8945729999999998</v>
      </c>
      <c r="AT24" s="468">
        <f>[3]Gemüse!$CH8</f>
        <v>1.310038</v>
      </c>
      <c r="AU24" s="380">
        <f>[3]Gemüse!$AB8</f>
        <v>5.9206300000000001</v>
      </c>
      <c r="AV24" s="380">
        <f>[3]Gemüse!$CD8</f>
        <v>2.2278479999999998</v>
      </c>
      <c r="AW24" s="468">
        <f>[3]Gemüse!$AC8</f>
        <v>5.9244479999999999</v>
      </c>
      <c r="AX24" s="468">
        <f>[3]Gemüse!$CE8</f>
        <v>2.1716069999999998</v>
      </c>
      <c r="AY24" s="380">
        <f>[3]Gemüse!$AD8</f>
        <v>6.95</v>
      </c>
      <c r="AZ24" s="380">
        <f>[3]Gemüse!$CF8</f>
        <v>3.0272540000000001</v>
      </c>
      <c r="BA24" s="380"/>
      <c r="BB24" s="468">
        <f>[3]Gemüse!$AE8</f>
        <v>2.9897629999999999</v>
      </c>
      <c r="BC24" s="468">
        <f>[3]Gemüse!$CG8</f>
        <v>1.4766090000000001</v>
      </c>
      <c r="BD24" s="380">
        <f>[3]Gemüse!$AG8</f>
        <v>5.95</v>
      </c>
      <c r="BE24" s="380">
        <f>[3]Gemüse!$CI8</f>
        <v>2.4616929999999999</v>
      </c>
      <c r="BF24" s="468">
        <f>[3]Gemüse!$AH8</f>
        <v>0</v>
      </c>
      <c r="BG24" s="468">
        <f>[3]Gemüse!$CJ8</f>
        <v>1.610608</v>
      </c>
      <c r="BH24" s="380">
        <f>[3]Gemüse!$AI8</f>
        <v>8.0809339999999992</v>
      </c>
      <c r="BI24" s="380">
        <f>[3]Gemüse!$CK8</f>
        <v>4.9415500000000003</v>
      </c>
      <c r="BJ24" s="380"/>
      <c r="BK24" s="468">
        <f>[3]Gemüse!$AK8</f>
        <v>2.7642180000000001</v>
      </c>
      <c r="BL24" s="468">
        <f>[3]Gemüse!$CM8</f>
        <v>1.08999</v>
      </c>
      <c r="BM24" s="380">
        <f>[3]Gemüse!$AL8</f>
        <v>18.012468999999999</v>
      </c>
      <c r="BN24" s="380">
        <f>[3]Gemüse!$CN8</f>
        <v>5.1792879999999997</v>
      </c>
      <c r="BO24" s="468">
        <f>[3]Gemüse!$AM8</f>
        <v>7.949999</v>
      </c>
      <c r="BP24" s="468">
        <f>[3]Gemüse!$CO8</f>
        <v>4.5503520000000002</v>
      </c>
      <c r="BQ24" s="380">
        <f>[3]Gemüse!$AN8</f>
        <v>5.8680440000000003</v>
      </c>
      <c r="BR24" s="380">
        <f>[3]Gemüse!$CP8</f>
        <v>1.3728689999999999</v>
      </c>
      <c r="BS24" s="380"/>
      <c r="BT24" s="380">
        <f>[3]Gemüse!$AO8</f>
        <v>6.8921580000000002</v>
      </c>
      <c r="BU24" s="380">
        <f>[3]Gemüse!$CQ8</f>
        <v>3.1288939999999998</v>
      </c>
      <c r="BV24" s="468">
        <f>[3]Gemüse!$AW8</f>
        <v>0</v>
      </c>
      <c r="BW24" s="468">
        <f>[3]Gemüse!$CY8</f>
        <v>7.718623</v>
      </c>
      <c r="BX24" s="380">
        <f>[3]Gemüse!$AP8</f>
        <v>0</v>
      </c>
      <c r="BY24" s="380">
        <f>[3]Gemüse!$CR8</f>
        <v>0</v>
      </c>
      <c r="BZ24" s="468">
        <f>[3]Gemüse!$AQ8</f>
        <v>8.4876009999999997</v>
      </c>
      <c r="CA24" s="468">
        <f>[3]Gemüse!$CS8</f>
        <v>5.0921649999999996</v>
      </c>
      <c r="CB24" s="380">
        <f>[3]Gemüse!$AS8</f>
        <v>0</v>
      </c>
      <c r="CC24" s="380">
        <f>[3]Gemüse!$CU8</f>
        <v>0</v>
      </c>
      <c r="CD24" s="468">
        <f>[3]Gemüse!$AT8</f>
        <v>0</v>
      </c>
      <c r="CE24" s="468">
        <f>[3]Gemüse!$CV8</f>
        <v>0</v>
      </c>
      <c r="CF24" s="380">
        <f>[3]Gemüse!$AU8</f>
        <v>0</v>
      </c>
      <c r="CG24" s="380">
        <f>[3]Gemüse!$CW8</f>
        <v>0</v>
      </c>
      <c r="CH24" s="380"/>
      <c r="CI24" s="468">
        <f>[3]Gemüse!$AV8</f>
        <v>9.9</v>
      </c>
      <c r="CJ24" s="468">
        <f>[3]Gemüse!$CX8</f>
        <v>5.6426619999999996</v>
      </c>
      <c r="CK24" s="380"/>
      <c r="CL24" s="380">
        <f>[3]Gemüse!$AY8</f>
        <v>15.340246</v>
      </c>
      <c r="CM24" s="380">
        <f>[3]Gemüse!$DA8</f>
        <v>8.8391369999999991</v>
      </c>
      <c r="CN24" s="380"/>
      <c r="CO24" s="468">
        <f>[3]Gemüse!$AZ8</f>
        <v>15.331466000000001</v>
      </c>
      <c r="CP24" s="468">
        <f>[3]Gemüse!$DB8</f>
        <v>9.6177489999999999</v>
      </c>
      <c r="CQ24" s="380">
        <f>[3]Gemüse!$BB8</f>
        <v>17.42755</v>
      </c>
      <c r="CR24" s="380">
        <f>[3]Gemüse!$DD8</f>
        <v>8.2254190000000005</v>
      </c>
      <c r="CS24" s="468">
        <f>[3]Gemüse!$BC8</f>
        <v>6.5120240000000003</v>
      </c>
      <c r="CT24" s="468">
        <f>[3]Gemüse!$DE8</f>
        <v>6.4539600000000004</v>
      </c>
      <c r="CU24" s="380">
        <f>[3]Gemüse!$AJ8</f>
        <v>5.1708309999999997</v>
      </c>
      <c r="CV24" s="380">
        <f>[3]Gemüse!$CL8</f>
        <v>3.907708</v>
      </c>
      <c r="CW24" s="469" t="str">
        <f t="shared" ref="CW24:CW38" si="30">LEFT(CX24,1)</f>
        <v>4</v>
      </c>
      <c r="CX24" s="343">
        <f>'Früchte Daten'!BQ24</f>
        <v>4</v>
      </c>
      <c r="CY24" s="471">
        <f>[3]Gemüse!DH8</f>
        <v>5120.128269156</v>
      </c>
      <c r="CZ24" s="471">
        <f>[3]Gemüse!DI8</f>
        <v>21271.926154981</v>
      </c>
      <c r="DA24" s="471"/>
      <c r="DB24" s="473">
        <f>[3]Gemüse!DJ8</f>
        <v>309.69707454600001</v>
      </c>
      <c r="DC24" s="473">
        <f>[3]Gemüse!DK8</f>
        <v>1316.444087261</v>
      </c>
      <c r="DD24" s="471">
        <f>[3]Gemüse!DL8</f>
        <v>632.66374565500109</v>
      </c>
      <c r="DE24" s="471">
        <f>[3]Gemüse!DM8</f>
        <v>1546.8469011069999</v>
      </c>
      <c r="DF24" s="473">
        <f>[3]Gemüse!DN8</f>
        <v>211.59081871700101</v>
      </c>
      <c r="DG24" s="473">
        <f>[3]Gemüse!DO8</f>
        <v>1331.0647388269999</v>
      </c>
      <c r="DH24" s="471">
        <f>[3]Gemüse!DP8</f>
        <v>106.286656554</v>
      </c>
      <c r="DI24" s="471">
        <f>[3]Gemüse!DQ8</f>
        <v>727.59388831900094</v>
      </c>
      <c r="DJ24" s="473">
        <f>[3]Gemüse!DR8</f>
        <v>362.42485486100003</v>
      </c>
      <c r="DK24" s="473">
        <f>[3]Gemüse!DS8</f>
        <v>758.21566966900104</v>
      </c>
      <c r="DN24" s="471"/>
      <c r="DO24" s="471">
        <f>[3]Gemüse!DT8</f>
        <v>102.755484679001</v>
      </c>
      <c r="DP24" s="471">
        <f>[3]Gemüse!DU8</f>
        <v>493.17387709000104</v>
      </c>
      <c r="DQ24" s="473">
        <f>[3]Gemüse!DV8</f>
        <v>112.113420999</v>
      </c>
      <c r="DR24" s="473">
        <f>[3]Gemüse!DW8</f>
        <v>519.45531518500002</v>
      </c>
      <c r="DS24" s="471">
        <f>[3]Gemüse!DX8</f>
        <v>38.693778673000004</v>
      </c>
      <c r="DT24" s="471">
        <f>[3]Gemüse!DY8</f>
        <v>390.12318210799998</v>
      </c>
      <c r="DU24" s="473">
        <f>[3]Gemüse!DZ8</f>
        <v>46.544534813001</v>
      </c>
      <c r="DV24" s="473">
        <f>[3]Gemüse!EA8</f>
        <v>163.669376921002</v>
      </c>
      <c r="DW24" s="471"/>
      <c r="DX24" s="471">
        <f>[3]Gemüse!EB8</f>
        <v>97.627362259999998</v>
      </c>
      <c r="DY24" s="471">
        <f>[3]Gemüse!EC8</f>
        <v>542.62095449900005</v>
      </c>
      <c r="DZ24" s="473">
        <f>[3]Gemüse!ED8</f>
        <v>156.18462696699999</v>
      </c>
      <c r="EA24" s="473">
        <f>[3]Gemüse!EE8</f>
        <v>789.36095741000008</v>
      </c>
      <c r="EB24" s="471">
        <f>[3]Gemüse!$EF8</f>
        <v>57.560052675000001</v>
      </c>
      <c r="EC24" s="471">
        <f>[3]Gemüse!EG8</f>
        <v>220.913388</v>
      </c>
      <c r="ED24" s="473">
        <f>[3]Gemüse!EH8</f>
        <v>19.167198619000999</v>
      </c>
      <c r="EE24" s="473">
        <f>[3]Gemüse!EI8</f>
        <v>176.88701054100099</v>
      </c>
      <c r="EG24" s="471">
        <f>[3]Gemüse!$EJ8</f>
        <v>1006.250403879</v>
      </c>
      <c r="EH24" s="471">
        <f>[3]Gemüse!EK8</f>
        <v>2569.078709074</v>
      </c>
      <c r="EI24" s="473">
        <f>[3]Gemüse!EL8</f>
        <v>58.439836170000007</v>
      </c>
      <c r="EJ24" s="473">
        <f>[3]Gemüse!EM8</f>
        <v>235.618311291</v>
      </c>
      <c r="EK24" s="471">
        <f>[3]Gemüse!$EN8</f>
        <v>6.3487439820000002</v>
      </c>
      <c r="EL24" s="471">
        <f>[3]Gemüse!EO8</f>
        <v>62.726861441000999</v>
      </c>
      <c r="EM24" s="473">
        <f>[3]Gemüse!EP8</f>
        <v>227.264586361</v>
      </c>
      <c r="EN24" s="473">
        <f>[3]Gemüse!EQ8</f>
        <v>207.26262252400198</v>
      </c>
      <c r="EO24" s="471"/>
      <c r="EP24" s="471">
        <f>[3]Gemüse!ER8</f>
        <v>84.940332072000999</v>
      </c>
      <c r="EQ24" s="471">
        <f>[3]Gemüse!ES8</f>
        <v>607.79721849900102</v>
      </c>
      <c r="ER24" s="471">
        <f>[3]Gemüse!$ET8</f>
        <v>256.93152209500101</v>
      </c>
      <c r="ES24" s="471">
        <f>[3]Gemüse!EU8</f>
        <v>2246.9309412360003</v>
      </c>
      <c r="ET24" s="471"/>
      <c r="EU24" s="473">
        <f>[3]Gemüse!$EV8</f>
        <v>128.97914422600098</v>
      </c>
      <c r="EV24" s="473">
        <f>[3]Gemüse!EW8</f>
        <v>440.03356189200002</v>
      </c>
      <c r="EX24" s="473">
        <f>[3]Gemüse!EX8</f>
        <v>88.859297926001005</v>
      </c>
      <c r="EY24" s="473">
        <f>[3]Gemüse!EY8</f>
        <v>312.39128994600105</v>
      </c>
    </row>
    <row r="25" spans="1:155" s="228" customFormat="1" ht="12.75" customHeight="1" x14ac:dyDescent="0.2">
      <c r="A25" s="218"/>
      <c r="B25" s="189">
        <f>[3]Gemüse!A9</f>
        <v>45931</v>
      </c>
      <c r="C25" s="468">
        <f>[3]Gemüse!$B9</f>
        <v>6.7475170000000002</v>
      </c>
      <c r="D25" s="468">
        <f>[3]Gemüse!$BD9</f>
        <v>3.3789549999999999</v>
      </c>
      <c r="E25" s="380">
        <f>[3]Gemüse!$C9</f>
        <v>6.4854310000000002</v>
      </c>
      <c r="F25" s="380">
        <f>[3]Gemüse!$BE9</f>
        <v>3.2439170000000002</v>
      </c>
      <c r="G25" s="468">
        <f>[3]Gemüse!$D9</f>
        <v>1.363254</v>
      </c>
      <c r="H25" s="468">
        <f>[3]Gemüse!$BF9</f>
        <v>1.1097360000000001</v>
      </c>
      <c r="I25" s="380">
        <f>[3]Gemüse!$E9</f>
        <v>9.2117620000000002</v>
      </c>
      <c r="J25" s="380">
        <f>[3]Gemüse!$BG9</f>
        <v>3.5873219999999999</v>
      </c>
      <c r="K25" s="468">
        <f>[3]Gemüse!$F9</f>
        <v>0</v>
      </c>
      <c r="L25" s="468">
        <f>[3]Gemüse!$BH9</f>
        <v>9.2906239999999993</v>
      </c>
      <c r="M25" s="380">
        <f>[3]Gemüse!$G9</f>
        <v>19.215592999999998</v>
      </c>
      <c r="N25" s="380">
        <f>[3]Gemüse!$BI9</f>
        <v>10.126391999999999</v>
      </c>
      <c r="O25" s="468">
        <f>[3]Gemüse!$H9</f>
        <v>14.26708</v>
      </c>
      <c r="P25" s="468">
        <f>[3]Gemüse!$BJ9</f>
        <v>13.063732</v>
      </c>
      <c r="Q25" s="380">
        <f>[3]Gemüse!$J9</f>
        <v>4.1762240000000004</v>
      </c>
      <c r="R25" s="380">
        <f>[3]Gemüse!$BL9</f>
        <v>2.8629259999999999</v>
      </c>
      <c r="S25" s="380"/>
      <c r="T25" s="468">
        <f>[3]Gemüse!$K9</f>
        <v>7.550713</v>
      </c>
      <c r="U25" s="468">
        <f>[3]Gemüse!$BM9</f>
        <v>3.3147180000000001</v>
      </c>
      <c r="V25" s="380">
        <f>[3]Gemüse!$L9</f>
        <v>0</v>
      </c>
      <c r="W25" s="380">
        <f>[3]Gemüse!$BN9</f>
        <v>5.9578959999999999</v>
      </c>
      <c r="X25" s="468">
        <f>[3]Gemüse!$M9</f>
        <v>2.9099149999999998</v>
      </c>
      <c r="Y25" s="468">
        <f>[3]Gemüse!$BO9</f>
        <v>1.6881600000000001</v>
      </c>
      <c r="Z25" s="380">
        <f>[3]Gemüse!$N9</f>
        <v>2.3545669999999999</v>
      </c>
      <c r="AA25" s="380">
        <f>[3]Gemüse!$BP9</f>
        <v>1.7979989999999999</v>
      </c>
      <c r="AB25" s="468">
        <f>[3]Gemüse!$R9</f>
        <v>2.9</v>
      </c>
      <c r="AC25" s="468">
        <f>[3]Gemüse!$BT9</f>
        <v>1.4521500000000001</v>
      </c>
      <c r="AD25" s="380">
        <f>[3]Gemüse!$U9</f>
        <v>42.253286000000003</v>
      </c>
      <c r="AE25" s="380">
        <f>[3]Gemüse!$BW9</f>
        <v>23.781486999999998</v>
      </c>
      <c r="AF25" s="468">
        <f>[3]Gemüse!$V9</f>
        <v>28.508990000000001</v>
      </c>
      <c r="AG25" s="468">
        <f>[3]Gemüse!$BX9</f>
        <v>7.5506950000000002</v>
      </c>
      <c r="AH25" s="380">
        <f>[3]Gemüse!$AX9</f>
        <v>20.559674000000001</v>
      </c>
      <c r="AI25" s="380">
        <f>[3]Gemüse!$CZ9</f>
        <v>7.0433589999999997</v>
      </c>
      <c r="AJ25" s="468">
        <f>[3]Gemüse!$W9</f>
        <v>4.9474929999999997</v>
      </c>
      <c r="AK25" s="468">
        <f>[3]Gemüse!$BY9</f>
        <v>4.0590909999999996</v>
      </c>
      <c r="AL25" s="380"/>
      <c r="AM25" s="380">
        <f>[3]Gemüse!$X9</f>
        <v>6.25</v>
      </c>
      <c r="AN25" s="380">
        <f>[3]Gemüse!$BZ9</f>
        <v>4.5573230000000002</v>
      </c>
      <c r="AO25" s="468">
        <f>[3]Gemüse!$Y9</f>
        <v>9.5995849999999994</v>
      </c>
      <c r="AP25" s="468">
        <f>[3]Gemüse!$CA9</f>
        <v>4.559831</v>
      </c>
      <c r="AQ25" s="380">
        <f>[3]Gemüse!$Z9</f>
        <v>6.869103</v>
      </c>
      <c r="AR25" s="380">
        <f>[3]Gemüse!$CB9</f>
        <v>2.7788020000000002</v>
      </c>
      <c r="AS25" s="468">
        <f>[3]Gemüse!$AF9</f>
        <v>0</v>
      </c>
      <c r="AT25" s="468">
        <f>[3]Gemüse!$CH9</f>
        <v>1.3084260000000001</v>
      </c>
      <c r="AU25" s="380">
        <f>[3]Gemüse!$AB9</f>
        <v>5.9295689999999999</v>
      </c>
      <c r="AV25" s="380">
        <f>[3]Gemüse!$CD9</f>
        <v>2.3044310000000001</v>
      </c>
      <c r="AW25" s="468">
        <f>[3]Gemüse!$AC9</f>
        <v>5.95</v>
      </c>
      <c r="AX25" s="468">
        <f>[3]Gemüse!$CE9</f>
        <v>2.3044310000000001</v>
      </c>
      <c r="AY25" s="380">
        <f>[3]Gemüse!$AD9</f>
        <v>6.95</v>
      </c>
      <c r="AZ25" s="380">
        <f>[3]Gemüse!$CF9</f>
        <v>3.1142029999999998</v>
      </c>
      <c r="BA25" s="380"/>
      <c r="BB25" s="468">
        <f>[3]Gemüse!$AE9</f>
        <v>2.9913470000000002</v>
      </c>
      <c r="BC25" s="468">
        <f>[3]Gemüse!$CG9</f>
        <v>1.486809</v>
      </c>
      <c r="BD25" s="380">
        <f>[3]Gemüse!$AG9</f>
        <v>5.95</v>
      </c>
      <c r="BE25" s="380">
        <f>[3]Gemüse!$CI9</f>
        <v>2.553563</v>
      </c>
      <c r="BF25" s="468">
        <f>[3]Gemüse!$AH9</f>
        <v>2.5926930000000001</v>
      </c>
      <c r="BG25" s="468">
        <f>[3]Gemüse!$CJ9</f>
        <v>1.6122590000000001</v>
      </c>
      <c r="BH25" s="380">
        <f>[3]Gemüse!$AI9</f>
        <v>8.0949939999999998</v>
      </c>
      <c r="BI25" s="380">
        <f>[3]Gemüse!$CK9</f>
        <v>3.9666760000000001</v>
      </c>
      <c r="BJ25" s="380"/>
      <c r="BK25" s="468">
        <f>[3]Gemüse!$AK9</f>
        <v>0</v>
      </c>
      <c r="BL25" s="468">
        <f>[3]Gemüse!$CM9</f>
        <v>1.7098150000000001</v>
      </c>
      <c r="BM25" s="380">
        <f>[3]Gemüse!$AL9</f>
        <v>18.123699999999999</v>
      </c>
      <c r="BN25" s="380">
        <f>[3]Gemüse!$CN9</f>
        <v>5.1792879999999997</v>
      </c>
      <c r="BO25" s="468">
        <f>[3]Gemüse!$AM9</f>
        <v>7.5897860000000001</v>
      </c>
      <c r="BP25" s="468">
        <f>[3]Gemüse!$CO9</f>
        <v>4.4868459999999999</v>
      </c>
      <c r="BQ25" s="380">
        <f>[3]Gemüse!$AN9</f>
        <v>5.8999990000000002</v>
      </c>
      <c r="BR25" s="380">
        <f>[3]Gemüse!$CP9</f>
        <v>1.3409</v>
      </c>
      <c r="BS25" s="380"/>
      <c r="BT25" s="380">
        <f>[3]Gemüse!$AO9</f>
        <v>7.6508849999999997</v>
      </c>
      <c r="BU25" s="380">
        <f>[3]Gemüse!$CQ9</f>
        <v>3.6935250000000002</v>
      </c>
      <c r="BV25" s="468">
        <f>[3]Gemüse!$AW9</f>
        <v>0</v>
      </c>
      <c r="BW25" s="468">
        <f>[3]Gemüse!$CY9</f>
        <v>7.7387490000000003</v>
      </c>
      <c r="BX25" s="380">
        <f>[3]Gemüse!$AP9</f>
        <v>0</v>
      </c>
      <c r="BY25" s="380">
        <f>[3]Gemüse!$CR9</f>
        <v>0</v>
      </c>
      <c r="BZ25" s="468">
        <f>[3]Gemüse!$AQ9</f>
        <v>8.949999</v>
      </c>
      <c r="CA25" s="468">
        <f>[3]Gemüse!$CS9</f>
        <v>4.9644339999999998</v>
      </c>
      <c r="CB25" s="380">
        <f>[3]Gemüse!$AS9</f>
        <v>0</v>
      </c>
      <c r="CC25" s="380">
        <f>[3]Gemüse!$CU9</f>
        <v>0</v>
      </c>
      <c r="CD25" s="468">
        <f>[3]Gemüse!$AT9</f>
        <v>0</v>
      </c>
      <c r="CE25" s="468">
        <f>[3]Gemüse!$CV9</f>
        <v>0</v>
      </c>
      <c r="CF25" s="380">
        <f>[3]Gemüse!$AU9</f>
        <v>0</v>
      </c>
      <c r="CG25" s="380">
        <f>[3]Gemüse!$CW9</f>
        <v>0</v>
      </c>
      <c r="CH25" s="380"/>
      <c r="CI25" s="468">
        <f>[3]Gemüse!$AV9</f>
        <v>10.306402</v>
      </c>
      <c r="CJ25" s="468">
        <f>[3]Gemüse!$CX9</f>
        <v>6.6958349999999998</v>
      </c>
      <c r="CK25" s="380"/>
      <c r="CL25" s="380">
        <f>[3]Gemüse!$AY9</f>
        <v>15.650396000000001</v>
      </c>
      <c r="CM25" s="380">
        <f>[3]Gemüse!$DA9</f>
        <v>8.8204779999999996</v>
      </c>
      <c r="CN25" s="380"/>
      <c r="CO25" s="468">
        <f>[3]Gemüse!$AZ9</f>
        <v>15.331519</v>
      </c>
      <c r="CP25" s="468">
        <f>[3]Gemüse!$DB9</f>
        <v>9.6663899999999998</v>
      </c>
      <c r="CQ25" s="380">
        <f>[3]Gemüse!$BB9</f>
        <v>17.486592999999999</v>
      </c>
      <c r="CR25" s="380">
        <f>[3]Gemüse!$DD9</f>
        <v>8.2845519999999997</v>
      </c>
      <c r="CS25" s="468">
        <f>[3]Gemüse!$BC9</f>
        <v>6.508832</v>
      </c>
      <c r="CT25" s="468">
        <f>[3]Gemüse!$DE9</f>
        <v>6.462885</v>
      </c>
      <c r="CU25" s="380">
        <f>[3]Gemüse!$AJ9</f>
        <v>5.1771750000000001</v>
      </c>
      <c r="CV25" s="380">
        <f>[3]Gemüse!$CL9</f>
        <v>3.907524</v>
      </c>
      <c r="CW25" s="469" t="str">
        <f t="shared" si="30"/>
        <v>4</v>
      </c>
      <c r="CX25" s="343">
        <f>'Früchte Daten'!BQ25</f>
        <v>4</v>
      </c>
      <c r="CY25" s="471">
        <f>[3]Gemüse!DH9</f>
        <v>4541.4586198429988</v>
      </c>
      <c r="CZ25" s="471">
        <f>[3]Gemüse!DI9</f>
        <v>20787.993276018002</v>
      </c>
      <c r="DA25" s="471"/>
      <c r="DB25" s="473">
        <f>[3]Gemüse!DJ9</f>
        <v>257.32980790400001</v>
      </c>
      <c r="DC25" s="473">
        <f>[3]Gemüse!DK9</f>
        <v>1290.5607263940001</v>
      </c>
      <c r="DD25" s="471">
        <f>[3]Gemüse!DL9</f>
        <v>459.14663248100106</v>
      </c>
      <c r="DE25" s="471">
        <f>[3]Gemüse!DM9</f>
        <v>1726.042895669</v>
      </c>
      <c r="DF25" s="473">
        <f>[3]Gemüse!DN9</f>
        <v>185.22853037800101</v>
      </c>
      <c r="DG25" s="473">
        <f>[3]Gemüse!DO9</f>
        <v>1081.2125698710001</v>
      </c>
      <c r="DH25" s="471">
        <f>[3]Gemüse!DP9</f>
        <v>87.473822060000003</v>
      </c>
      <c r="DI25" s="471">
        <f>[3]Gemüse!DQ9</f>
        <v>980.07213500000103</v>
      </c>
      <c r="DJ25" s="473">
        <f>[3]Gemüse!DR9</f>
        <v>321.85682964</v>
      </c>
      <c r="DK25" s="473">
        <f>[3]Gemüse!DS9</f>
        <v>787.20482518899996</v>
      </c>
      <c r="DN25" s="471"/>
      <c r="DO25" s="471">
        <f>[3]Gemüse!DT9</f>
        <v>84.603931452000012</v>
      </c>
      <c r="DP25" s="471">
        <f>[3]Gemüse!DU9</f>
        <v>384.75972613199997</v>
      </c>
      <c r="DQ25" s="473">
        <f>[3]Gemüse!DV9</f>
        <v>110.64045476199999</v>
      </c>
      <c r="DR25" s="473">
        <f>[3]Gemüse!DW9</f>
        <v>567.67627765700001</v>
      </c>
      <c r="DS25" s="471">
        <f>[3]Gemüse!DX9</f>
        <v>86.820226752001005</v>
      </c>
      <c r="DT25" s="471">
        <f>[3]Gemüse!DY9</f>
        <v>547.47394427000108</v>
      </c>
      <c r="DU25" s="473">
        <f>[3]Gemüse!DZ9</f>
        <v>32.554458851001002</v>
      </c>
      <c r="DV25" s="473">
        <f>[3]Gemüse!EA9</f>
        <v>118.107882961</v>
      </c>
      <c r="DW25" s="471"/>
      <c r="DX25" s="471">
        <f>[3]Gemüse!EB9</f>
        <v>52.714661332001</v>
      </c>
      <c r="DY25" s="471">
        <f>[3]Gemüse!EC9</f>
        <v>483.95801397400101</v>
      </c>
      <c r="DZ25" s="473">
        <f>[3]Gemüse!ED9</f>
        <v>113.053452752</v>
      </c>
      <c r="EA25" s="473">
        <f>[3]Gemüse!EE9</f>
        <v>683.30624631299997</v>
      </c>
      <c r="EB25" s="471">
        <f>[3]Gemüse!$EF9</f>
        <v>38.428337088001001</v>
      </c>
      <c r="EC25" s="471">
        <f>[3]Gemüse!EG9</f>
        <v>328.44025500000004</v>
      </c>
      <c r="ED25" s="473">
        <f>[3]Gemüse!EH9</f>
        <v>26.872119169000001</v>
      </c>
      <c r="EE25" s="473">
        <f>[3]Gemüse!EI9</f>
        <v>180.53251063000002</v>
      </c>
      <c r="EG25" s="471">
        <f>[3]Gemüse!$EJ9</f>
        <v>953.57420582499992</v>
      </c>
      <c r="EH25" s="471">
        <f>[3]Gemüse!EK9</f>
        <v>2320.5988796689999</v>
      </c>
      <c r="EI25" s="473">
        <f>[3]Gemüse!EL9</f>
        <v>49.871767970000001</v>
      </c>
      <c r="EJ25" s="473">
        <f>[3]Gemüse!EM9</f>
        <v>204.44410298600101</v>
      </c>
      <c r="EK25" s="471">
        <f>[3]Gemüse!$EN9</f>
        <v>6.5635131760000007</v>
      </c>
      <c r="EL25" s="471">
        <f>[3]Gemüse!EO9</f>
        <v>66.471871907001002</v>
      </c>
      <c r="EM25" s="473">
        <f>[3]Gemüse!EP9</f>
        <v>178.470771692</v>
      </c>
      <c r="EN25" s="473">
        <f>[3]Gemüse!EQ9</f>
        <v>183.112967048</v>
      </c>
      <c r="EO25" s="471"/>
      <c r="EP25" s="471">
        <f>[3]Gemüse!ER9</f>
        <v>67.449516464999988</v>
      </c>
      <c r="EQ25" s="471">
        <f>[3]Gemüse!ES9</f>
        <v>565.03629598199996</v>
      </c>
      <c r="ER25" s="471">
        <f>[3]Gemüse!$ET9</f>
        <v>227.87336729900002</v>
      </c>
      <c r="ES25" s="471">
        <f>[3]Gemüse!EU9</f>
        <v>2120.401542955</v>
      </c>
      <c r="ET25" s="471"/>
      <c r="EU25" s="473">
        <f>[3]Gemüse!$EV9</f>
        <v>121.27255472200001</v>
      </c>
      <c r="EV25" s="473">
        <f>[3]Gemüse!EW9</f>
        <v>418.29909861200002</v>
      </c>
      <c r="EX25" s="473">
        <f>[3]Gemüse!EX9</f>
        <v>77.310077262999997</v>
      </c>
      <c r="EY25" s="473">
        <f>[3]Gemüse!EY9</f>
        <v>268.58878928300101</v>
      </c>
    </row>
    <row r="26" spans="1:155" x14ac:dyDescent="0.2">
      <c r="A26" s="218"/>
      <c r="B26" s="189">
        <f>[3]Gemüse!A10</f>
        <v>45901</v>
      </c>
      <c r="C26" s="468">
        <f>[3]Gemüse!$B10</f>
        <v>6.8699500000000002</v>
      </c>
      <c r="D26" s="468">
        <f>[3]Gemüse!$BD10</f>
        <v>4.1042730000000001</v>
      </c>
      <c r="E26" s="380">
        <f>[3]Gemüse!$C10</f>
        <v>6.2247849999999998</v>
      </c>
      <c r="F26" s="380">
        <f>[3]Gemüse!$BE10</f>
        <v>3.3788800000000001</v>
      </c>
      <c r="G26" s="468">
        <f>[3]Gemüse!$D10</f>
        <v>2.1433870000000002</v>
      </c>
      <c r="H26" s="468">
        <f>[3]Gemüse!$BF10</f>
        <v>1.4587209999999999</v>
      </c>
      <c r="I26" s="380">
        <f>[3]Gemüse!$E10</f>
        <v>8.7880629999999993</v>
      </c>
      <c r="J26" s="380">
        <f>[3]Gemüse!$BG10</f>
        <v>3.671605</v>
      </c>
      <c r="K26" s="468">
        <f>[3]Gemüse!$F10</f>
        <v>0</v>
      </c>
      <c r="L26" s="468">
        <f>[3]Gemüse!$BH10</f>
        <v>8.9950139999999994</v>
      </c>
      <c r="M26" s="380">
        <f>[3]Gemüse!$G10</f>
        <v>17.227976999999999</v>
      </c>
      <c r="N26" s="380">
        <f>[3]Gemüse!$BI10</f>
        <v>12.118485</v>
      </c>
      <c r="O26" s="468">
        <f>[3]Gemüse!$H10</f>
        <v>13.529189000000001</v>
      </c>
      <c r="P26" s="468">
        <f>[3]Gemüse!$BJ10</f>
        <v>13.74231</v>
      </c>
      <c r="Q26" s="380">
        <f>[3]Gemüse!$J10</f>
        <v>5.8440620000000001</v>
      </c>
      <c r="R26" s="380">
        <f>[3]Gemüse!$BL10</f>
        <v>3.7802630000000002</v>
      </c>
      <c r="S26" s="380"/>
      <c r="T26" s="468">
        <f>[3]Gemüse!$K10</f>
        <v>7.9</v>
      </c>
      <c r="U26" s="468">
        <f>[3]Gemüse!$BM10</f>
        <v>3.5483449999999999</v>
      </c>
      <c r="V26" s="380">
        <f>[3]Gemüse!$L10</f>
        <v>0</v>
      </c>
      <c r="W26" s="380">
        <f>[3]Gemüse!$BN10</f>
        <v>5.9758889999999996</v>
      </c>
      <c r="X26" s="468">
        <f>[3]Gemüse!$M10</f>
        <v>0</v>
      </c>
      <c r="Y26" s="468">
        <f>[3]Gemüse!$BO10</f>
        <v>1.814479</v>
      </c>
      <c r="Z26" s="380">
        <f>[3]Gemüse!$N10</f>
        <v>2.3876740000000001</v>
      </c>
      <c r="AA26" s="380">
        <f>[3]Gemüse!$BP10</f>
        <v>1.6734039999999999</v>
      </c>
      <c r="AB26" s="468">
        <f>[3]Gemüse!$R10</f>
        <v>2.9</v>
      </c>
      <c r="AC26" s="468">
        <f>[3]Gemüse!$BT10</f>
        <v>1.5117849999999999</v>
      </c>
      <c r="AD26" s="380">
        <f>[3]Gemüse!$U10</f>
        <v>45.863059</v>
      </c>
      <c r="AE26" s="380">
        <f>[3]Gemüse!$BW10</f>
        <v>27.286287999999999</v>
      </c>
      <c r="AF26" s="468">
        <f>[3]Gemüse!$V10</f>
        <v>29.019870000000001</v>
      </c>
      <c r="AG26" s="468">
        <f>[3]Gemüse!$BX10</f>
        <v>8.1931170000000009</v>
      </c>
      <c r="AH26" s="380">
        <f>[3]Gemüse!$AX10</f>
        <v>21.66921</v>
      </c>
      <c r="AI26" s="380">
        <f>[3]Gemüse!$CZ10</f>
        <v>7.0476229999999997</v>
      </c>
      <c r="AJ26" s="468">
        <f>[3]Gemüse!$W10</f>
        <v>4.95</v>
      </c>
      <c r="AK26" s="468">
        <f>[3]Gemüse!$BY10</f>
        <v>4.0058170000000004</v>
      </c>
      <c r="AL26" s="380"/>
      <c r="AM26" s="380">
        <f>[3]Gemüse!$X10</f>
        <v>7.7912730000000003</v>
      </c>
      <c r="AN26" s="380">
        <f>[3]Gemüse!$BZ10</f>
        <v>4.4659420000000001</v>
      </c>
      <c r="AO26" s="468">
        <f>[3]Gemüse!$Y10</f>
        <v>9.0788740000000008</v>
      </c>
      <c r="AP26" s="468">
        <f>[3]Gemüse!$CA10</f>
        <v>4.5590440000000001</v>
      </c>
      <c r="AQ26" s="380">
        <f>[3]Gemüse!$Z10</f>
        <v>7.4666620000000004</v>
      </c>
      <c r="AR26" s="380">
        <f>[3]Gemüse!$CB10</f>
        <v>2.962475</v>
      </c>
      <c r="AS26" s="468">
        <f>[3]Gemüse!$AF10</f>
        <v>2.9435750000000001</v>
      </c>
      <c r="AT26" s="468">
        <f>[3]Gemüse!$CH10</f>
        <v>1.297941</v>
      </c>
      <c r="AU26" s="380">
        <f>[3]Gemüse!$AB10</f>
        <v>5.8696409999999997</v>
      </c>
      <c r="AV26" s="380">
        <f>[3]Gemüse!$CD10</f>
        <v>2.1911990000000001</v>
      </c>
      <c r="AW26" s="468">
        <f>[3]Gemüse!$AC10</f>
        <v>5.95</v>
      </c>
      <c r="AX26" s="468">
        <f>[3]Gemüse!$CE10</f>
        <v>2.1913070000000001</v>
      </c>
      <c r="AY26" s="380">
        <f>[3]Gemüse!$AD10</f>
        <v>6.95</v>
      </c>
      <c r="AZ26" s="380">
        <f>[3]Gemüse!$CF10</f>
        <v>3.3538410000000001</v>
      </c>
      <c r="BA26" s="380"/>
      <c r="BB26" s="468">
        <f>[3]Gemüse!$AE10</f>
        <v>3.0112429999999999</v>
      </c>
      <c r="BC26" s="468">
        <f>[3]Gemüse!$CG10</f>
        <v>1.5661020000000001</v>
      </c>
      <c r="BD26" s="380">
        <f>[3]Gemüse!$AG10</f>
        <v>5.95</v>
      </c>
      <c r="BE26" s="380">
        <f>[3]Gemüse!$CI10</f>
        <v>2.6930510000000001</v>
      </c>
      <c r="BF26" s="468">
        <f>[3]Gemüse!$AH10</f>
        <v>2.582659</v>
      </c>
      <c r="BG26" s="468">
        <f>[3]Gemüse!$CJ10</f>
        <v>1.612644</v>
      </c>
      <c r="BH26" s="380">
        <f>[3]Gemüse!$AI10</f>
        <v>6.3825010000000004</v>
      </c>
      <c r="BI26" s="380">
        <f>[3]Gemüse!$CK10</f>
        <v>3.917316</v>
      </c>
      <c r="BJ26" s="380"/>
      <c r="BK26" s="468">
        <f>[3]Gemüse!$AK10</f>
        <v>2.949999</v>
      </c>
      <c r="BL26" s="468">
        <f>[3]Gemüse!$CM10</f>
        <v>1.685789</v>
      </c>
      <c r="BM26" s="380">
        <f>[3]Gemüse!$AL10</f>
        <v>18.129155000000001</v>
      </c>
      <c r="BN26" s="380">
        <f>[3]Gemüse!$CN10</f>
        <v>5.1795260000000001</v>
      </c>
      <c r="BO26" s="468">
        <f>[3]Gemüse!$AM10</f>
        <v>7.5</v>
      </c>
      <c r="BP26" s="468">
        <f>[3]Gemüse!$CO10</f>
        <v>4.8878170000000001</v>
      </c>
      <c r="BQ26" s="380">
        <f>[3]Gemüse!$AN10</f>
        <v>5.9</v>
      </c>
      <c r="BR26" s="380">
        <f>[3]Gemüse!$CP10</f>
        <v>1.496421</v>
      </c>
      <c r="BS26" s="380"/>
      <c r="BT26" s="380">
        <f>[3]Gemüse!$AO10</f>
        <v>7.8823449999999999</v>
      </c>
      <c r="BU26" s="380">
        <f>[3]Gemüse!$CQ10</f>
        <v>3.5672609999999998</v>
      </c>
      <c r="BV26" s="468">
        <f>[3]Gemüse!$AW10</f>
        <v>0</v>
      </c>
      <c r="BW26" s="468">
        <f>[3]Gemüse!$CY10</f>
        <v>7.8604219999999998</v>
      </c>
      <c r="BX26" s="380">
        <f>[3]Gemüse!$AP10</f>
        <v>0</v>
      </c>
      <c r="BY26" s="380">
        <f>[3]Gemüse!$CR10</f>
        <v>0</v>
      </c>
      <c r="BZ26" s="468">
        <f>[3]Gemüse!$AQ10</f>
        <v>8.949999</v>
      </c>
      <c r="CA26" s="468">
        <f>[3]Gemüse!$CS10</f>
        <v>4.9484870000000001</v>
      </c>
      <c r="CB26" s="380">
        <f>[3]Gemüse!$AS10</f>
        <v>0</v>
      </c>
      <c r="CC26" s="380">
        <f>[3]Gemüse!$CU10</f>
        <v>0</v>
      </c>
      <c r="CD26" s="468">
        <f>[3]Gemüse!$AT10</f>
        <v>0</v>
      </c>
      <c r="CE26" s="468">
        <f>[3]Gemüse!$CV10</f>
        <v>0</v>
      </c>
      <c r="CF26" s="380">
        <f>[3]Gemüse!$AU10</f>
        <v>0</v>
      </c>
      <c r="CG26" s="380">
        <f>[3]Gemüse!$CW10</f>
        <v>0</v>
      </c>
      <c r="CH26" s="380"/>
      <c r="CI26" s="468">
        <f>[3]Gemüse!$AV10</f>
        <v>10.193057</v>
      </c>
      <c r="CJ26" s="468">
        <f>[3]Gemüse!$CX10</f>
        <v>6.5084710000000001</v>
      </c>
      <c r="CK26" s="380"/>
      <c r="CL26" s="380">
        <f>[3]Gemüse!$AY10</f>
        <v>14.974415</v>
      </c>
      <c r="CM26" s="380">
        <f>[3]Gemüse!$DA10</f>
        <v>8.8306480000000001</v>
      </c>
      <c r="CN26" s="380"/>
      <c r="CO26" s="468">
        <f>[3]Gemüse!$AZ10</f>
        <v>15.331493</v>
      </c>
      <c r="CP26" s="468">
        <f>[3]Gemüse!$DB10</f>
        <v>9.6833580000000001</v>
      </c>
      <c r="CQ26" s="380">
        <f>[3]Gemüse!$BB10</f>
        <v>17.457498000000001</v>
      </c>
      <c r="CR26" s="380">
        <f>[3]Gemüse!$DD10</f>
        <v>8.2561230000000005</v>
      </c>
      <c r="CS26" s="468">
        <f>[3]Gemüse!$BC10</f>
        <v>6.5104050000000004</v>
      </c>
      <c r="CT26" s="468">
        <f>[3]Gemüse!$DE10</f>
        <v>6.4677860000000003</v>
      </c>
      <c r="CU26" s="380">
        <f>[3]Gemüse!$AJ10</f>
        <v>5.1740469999999998</v>
      </c>
      <c r="CV26" s="380">
        <f>[3]Gemüse!$CL10</f>
        <v>3.907524</v>
      </c>
      <c r="CW26" s="469" t="str">
        <f t="shared" si="30"/>
        <v>5</v>
      </c>
      <c r="CX26" s="343">
        <f>'Früchte Daten'!BQ26</f>
        <v>5</v>
      </c>
      <c r="CY26" s="471">
        <f>[3]Gemüse!DH10</f>
        <v>5489.9513820289994</v>
      </c>
      <c r="CZ26" s="471">
        <f>[3]Gemüse!DI10</f>
        <v>25868.948046152997</v>
      </c>
      <c r="DA26" s="471"/>
      <c r="DB26" s="473">
        <f>[3]Gemüse!DJ10</f>
        <v>340.26881485600103</v>
      </c>
      <c r="DC26" s="473">
        <f>[3]Gemüse!DK10</f>
        <v>1844.3245001830001</v>
      </c>
      <c r="DD26" s="471">
        <f>[3]Gemüse!DL10</f>
        <v>664.472158844001</v>
      </c>
      <c r="DE26" s="471">
        <f>[3]Gemüse!DM10</f>
        <v>2236.106681062</v>
      </c>
      <c r="DF26" s="473">
        <f>[3]Gemüse!DN10</f>
        <v>204.663579986001</v>
      </c>
      <c r="DG26" s="473">
        <f>[3]Gemüse!DO10</f>
        <v>1533.560429571</v>
      </c>
      <c r="DH26" s="471">
        <f>[3]Gemüse!DP10</f>
        <v>156.91099199999999</v>
      </c>
      <c r="DI26" s="471">
        <f>[3]Gemüse!DQ10</f>
        <v>1422.630975</v>
      </c>
      <c r="DJ26" s="473">
        <f>[3]Gemüse!DR10</f>
        <v>403.87160331600103</v>
      </c>
      <c r="DK26" s="473">
        <f>[3]Gemüse!DS10</f>
        <v>1032.1652842610001</v>
      </c>
      <c r="DN26" s="471"/>
      <c r="DO26" s="471">
        <f>[3]Gemüse!DT10</f>
        <v>47.310802317000004</v>
      </c>
      <c r="DP26" s="471">
        <f>[3]Gemüse!DU10</f>
        <v>416.26355083499999</v>
      </c>
      <c r="DQ26" s="473">
        <f>[3]Gemüse!DV10</f>
        <v>125.413457578001</v>
      </c>
      <c r="DR26" s="473">
        <f>[3]Gemüse!DW10</f>
        <v>731.45237584500103</v>
      </c>
      <c r="DS26" s="471">
        <f>[3]Gemüse!DX10</f>
        <v>141.602961924</v>
      </c>
      <c r="DT26" s="471">
        <f>[3]Gemüse!DY10</f>
        <v>760.92800869800101</v>
      </c>
      <c r="DU26" s="473">
        <f>[3]Gemüse!DZ10</f>
        <v>9.5017286940020007</v>
      </c>
      <c r="DV26" s="473">
        <f>[3]Gemüse!EA10</f>
        <v>70.503011619001001</v>
      </c>
      <c r="DW26" s="471"/>
      <c r="DX26" s="471">
        <f>[3]Gemüse!EB10</f>
        <v>116.84031551900101</v>
      </c>
      <c r="DY26" s="471">
        <f>[3]Gemüse!EC10</f>
        <v>566.48072149900099</v>
      </c>
      <c r="DZ26" s="473">
        <f>[3]Gemüse!ED10</f>
        <v>75.691984702001008</v>
      </c>
      <c r="EA26" s="473">
        <f>[3]Gemüse!EE10</f>
        <v>718.46465321200094</v>
      </c>
      <c r="EB26" s="471">
        <f>[3]Gemüse!$EF10</f>
        <v>24.455836999999999</v>
      </c>
      <c r="EC26" s="471">
        <f>[3]Gemüse!EG10</f>
        <v>271.76997</v>
      </c>
      <c r="ED26" s="473">
        <f>[3]Gemüse!EH10</f>
        <v>21.166676595001</v>
      </c>
      <c r="EE26" s="473">
        <f>[3]Gemüse!EI10</f>
        <v>194.59753129100102</v>
      </c>
      <c r="EG26" s="471">
        <f>[3]Gemüse!$EJ10</f>
        <v>1124.7063671790002</v>
      </c>
      <c r="EH26" s="471">
        <f>[3]Gemüse!EK10</f>
        <v>2868.5704965330001</v>
      </c>
      <c r="EI26" s="473">
        <f>[3]Gemüse!EL10</f>
        <v>43.474542154000005</v>
      </c>
      <c r="EJ26" s="473">
        <f>[3]Gemüse!EM10</f>
        <v>216.41591698099998</v>
      </c>
      <c r="EK26" s="471">
        <f>[3]Gemüse!$EN10</f>
        <v>11.500161573001</v>
      </c>
      <c r="EL26" s="471">
        <f>[3]Gemüse!EO10</f>
        <v>108.07230355199999</v>
      </c>
      <c r="EM26" s="473">
        <f>[3]Gemüse!EP10</f>
        <v>191.64702686800001</v>
      </c>
      <c r="EN26" s="473">
        <f>[3]Gemüse!EQ10</f>
        <v>196.645463960001</v>
      </c>
      <c r="EO26" s="471"/>
      <c r="EP26" s="471">
        <f>[3]Gemüse!ER10</f>
        <v>55.115425846000001</v>
      </c>
      <c r="EQ26" s="471">
        <f>[3]Gemüse!ES10</f>
        <v>506.62976888400004</v>
      </c>
      <c r="ER26" s="471">
        <f>[3]Gemüse!$ET10</f>
        <v>274.82854383099999</v>
      </c>
      <c r="ES26" s="471">
        <f>[3]Gemüse!EU10</f>
        <v>2700.9048517729998</v>
      </c>
      <c r="ET26" s="471"/>
      <c r="EU26" s="473">
        <f>[3]Gemüse!$EV10</f>
        <v>131.29350144900098</v>
      </c>
      <c r="EV26" s="473">
        <f>[3]Gemüse!EW10</f>
        <v>500.52919008500101</v>
      </c>
      <c r="EX26" s="473">
        <f>[3]Gemüse!EX10</f>
        <v>90.129618077000998</v>
      </c>
      <c r="EY26" s="473">
        <f>[3]Gemüse!EY10</f>
        <v>368.12190893899998</v>
      </c>
    </row>
    <row r="27" spans="1:155" x14ac:dyDescent="0.2">
      <c r="A27" s="218"/>
      <c r="B27" s="189">
        <f>[3]Gemüse!A11</f>
        <v>45870</v>
      </c>
      <c r="C27" s="468">
        <f>[3]Gemüse!$B11</f>
        <v>6.9156060000000004</v>
      </c>
      <c r="D27" s="468">
        <f>[3]Gemüse!$BD11</f>
        <v>4.171265</v>
      </c>
      <c r="E27" s="380">
        <f>[3]Gemüse!$C11</f>
        <v>6.4761620000000004</v>
      </c>
      <c r="F27" s="380">
        <f>[3]Gemüse!$BE11</f>
        <v>3.7232370000000001</v>
      </c>
      <c r="G27" s="468">
        <f>[3]Gemüse!$D11</f>
        <v>2.2999999999999998</v>
      </c>
      <c r="H27" s="468">
        <f>[3]Gemüse!$BF11</f>
        <v>1.6350659999999999</v>
      </c>
      <c r="I27" s="380">
        <f>[3]Gemüse!$E11</f>
        <v>8.9356209999999994</v>
      </c>
      <c r="J27" s="380">
        <f>[3]Gemüse!$BG11</f>
        <v>3.532934</v>
      </c>
      <c r="K27" s="468">
        <f>[3]Gemüse!$F11</f>
        <v>0</v>
      </c>
      <c r="L27" s="468">
        <f>[3]Gemüse!$BH11</f>
        <v>9.1144719999999992</v>
      </c>
      <c r="M27" s="380">
        <f>[3]Gemüse!$G11</f>
        <v>16.470946999999999</v>
      </c>
      <c r="N27" s="380">
        <f>[3]Gemüse!$BI11</f>
        <v>12.151277</v>
      </c>
      <c r="O27" s="468">
        <f>[3]Gemüse!$H11</f>
        <v>12.922195</v>
      </c>
      <c r="P27" s="468">
        <f>[3]Gemüse!$BJ11</f>
        <v>13.374433</v>
      </c>
      <c r="Q27" s="380">
        <f>[3]Gemüse!$J11</f>
        <v>5.8940939999999999</v>
      </c>
      <c r="R27" s="380">
        <f>[3]Gemüse!$BL11</f>
        <v>3.8867029999999998</v>
      </c>
      <c r="S27" s="380"/>
      <c r="T27" s="468">
        <f>[3]Gemüse!$K11</f>
        <v>0</v>
      </c>
      <c r="U27" s="468">
        <f>[3]Gemüse!$BM11</f>
        <v>3.7720560000000001</v>
      </c>
      <c r="V27" s="380">
        <f>[3]Gemüse!$L11</f>
        <v>0</v>
      </c>
      <c r="W27" s="380">
        <f>[3]Gemüse!$BN11</f>
        <v>6.0406639999999996</v>
      </c>
      <c r="X27" s="468">
        <f>[3]Gemüse!$M11</f>
        <v>0</v>
      </c>
      <c r="Y27" s="468">
        <f>[3]Gemüse!$BO11</f>
        <v>1.7759670000000001</v>
      </c>
      <c r="Z27" s="380">
        <f>[3]Gemüse!$N11</f>
        <v>2.2971720000000002</v>
      </c>
      <c r="AA27" s="380">
        <f>[3]Gemüse!$BP11</f>
        <v>1.751598</v>
      </c>
      <c r="AB27" s="468">
        <f>[3]Gemüse!$R11</f>
        <v>2.6228020000000001</v>
      </c>
      <c r="AC27" s="468">
        <f>[3]Gemüse!$BT11</f>
        <v>1.49621</v>
      </c>
      <c r="AD27" s="380">
        <f>[3]Gemüse!$U11</f>
        <v>49.122228</v>
      </c>
      <c r="AE27" s="380">
        <f>[3]Gemüse!$BW11</f>
        <v>28.127824</v>
      </c>
      <c r="AF27" s="468">
        <f>[3]Gemüse!$V11</f>
        <v>29.037099000000001</v>
      </c>
      <c r="AG27" s="468">
        <f>[3]Gemüse!$BX11</f>
        <v>8.1610910000000008</v>
      </c>
      <c r="AH27" s="380">
        <f>[3]Gemüse!$AX11</f>
        <v>0</v>
      </c>
      <c r="AI27" s="380">
        <f>[3]Gemüse!$CZ11</f>
        <v>7.1021720000000004</v>
      </c>
      <c r="AJ27" s="468">
        <f>[3]Gemüse!$W11</f>
        <v>0</v>
      </c>
      <c r="AK27" s="468">
        <f>[3]Gemüse!$BY11</f>
        <v>0</v>
      </c>
      <c r="AL27" s="380"/>
      <c r="AM27" s="380">
        <f>[3]Gemüse!$X11</f>
        <v>9.0478269999999998</v>
      </c>
      <c r="AN27" s="380">
        <f>[3]Gemüse!$BZ11</f>
        <v>4.4858450000000003</v>
      </c>
      <c r="AO27" s="468">
        <f>[3]Gemüse!$Y11</f>
        <v>0</v>
      </c>
      <c r="AP27" s="468">
        <f>[3]Gemüse!$CA11</f>
        <v>4.6590150000000001</v>
      </c>
      <c r="AQ27" s="380">
        <f>[3]Gemüse!$Z11</f>
        <v>7.6266540000000003</v>
      </c>
      <c r="AR27" s="380">
        <f>[3]Gemüse!$CB11</f>
        <v>3.0510269999999999</v>
      </c>
      <c r="AS27" s="468">
        <f>[3]Gemüse!$AF11</f>
        <v>2.946777</v>
      </c>
      <c r="AT27" s="468">
        <f>[3]Gemüse!$CH11</f>
        <v>1.396237</v>
      </c>
      <c r="AU27" s="380">
        <f>[3]Gemüse!$AB11</f>
        <v>5.9123460000000003</v>
      </c>
      <c r="AV27" s="380">
        <f>[3]Gemüse!$CD11</f>
        <v>2.3172030000000001</v>
      </c>
      <c r="AW27" s="468">
        <f>[3]Gemüse!$AC11</f>
        <v>5.95</v>
      </c>
      <c r="AX27" s="468">
        <f>[3]Gemüse!$CE11</f>
        <v>2.317923</v>
      </c>
      <c r="AY27" s="380">
        <f>[3]Gemüse!$AD11</f>
        <v>6.95</v>
      </c>
      <c r="AZ27" s="380">
        <f>[3]Gemüse!$CF11</f>
        <v>3.5208390000000001</v>
      </c>
      <c r="BA27" s="380"/>
      <c r="BB27" s="468">
        <f>[3]Gemüse!$AE11</f>
        <v>3.1950949999999998</v>
      </c>
      <c r="BC27" s="468">
        <f>[3]Gemüse!$CG11</f>
        <v>1.5942179999999999</v>
      </c>
      <c r="BD27" s="380">
        <f>[3]Gemüse!$AG11</f>
        <v>5.95</v>
      </c>
      <c r="BE27" s="380">
        <f>[3]Gemüse!$CI11</f>
        <v>2.7108050000000001</v>
      </c>
      <c r="BF27" s="468">
        <f>[3]Gemüse!$AH11</f>
        <v>0</v>
      </c>
      <c r="BG27" s="468">
        <f>[3]Gemüse!$CJ11</f>
        <v>1.6089180000000001</v>
      </c>
      <c r="BH27" s="380">
        <f>[3]Gemüse!$AI11</f>
        <v>0</v>
      </c>
      <c r="BI27" s="380">
        <f>[3]Gemüse!$CK11</f>
        <v>3.9632619999999998</v>
      </c>
      <c r="BJ27" s="380"/>
      <c r="BK27" s="468">
        <f>[3]Gemüse!$AK11</f>
        <v>2.949999</v>
      </c>
      <c r="BL27" s="468">
        <f>[3]Gemüse!$CM11</f>
        <v>1.6770309999999999</v>
      </c>
      <c r="BM27" s="380">
        <f>[3]Gemüse!$AL11</f>
        <v>19.120093000000001</v>
      </c>
      <c r="BN27" s="380">
        <f>[3]Gemüse!$CN11</f>
        <v>5.1840200000000003</v>
      </c>
      <c r="BO27" s="468">
        <f>[3]Gemüse!$AM11</f>
        <v>7.5</v>
      </c>
      <c r="BP27" s="468">
        <f>[3]Gemüse!$CO11</f>
        <v>4.9713849999999997</v>
      </c>
      <c r="BQ27" s="380">
        <f>[3]Gemüse!$AN11</f>
        <v>5.9</v>
      </c>
      <c r="BR27" s="380">
        <f>[3]Gemüse!$CP11</f>
        <v>1.7267490000000001</v>
      </c>
      <c r="BS27" s="380"/>
      <c r="BT27" s="380">
        <f>[3]Gemüse!$AO11</f>
        <v>8.2028850000000002</v>
      </c>
      <c r="BU27" s="380">
        <f>[3]Gemüse!$CQ11</f>
        <v>3.5226929999999999</v>
      </c>
      <c r="BV27" s="468">
        <f>[3]Gemüse!$AW11</f>
        <v>0</v>
      </c>
      <c r="BW27" s="468">
        <f>[3]Gemüse!$CY11</f>
        <v>7.7912699999999999</v>
      </c>
      <c r="BX27" s="380">
        <f>[3]Gemüse!$AP11</f>
        <v>0</v>
      </c>
      <c r="BY27" s="380">
        <f>[3]Gemüse!$CR11</f>
        <v>0</v>
      </c>
      <c r="BZ27" s="468">
        <f>[3]Gemüse!$AQ11</f>
        <v>8.949999</v>
      </c>
      <c r="CA27" s="468">
        <f>[3]Gemüse!$CS11</f>
        <v>4.9378580000000003</v>
      </c>
      <c r="CB27" s="380">
        <f>[3]Gemüse!$AS11</f>
        <v>0</v>
      </c>
      <c r="CC27" s="380">
        <f>[3]Gemüse!$CU11</f>
        <v>0</v>
      </c>
      <c r="CD27" s="468">
        <f>[3]Gemüse!$AT11</f>
        <v>0</v>
      </c>
      <c r="CE27" s="468">
        <f>[3]Gemüse!$CV11</f>
        <v>0</v>
      </c>
      <c r="CF27" s="380">
        <f>[3]Gemüse!$AU11</f>
        <v>0</v>
      </c>
      <c r="CG27" s="380">
        <f>[3]Gemüse!$CW11</f>
        <v>0</v>
      </c>
      <c r="CH27" s="380"/>
      <c r="CI27" s="468">
        <f>[3]Gemüse!$AV11</f>
        <v>10.662945000000001</v>
      </c>
      <c r="CJ27" s="468">
        <f>[3]Gemüse!$CX11</f>
        <v>6.839709</v>
      </c>
      <c r="CK27" s="380"/>
      <c r="CL27" s="380">
        <f>[3]Gemüse!$AY11</f>
        <v>15.234676</v>
      </c>
      <c r="CM27" s="380">
        <f>[3]Gemüse!$DA11</f>
        <v>8.8314880000000002</v>
      </c>
      <c r="CN27" s="380"/>
      <c r="CO27" s="468">
        <f>[3]Gemüse!$AZ11</f>
        <v>15.331466000000001</v>
      </c>
      <c r="CP27" s="468">
        <f>[3]Gemüse!$DB11</f>
        <v>9.6833570000000009</v>
      </c>
      <c r="CQ27" s="380">
        <f>[3]Gemüse!$BB11</f>
        <v>17.428498999999999</v>
      </c>
      <c r="CR27" s="380">
        <f>[3]Gemüse!$DD11</f>
        <v>8.2635839999999998</v>
      </c>
      <c r="CS27" s="468">
        <f>[3]Gemüse!$BC11</f>
        <v>6.5119730000000002</v>
      </c>
      <c r="CT27" s="468">
        <f>[3]Gemüse!$DE11</f>
        <v>6.7830519999999996</v>
      </c>
      <c r="CU27" s="380">
        <f>[3]Gemüse!$AJ11</f>
        <v>5.1709319999999996</v>
      </c>
      <c r="CV27" s="380">
        <f>[3]Gemüse!$CL11</f>
        <v>3.9075229999999999</v>
      </c>
      <c r="CW27" s="469" t="str">
        <f t="shared" si="30"/>
        <v>4</v>
      </c>
      <c r="CX27" s="343">
        <f>'Früchte Daten'!BQ27</f>
        <v>4</v>
      </c>
      <c r="CY27" s="471">
        <f>[3]Gemüse!DH11</f>
        <v>4393.0014706990005</v>
      </c>
      <c r="CZ27" s="471">
        <f>[3]Gemüse!DI11</f>
        <v>20246.601555719997</v>
      </c>
      <c r="DA27" s="471"/>
      <c r="DB27" s="473">
        <f>[3]Gemüse!DJ11</f>
        <v>291.29071877200101</v>
      </c>
      <c r="DC27" s="473">
        <f>[3]Gemüse!DK11</f>
        <v>1604.008410554</v>
      </c>
      <c r="DD27" s="471">
        <f>[3]Gemüse!DL11</f>
        <v>638.73077400900002</v>
      </c>
      <c r="DE27" s="471">
        <f>[3]Gemüse!DM11</f>
        <v>2093.3686012140001</v>
      </c>
      <c r="DF27" s="473">
        <f>[3]Gemüse!DN11</f>
        <v>206.44174124</v>
      </c>
      <c r="DG27" s="473">
        <f>[3]Gemüse!DO11</f>
        <v>1397.6415781090002</v>
      </c>
      <c r="DH27" s="471">
        <f>[3]Gemüse!DP11</f>
        <v>178.152981729</v>
      </c>
      <c r="DI27" s="471">
        <f>[3]Gemüse!DQ11</f>
        <v>1546.5395604999999</v>
      </c>
      <c r="DJ27" s="473">
        <f>[3]Gemüse!DR11</f>
        <v>372.30048316900002</v>
      </c>
      <c r="DK27" s="473">
        <f>[3]Gemüse!DS11</f>
        <v>901.49221261100013</v>
      </c>
      <c r="DN27" s="471"/>
      <c r="DO27" s="471">
        <f>[3]Gemüse!DT11</f>
        <v>34.767751881001004</v>
      </c>
      <c r="DP27" s="471">
        <f>[3]Gemüse!DU11</f>
        <v>265.73123485200102</v>
      </c>
      <c r="DQ27" s="473">
        <f>[3]Gemüse!DV11</f>
        <v>116.83747094600001</v>
      </c>
      <c r="DR27" s="473">
        <f>[3]Gemüse!DW11</f>
        <v>643.85394732100008</v>
      </c>
      <c r="DS27" s="471">
        <f>[3]Gemüse!DX11</f>
        <v>140.50171380400099</v>
      </c>
      <c r="DT27" s="471">
        <f>[3]Gemüse!DY11</f>
        <v>682.75413581100099</v>
      </c>
      <c r="DU27" s="473">
        <f>[3]Gemüse!DZ11</f>
        <v>4.8164145749999996</v>
      </c>
      <c r="DV27" s="473">
        <f>[3]Gemüse!EA11</f>
        <v>35.217160342001002</v>
      </c>
      <c r="DW27" s="471"/>
      <c r="DX27" s="471">
        <f>[3]Gemüse!EB11</f>
        <v>57.239759983001001</v>
      </c>
      <c r="DY27" s="471">
        <f>[3]Gemüse!EC11</f>
        <v>360.51182149300104</v>
      </c>
      <c r="DZ27" s="473">
        <f>[3]Gemüse!ED11</f>
        <v>51.265483322000001</v>
      </c>
      <c r="EA27" s="473">
        <f>[3]Gemüse!EE11</f>
        <v>465.50381052600096</v>
      </c>
      <c r="EB27" s="471">
        <f>[3]Gemüse!$EF11</f>
        <v>14.2196368</v>
      </c>
      <c r="EC27" s="471">
        <f>[3]Gemüse!EG11</f>
        <v>135.91385450000101</v>
      </c>
      <c r="ED27" s="473">
        <f>[3]Gemüse!EH11</f>
        <v>16.458568501999999</v>
      </c>
      <c r="EE27" s="473">
        <f>[3]Gemüse!EI11</f>
        <v>192.46940241800002</v>
      </c>
      <c r="EG27" s="471">
        <f>[3]Gemüse!$EJ11</f>
        <v>840.758763929</v>
      </c>
      <c r="EH27" s="471">
        <f>[3]Gemüse!EK11</f>
        <v>2214.7742881490003</v>
      </c>
      <c r="EI27" s="473">
        <f>[3]Gemüse!EL11</f>
        <v>16.089166332999998</v>
      </c>
      <c r="EJ27" s="473">
        <f>[3]Gemüse!EM11</f>
        <v>107.365280689001</v>
      </c>
      <c r="EK27" s="471">
        <f>[3]Gemüse!$EN11</f>
        <v>13.775605680000002</v>
      </c>
      <c r="EL27" s="471">
        <f>[3]Gemüse!EO11</f>
        <v>123.225754861</v>
      </c>
      <c r="EM27" s="473">
        <f>[3]Gemüse!EP11</f>
        <v>110.57813996600001</v>
      </c>
      <c r="EN27" s="473">
        <f>[3]Gemüse!EQ11</f>
        <v>148.851892695001</v>
      </c>
      <c r="EO27" s="471"/>
      <c r="EP27" s="471">
        <f>[3]Gemüse!ER11</f>
        <v>13.484198601000001</v>
      </c>
      <c r="EQ27" s="471">
        <f>[3]Gemüse!ES11</f>
        <v>205.33700374800102</v>
      </c>
      <c r="ER27" s="471">
        <f>[3]Gemüse!$ET11</f>
        <v>209.57382849500101</v>
      </c>
      <c r="ES27" s="471">
        <f>[3]Gemüse!EU11</f>
        <v>2000.9733390460001</v>
      </c>
      <c r="ET27" s="471"/>
      <c r="EU27" s="473">
        <f>[3]Gemüse!$EV11</f>
        <v>94.982019574999995</v>
      </c>
      <c r="EV27" s="473">
        <f>[3]Gemüse!EW11</f>
        <v>358.48689362500102</v>
      </c>
      <c r="EX27" s="473">
        <f>[3]Gemüse!EX11</f>
        <v>54.283432006001</v>
      </c>
      <c r="EY27" s="473">
        <f>[3]Gemüse!EY11</f>
        <v>209.43845692799999</v>
      </c>
    </row>
    <row r="28" spans="1:155" x14ac:dyDescent="0.2">
      <c r="A28" s="218"/>
      <c r="B28" s="189">
        <f>[3]Gemüse!A12</f>
        <v>45839</v>
      </c>
      <c r="C28" s="468">
        <f>[3]Gemüse!$B12</f>
        <v>6.4542339999999996</v>
      </c>
      <c r="D28" s="468">
        <f>[3]Gemüse!$BD12</f>
        <v>4.1256459999999997</v>
      </c>
      <c r="E28" s="380">
        <f>[3]Gemüse!$C12</f>
        <v>6.2346079999999997</v>
      </c>
      <c r="F28" s="380">
        <f>[3]Gemüse!$BE12</f>
        <v>3.8596659999999998</v>
      </c>
      <c r="G28" s="468">
        <f>[3]Gemüse!$D12</f>
        <v>2.205816</v>
      </c>
      <c r="H28" s="468">
        <f>[3]Gemüse!$BF12</f>
        <v>1.667551</v>
      </c>
      <c r="I28" s="380">
        <f>[3]Gemüse!$E12</f>
        <v>9.3253710000000005</v>
      </c>
      <c r="J28" s="380">
        <f>[3]Gemüse!$BG12</f>
        <v>3.6599309999999998</v>
      </c>
      <c r="K28" s="468">
        <f>[3]Gemüse!$F12</f>
        <v>0</v>
      </c>
      <c r="L28" s="468">
        <f>[3]Gemüse!$BH12</f>
        <v>9.8520380000000003</v>
      </c>
      <c r="M28" s="380">
        <f>[3]Gemüse!$G12</f>
        <v>18.727592999999999</v>
      </c>
      <c r="N28" s="380">
        <f>[3]Gemüse!$BI12</f>
        <v>12.116707999999999</v>
      </c>
      <c r="O28" s="468">
        <f>[3]Gemüse!$H12</f>
        <v>14.645439</v>
      </c>
      <c r="P28" s="468">
        <f>[3]Gemüse!$BJ12</f>
        <v>13.357008</v>
      </c>
      <c r="Q28" s="380">
        <f>[3]Gemüse!$J12</f>
        <v>6.8080480000000003</v>
      </c>
      <c r="R28" s="380">
        <f>[3]Gemüse!$BL12</f>
        <v>3.941821</v>
      </c>
      <c r="S28" s="380"/>
      <c r="T28" s="468">
        <f>[3]Gemüse!$K12</f>
        <v>0</v>
      </c>
      <c r="U28" s="468">
        <f>[3]Gemüse!$BM12</f>
        <v>3.7086299999999999</v>
      </c>
      <c r="V28" s="380">
        <f>[3]Gemüse!$L12</f>
        <v>0</v>
      </c>
      <c r="W28" s="380">
        <f>[3]Gemüse!$BN12</f>
        <v>6.0623709999999997</v>
      </c>
      <c r="X28" s="468">
        <f>[3]Gemüse!$M12</f>
        <v>0</v>
      </c>
      <c r="Y28" s="468">
        <f>[3]Gemüse!$BO12</f>
        <v>1.7951269999999999</v>
      </c>
      <c r="Z28" s="380">
        <f>[3]Gemüse!$N12</f>
        <v>2.375572</v>
      </c>
      <c r="AA28" s="380">
        <f>[3]Gemüse!$BP12</f>
        <v>1.7608509999999999</v>
      </c>
      <c r="AB28" s="468">
        <f>[3]Gemüse!$R12</f>
        <v>2.5302799999999999</v>
      </c>
      <c r="AC28" s="468">
        <f>[3]Gemüse!$BT12</f>
        <v>1.5120690000000001</v>
      </c>
      <c r="AD28" s="380">
        <f>[3]Gemüse!$U12</f>
        <v>48.551670999999999</v>
      </c>
      <c r="AE28" s="380">
        <f>[3]Gemüse!$BW12</f>
        <v>27.716380999999998</v>
      </c>
      <c r="AF28" s="468">
        <f>[3]Gemüse!$V12</f>
        <v>28.852305999999999</v>
      </c>
      <c r="AG28" s="468">
        <f>[3]Gemüse!$BX12</f>
        <v>8.1266560000000005</v>
      </c>
      <c r="AH28" s="380">
        <f>[3]Gemüse!$AX12</f>
        <v>0</v>
      </c>
      <c r="AI28" s="380">
        <f>[3]Gemüse!$CZ12</f>
        <v>7.1445480000000003</v>
      </c>
      <c r="AJ28" s="468">
        <f>[3]Gemüse!$W12</f>
        <v>0</v>
      </c>
      <c r="AK28" s="468">
        <f>[3]Gemüse!$BY12</f>
        <v>0</v>
      </c>
      <c r="AL28" s="380"/>
      <c r="AM28" s="380">
        <f>[3]Gemüse!$X12</f>
        <v>8.9499999999999993</v>
      </c>
      <c r="AN28" s="380">
        <f>[3]Gemüse!$BZ12</f>
        <v>4.5223120000000003</v>
      </c>
      <c r="AO28" s="468">
        <f>[3]Gemüse!$Y12</f>
        <v>8.9499999999999993</v>
      </c>
      <c r="AP28" s="468">
        <f>[3]Gemüse!$CA12</f>
        <v>4.6081240000000001</v>
      </c>
      <c r="AQ28" s="380">
        <f>[3]Gemüse!$Z12</f>
        <v>6.8523759999999996</v>
      </c>
      <c r="AR28" s="380">
        <f>[3]Gemüse!$CB12</f>
        <v>3.0510269999999999</v>
      </c>
      <c r="AS28" s="468">
        <f>[3]Gemüse!$AF12</f>
        <v>2.9492720000000001</v>
      </c>
      <c r="AT28" s="468">
        <f>[3]Gemüse!$CH12</f>
        <v>1.4769749999999999</v>
      </c>
      <c r="AU28" s="380">
        <f>[3]Gemüse!$AB12</f>
        <v>5.8145959999999999</v>
      </c>
      <c r="AV28" s="380">
        <f>[3]Gemüse!$CD12</f>
        <v>2.3223609999999999</v>
      </c>
      <c r="AW28" s="468">
        <f>[3]Gemüse!$AC12</f>
        <v>5.95</v>
      </c>
      <c r="AX28" s="468">
        <f>[3]Gemüse!$CE12</f>
        <v>2.322489</v>
      </c>
      <c r="AY28" s="380">
        <f>[3]Gemüse!$AD12</f>
        <v>6.95</v>
      </c>
      <c r="AZ28" s="380">
        <f>[3]Gemüse!$CF12</f>
        <v>3.5876000000000001</v>
      </c>
      <c r="BA28" s="380"/>
      <c r="BB28" s="468">
        <f>[3]Gemüse!$AE12</f>
        <v>3.1674169999999999</v>
      </c>
      <c r="BC28" s="468">
        <f>[3]Gemüse!$CG12</f>
        <v>1.8181020000000001</v>
      </c>
      <c r="BD28" s="380">
        <f>[3]Gemüse!$AG12</f>
        <v>5.95</v>
      </c>
      <c r="BE28" s="380">
        <f>[3]Gemüse!$CI12</f>
        <v>2.365834</v>
      </c>
      <c r="BF28" s="468">
        <f>[3]Gemüse!$AH12</f>
        <v>0</v>
      </c>
      <c r="BG28" s="468">
        <f>[3]Gemüse!$CJ12</f>
        <v>1.613378</v>
      </c>
      <c r="BH28" s="380">
        <f>[3]Gemüse!$AI12</f>
        <v>6.2014620000000003</v>
      </c>
      <c r="BI28" s="380">
        <f>[3]Gemüse!$CK12</f>
        <v>3.9642919999999999</v>
      </c>
      <c r="BJ28" s="380"/>
      <c r="BK28" s="468">
        <f>[3]Gemüse!$AK12</f>
        <v>3.040187</v>
      </c>
      <c r="BL28" s="468">
        <f>[3]Gemüse!$CM12</f>
        <v>1.6813530000000001</v>
      </c>
      <c r="BM28" s="380">
        <f>[3]Gemüse!$AL12</f>
        <v>19.730892999999998</v>
      </c>
      <c r="BN28" s="380">
        <f>[3]Gemüse!$CN12</f>
        <v>5.7103469999999996</v>
      </c>
      <c r="BO28" s="468">
        <f>[3]Gemüse!$AM12</f>
        <v>0</v>
      </c>
      <c r="BP28" s="468">
        <f>[3]Gemüse!$CO12</f>
        <v>4.9852869999999996</v>
      </c>
      <c r="BQ28" s="380">
        <f>[3]Gemüse!$AN12</f>
        <v>5.9</v>
      </c>
      <c r="BR28" s="380">
        <f>[3]Gemüse!$CP12</f>
        <v>2.173584</v>
      </c>
      <c r="BS28" s="380"/>
      <c r="BT28" s="380">
        <f>[3]Gemüse!$AO12</f>
        <v>8.1861669999999993</v>
      </c>
      <c r="BU28" s="380">
        <f>[3]Gemüse!$CQ12</f>
        <v>3.5969449999999998</v>
      </c>
      <c r="BV28" s="468">
        <f>[3]Gemüse!$AW12</f>
        <v>0</v>
      </c>
      <c r="BW28" s="468">
        <f>[3]Gemüse!$CY12</f>
        <v>7.8734909999999996</v>
      </c>
      <c r="BX28" s="380">
        <f>[3]Gemüse!$AP12</f>
        <v>0</v>
      </c>
      <c r="BY28" s="380">
        <f>[3]Gemüse!$CR12</f>
        <v>7.9913119999999997</v>
      </c>
      <c r="BZ28" s="468">
        <f>[3]Gemüse!$AQ12</f>
        <v>8.6169740000000008</v>
      </c>
      <c r="CA28" s="468">
        <f>[3]Gemüse!$CS12</f>
        <v>5.0853679999999999</v>
      </c>
      <c r="CB28" s="380">
        <f>[3]Gemüse!$AS12</f>
        <v>0</v>
      </c>
      <c r="CC28" s="380">
        <f>[3]Gemüse!$CU12</f>
        <v>0</v>
      </c>
      <c r="CD28" s="468">
        <f>[3]Gemüse!$AT12</f>
        <v>0</v>
      </c>
      <c r="CE28" s="468">
        <f>[3]Gemüse!$CV12</f>
        <v>0</v>
      </c>
      <c r="CF28" s="380">
        <f>[3]Gemüse!$AU12</f>
        <v>0</v>
      </c>
      <c r="CG28" s="380">
        <f>[3]Gemüse!$CW12</f>
        <v>0</v>
      </c>
      <c r="CH28" s="380"/>
      <c r="CI28" s="468">
        <f>[3]Gemüse!$AV12</f>
        <v>11.739928000000001</v>
      </c>
      <c r="CJ28" s="468">
        <f>[3]Gemüse!$CX12</f>
        <v>7.5351439999999998</v>
      </c>
      <c r="CK28" s="380"/>
      <c r="CL28" s="380">
        <f>[3]Gemüse!$AY12</f>
        <v>16.411452000000001</v>
      </c>
      <c r="CM28" s="380">
        <f>[3]Gemüse!$DA12</f>
        <v>8.7850900000000003</v>
      </c>
      <c r="CN28" s="380"/>
      <c r="CO28" s="468">
        <f>[3]Gemüse!$AZ12</f>
        <v>15.331466000000001</v>
      </c>
      <c r="CP28" s="468">
        <f>[3]Gemüse!$DB12</f>
        <v>9.6833580000000001</v>
      </c>
      <c r="CQ28" s="380">
        <f>[3]Gemüse!$BB12</f>
        <v>17.428498999999999</v>
      </c>
      <c r="CR28" s="380">
        <f>[3]Gemüse!$DD12</f>
        <v>8.2845519999999997</v>
      </c>
      <c r="CS28" s="468">
        <f>[3]Gemüse!$BC12</f>
        <v>6.5119730000000002</v>
      </c>
      <c r="CT28" s="468">
        <f>[3]Gemüse!$DE12</f>
        <v>6.7830519999999996</v>
      </c>
      <c r="CU28" s="380">
        <f>[3]Gemüse!$AJ12</f>
        <v>5.1709319999999996</v>
      </c>
      <c r="CV28" s="380">
        <f>[3]Gemüse!$CL12</f>
        <v>3.9075229999999999</v>
      </c>
      <c r="CW28" s="469" t="str">
        <f t="shared" si="30"/>
        <v>4</v>
      </c>
      <c r="CX28" s="343">
        <f>'Früchte Daten'!BQ28</f>
        <v>4</v>
      </c>
      <c r="CY28" s="471">
        <f>[3]Gemüse!DH12</f>
        <v>4271.5597129570006</v>
      </c>
      <c r="CZ28" s="471">
        <f>[3]Gemüse!DI12</f>
        <v>19379.269461574997</v>
      </c>
      <c r="DA28" s="471"/>
      <c r="DB28" s="473">
        <f>[3]Gemüse!DJ12</f>
        <v>389.15078019100105</v>
      </c>
      <c r="DC28" s="473">
        <f>[3]Gemüse!DK12</f>
        <v>1362.799583964</v>
      </c>
      <c r="DD28" s="471">
        <f>[3]Gemüse!DL12</f>
        <v>711.15943675200003</v>
      </c>
      <c r="DE28" s="471">
        <f>[3]Gemüse!DM12</f>
        <v>1985.325548581</v>
      </c>
      <c r="DF28" s="473">
        <f>[3]Gemüse!DN12</f>
        <v>212.33567767899999</v>
      </c>
      <c r="DG28" s="473">
        <f>[3]Gemüse!DO12</f>
        <v>1499.3095033550001</v>
      </c>
      <c r="DH28" s="471">
        <f>[3]Gemüse!DP12</f>
        <v>174.05210226600099</v>
      </c>
      <c r="DI28" s="471">
        <f>[3]Gemüse!DQ12</f>
        <v>1596.9057247999999</v>
      </c>
      <c r="DJ28" s="473">
        <f>[3]Gemüse!DR12</f>
        <v>346.06310202300102</v>
      </c>
      <c r="DK28" s="473">
        <f>[3]Gemüse!DS12</f>
        <v>919.32278402900101</v>
      </c>
      <c r="DN28" s="471"/>
      <c r="DO28" s="471">
        <f>[3]Gemüse!DT12</f>
        <v>29.400142868</v>
      </c>
      <c r="DP28" s="471">
        <f>[3]Gemüse!DU12</f>
        <v>270.875552730001</v>
      </c>
      <c r="DQ28" s="473">
        <f>[3]Gemüse!DV12</f>
        <v>100.45114302499999</v>
      </c>
      <c r="DR28" s="473">
        <f>[3]Gemüse!DW12</f>
        <v>587.72003316999997</v>
      </c>
      <c r="DS28" s="471">
        <f>[3]Gemüse!DX12</f>
        <v>116.83586843200001</v>
      </c>
      <c r="DT28" s="471">
        <f>[3]Gemüse!DY12</f>
        <v>680.18285888800096</v>
      </c>
      <c r="DU28" s="473">
        <f>[3]Gemüse!DZ12</f>
        <v>4.4844664000009997</v>
      </c>
      <c r="DV28" s="473">
        <f>[3]Gemüse!EA12</f>
        <v>35.174740637001001</v>
      </c>
      <c r="DW28" s="471"/>
      <c r="DX28" s="471">
        <f>[3]Gemüse!EB12</f>
        <v>42.811719044999997</v>
      </c>
      <c r="DY28" s="471">
        <f>[3]Gemüse!EC12</f>
        <v>300.33417198400099</v>
      </c>
      <c r="DZ28" s="473">
        <f>[3]Gemüse!ED12</f>
        <v>62.970067999999998</v>
      </c>
      <c r="EA28" s="473">
        <f>[3]Gemüse!EE12</f>
        <v>468.12245802800004</v>
      </c>
      <c r="EB28" s="471">
        <f>[3]Gemüse!$EF12</f>
        <v>12.682110900001</v>
      </c>
      <c r="EC28" s="471">
        <f>[3]Gemüse!EG12</f>
        <v>128.4350537</v>
      </c>
      <c r="ED28" s="473">
        <f>[3]Gemüse!EH12</f>
        <v>20.490493617001</v>
      </c>
      <c r="EE28" s="473">
        <f>[3]Gemüse!EI12</f>
        <v>184.70973675300002</v>
      </c>
      <c r="EG28" s="471">
        <f>[3]Gemüse!$EJ12</f>
        <v>714.90023107399998</v>
      </c>
      <c r="EH28" s="471">
        <f>[3]Gemüse!EK12</f>
        <v>1952.0728105609999</v>
      </c>
      <c r="EI28" s="473">
        <f>[3]Gemüse!EL12</f>
        <v>9.5314570830009995</v>
      </c>
      <c r="EJ28" s="473">
        <f>[3]Gemüse!EM12</f>
        <v>97.288013907999996</v>
      </c>
      <c r="EK28" s="471">
        <f>[3]Gemüse!$EN12</f>
        <v>14.371506166001</v>
      </c>
      <c r="EL28" s="471">
        <f>[3]Gemüse!EO12</f>
        <v>118.77958254600001</v>
      </c>
      <c r="EM28" s="473">
        <f>[3]Gemüse!EP12</f>
        <v>108.157734651002</v>
      </c>
      <c r="EN28" s="473">
        <f>[3]Gemüse!EQ12</f>
        <v>139.86007114000003</v>
      </c>
      <c r="EO28" s="471"/>
      <c r="EP28" s="471">
        <f>[3]Gemüse!ER12</f>
        <v>13.929990891001001</v>
      </c>
      <c r="EQ28" s="471">
        <f>[3]Gemüse!ES12</f>
        <v>152.35001481099999</v>
      </c>
      <c r="ER28" s="471">
        <f>[3]Gemüse!$ET12</f>
        <v>188.73536582100101</v>
      </c>
      <c r="ES28" s="471">
        <f>[3]Gemüse!EU12</f>
        <v>1797.89988533</v>
      </c>
      <c r="ET28" s="471"/>
      <c r="EU28" s="473">
        <f>[3]Gemüse!$EV12</f>
        <v>84.876986265001008</v>
      </c>
      <c r="EV28" s="473">
        <f>[3]Gemüse!EW12</f>
        <v>342.25122314800001</v>
      </c>
      <c r="EX28" s="473">
        <f>[3]Gemüse!EX12</f>
        <v>45.386750077001004</v>
      </c>
      <c r="EY28" s="473">
        <f>[3]Gemüse!EY12</f>
        <v>226.70871116900102</v>
      </c>
    </row>
    <row r="29" spans="1:155" x14ac:dyDescent="0.2">
      <c r="A29" s="218"/>
      <c r="B29" s="189">
        <f>[3]Gemüse!A13</f>
        <v>45809</v>
      </c>
      <c r="C29" s="468">
        <f>[3]Gemüse!$B13</f>
        <v>7.1399460000000001</v>
      </c>
      <c r="D29" s="468">
        <f>[3]Gemüse!$BD13</f>
        <v>4.1357010000000001</v>
      </c>
      <c r="E29" s="380">
        <f>[3]Gemüse!$C13</f>
        <v>5.7186130000000004</v>
      </c>
      <c r="F29" s="380">
        <f>[3]Gemüse!$BE13</f>
        <v>3.945789</v>
      </c>
      <c r="G29" s="468">
        <f>[3]Gemüse!$D13</f>
        <v>2.2999999999999998</v>
      </c>
      <c r="H29" s="468">
        <f>[3]Gemüse!$BF13</f>
        <v>1.542483</v>
      </c>
      <c r="I29" s="380">
        <f>[3]Gemüse!$E13</f>
        <v>8.8895</v>
      </c>
      <c r="J29" s="380">
        <f>[3]Gemüse!$BG13</f>
        <v>3.437532</v>
      </c>
      <c r="K29" s="468">
        <f>[3]Gemüse!$F13</f>
        <v>0</v>
      </c>
      <c r="L29" s="468">
        <f>[3]Gemüse!$BH13</f>
        <v>9.8446829999999999</v>
      </c>
      <c r="M29" s="380">
        <f>[3]Gemüse!$G13</f>
        <v>19.353731</v>
      </c>
      <c r="N29" s="380">
        <f>[3]Gemüse!$BI13</f>
        <v>12.194138000000001</v>
      </c>
      <c r="O29" s="468">
        <f>[3]Gemüse!$H13</f>
        <v>15.91835</v>
      </c>
      <c r="P29" s="468">
        <f>[3]Gemüse!$BJ13</f>
        <v>13.322877999999999</v>
      </c>
      <c r="Q29" s="380">
        <f>[3]Gemüse!$J13</f>
        <v>8.5249140000000008</v>
      </c>
      <c r="R29" s="380">
        <f>[3]Gemüse!$BL13</f>
        <v>4.4298140000000004</v>
      </c>
      <c r="S29" s="380"/>
      <c r="T29" s="468">
        <f>[3]Gemüse!$K13</f>
        <v>7.9</v>
      </c>
      <c r="U29" s="468">
        <f>[3]Gemüse!$BM13</f>
        <v>3.847626</v>
      </c>
      <c r="V29" s="380">
        <f>[3]Gemüse!$L13</f>
        <v>8.4529549999999993</v>
      </c>
      <c r="W29" s="380">
        <f>[3]Gemüse!$BN13</f>
        <v>6.1298139999999997</v>
      </c>
      <c r="X29" s="468">
        <f>[3]Gemüse!$M13</f>
        <v>0</v>
      </c>
      <c r="Y29" s="468">
        <f>[3]Gemüse!$BO13</f>
        <v>1.714845</v>
      </c>
      <c r="Z29" s="380">
        <f>[3]Gemüse!$N13</f>
        <v>2.8141919999999998</v>
      </c>
      <c r="AA29" s="380">
        <f>[3]Gemüse!$BP13</f>
        <v>1.659087</v>
      </c>
      <c r="AB29" s="468">
        <f>[3]Gemüse!$R13</f>
        <v>2.7870750000000002</v>
      </c>
      <c r="AC29" s="468">
        <f>[3]Gemüse!$BT13</f>
        <v>1.430442</v>
      </c>
      <c r="AD29" s="380">
        <f>[3]Gemüse!$U13</f>
        <v>41.601801000000002</v>
      </c>
      <c r="AE29" s="380">
        <f>[3]Gemüse!$BW13</f>
        <v>25.522207000000002</v>
      </c>
      <c r="AF29" s="468">
        <f>[3]Gemüse!$V13</f>
        <v>28.73978</v>
      </c>
      <c r="AG29" s="468">
        <f>[3]Gemüse!$BX13</f>
        <v>8.2160670000000007</v>
      </c>
      <c r="AH29" s="380">
        <f>[3]Gemüse!$AX13</f>
        <v>21.668398</v>
      </c>
      <c r="AI29" s="380">
        <f>[3]Gemüse!$CZ13</f>
        <v>7.1214069999999996</v>
      </c>
      <c r="AJ29" s="468">
        <f>[3]Gemüse!$W13</f>
        <v>0</v>
      </c>
      <c r="AK29" s="468">
        <f>[3]Gemüse!$BY13</f>
        <v>0</v>
      </c>
      <c r="AL29" s="380"/>
      <c r="AM29" s="380">
        <f>[3]Gemüse!$X13</f>
        <v>8.9499999999999993</v>
      </c>
      <c r="AN29" s="380">
        <f>[3]Gemüse!$BZ13</f>
        <v>4.6787809999999999</v>
      </c>
      <c r="AO29" s="468">
        <f>[3]Gemüse!$Y13</f>
        <v>9.1470699999999994</v>
      </c>
      <c r="AP29" s="468">
        <f>[3]Gemüse!$CA13</f>
        <v>4.8433060000000001</v>
      </c>
      <c r="AQ29" s="380">
        <f>[3]Gemüse!$Z13</f>
        <v>5.95</v>
      </c>
      <c r="AR29" s="380">
        <f>[3]Gemüse!$CB13</f>
        <v>3.535933</v>
      </c>
      <c r="AS29" s="468">
        <f>[3]Gemüse!$AF13</f>
        <v>2.95</v>
      </c>
      <c r="AT29" s="468">
        <f>[3]Gemüse!$CH13</f>
        <v>1.588714</v>
      </c>
      <c r="AU29" s="380">
        <f>[3]Gemüse!$AB13</f>
        <v>5.8330200000000003</v>
      </c>
      <c r="AV29" s="380">
        <f>[3]Gemüse!$CD13</f>
        <v>2.3347509999999998</v>
      </c>
      <c r="AW29" s="468">
        <f>[3]Gemüse!$AC13</f>
        <v>5.95</v>
      </c>
      <c r="AX29" s="468">
        <f>[3]Gemüse!$CE13</f>
        <v>2.3436659999999998</v>
      </c>
      <c r="AY29" s="380">
        <f>[3]Gemüse!$AD13</f>
        <v>6.95</v>
      </c>
      <c r="AZ29" s="380">
        <f>[3]Gemüse!$CF13</f>
        <v>3.7645940000000002</v>
      </c>
      <c r="BA29" s="380"/>
      <c r="BB29" s="468">
        <f>[3]Gemüse!$AE13</f>
        <v>3.4257559999999998</v>
      </c>
      <c r="BC29" s="468">
        <f>[3]Gemüse!$CG13</f>
        <v>1.938687</v>
      </c>
      <c r="BD29" s="380">
        <f>[3]Gemüse!$AG13</f>
        <v>0</v>
      </c>
      <c r="BE29" s="380">
        <f>[3]Gemüse!$CI13</f>
        <v>2.3638309999999998</v>
      </c>
      <c r="BF29" s="468">
        <f>[3]Gemüse!$AH13</f>
        <v>0</v>
      </c>
      <c r="BG29" s="468">
        <f>[3]Gemüse!$CJ13</f>
        <v>1.6077729999999999</v>
      </c>
      <c r="BH29" s="380">
        <f>[3]Gemüse!$AI13</f>
        <v>7.2609089999999998</v>
      </c>
      <c r="BI29" s="380">
        <f>[3]Gemüse!$CK13</f>
        <v>3.951673</v>
      </c>
      <c r="BJ29" s="380"/>
      <c r="BK29" s="468">
        <f>[3]Gemüse!$AK13</f>
        <v>3.1560199999999998</v>
      </c>
      <c r="BL29" s="468">
        <f>[3]Gemüse!$CM13</f>
        <v>1.6852259999999999</v>
      </c>
      <c r="BM29" s="380">
        <f>[3]Gemüse!$AL13</f>
        <v>17.833106000000001</v>
      </c>
      <c r="BN29" s="380">
        <f>[3]Gemüse!$CN13</f>
        <v>6.3319749999999999</v>
      </c>
      <c r="BO29" s="468">
        <f>[3]Gemüse!$AM13</f>
        <v>7.5115679999999996</v>
      </c>
      <c r="BP29" s="468">
        <f>[3]Gemüse!$CO13</f>
        <v>4.9971959999999997</v>
      </c>
      <c r="BQ29" s="380">
        <f>[3]Gemüse!$AN13</f>
        <v>5.9</v>
      </c>
      <c r="BR29" s="380">
        <f>[3]Gemüse!$CP13</f>
        <v>2.101817</v>
      </c>
      <c r="BS29" s="380"/>
      <c r="BT29" s="380">
        <f>[3]Gemüse!$AO13</f>
        <v>7.580476</v>
      </c>
      <c r="BU29" s="380">
        <f>[3]Gemüse!$CQ13</f>
        <v>3.8980950000000001</v>
      </c>
      <c r="BV29" s="468">
        <f>[3]Gemüse!$AW13</f>
        <v>0</v>
      </c>
      <c r="BW29" s="468">
        <f>[3]Gemüse!$CY13</f>
        <v>7.8731780000000002</v>
      </c>
      <c r="BX29" s="380">
        <f>[3]Gemüse!$AP13</f>
        <v>9.5</v>
      </c>
      <c r="BY29" s="380">
        <f>[3]Gemüse!$CR13</f>
        <v>8.3138609999999993</v>
      </c>
      <c r="BZ29" s="468">
        <f>[3]Gemüse!$AQ13</f>
        <v>8.6741019999999995</v>
      </c>
      <c r="CA29" s="468">
        <f>[3]Gemüse!$CS13</f>
        <v>5.2735839999999996</v>
      </c>
      <c r="CB29" s="380">
        <f>[3]Gemüse!$AS13</f>
        <v>0</v>
      </c>
      <c r="CC29" s="380">
        <f>[3]Gemüse!$CU13</f>
        <v>20.142167000000001</v>
      </c>
      <c r="CD29" s="468">
        <f>[3]Gemüse!$AT13</f>
        <v>12.769475999999999</v>
      </c>
      <c r="CE29" s="468">
        <f>[3]Gemüse!$CV13</f>
        <v>9.1606260000000006</v>
      </c>
      <c r="CF29" s="380">
        <f>[3]Gemüse!$AU13</f>
        <v>0</v>
      </c>
      <c r="CG29" s="380">
        <f>[3]Gemüse!$CW13</f>
        <v>10.515836</v>
      </c>
      <c r="CH29" s="380"/>
      <c r="CI29" s="468">
        <f>[3]Gemüse!$AV13</f>
        <v>0</v>
      </c>
      <c r="CJ29" s="468">
        <f>[3]Gemüse!$CX13</f>
        <v>5.9829299999999996</v>
      </c>
      <c r="CK29" s="380"/>
      <c r="CL29" s="380">
        <f>[3]Gemüse!$AY13</f>
        <v>15.562689000000001</v>
      </c>
      <c r="CM29" s="380">
        <f>[3]Gemüse!$DA13</f>
        <v>9.0255720000000004</v>
      </c>
      <c r="CN29" s="380"/>
      <c r="CO29" s="468">
        <f>[3]Gemüse!$AZ13</f>
        <v>15.331493</v>
      </c>
      <c r="CP29" s="468">
        <f>[3]Gemüse!$DB13</f>
        <v>9.6979209999999991</v>
      </c>
      <c r="CQ29" s="380">
        <f>[3]Gemüse!$BB13</f>
        <v>17.457498000000001</v>
      </c>
      <c r="CR29" s="380">
        <f>[3]Gemüse!$DD13</f>
        <v>8.2931329999999992</v>
      </c>
      <c r="CS29" s="468">
        <f>[3]Gemüse!$BC13</f>
        <v>6.4446640000000004</v>
      </c>
      <c r="CT29" s="468">
        <f>[3]Gemüse!$DE13</f>
        <v>6.7830519999999996</v>
      </c>
      <c r="CU29" s="380">
        <f>[3]Gemüse!$AJ13</f>
        <v>5.1740469999999998</v>
      </c>
      <c r="CV29" s="380">
        <f>[3]Gemüse!$CL13</f>
        <v>3.9075229999999999</v>
      </c>
      <c r="CW29" s="469" t="str">
        <f t="shared" si="30"/>
        <v>5</v>
      </c>
      <c r="CX29" s="343">
        <f>'Früchte Daten'!BQ29</f>
        <v>5</v>
      </c>
      <c r="CY29" s="471">
        <f>[3]Gemüse!DH13</f>
        <v>5951.1804310729995</v>
      </c>
      <c r="CZ29" s="471">
        <f>[3]Gemüse!DI13</f>
        <v>27860.372393432004</v>
      </c>
      <c r="DA29" s="471"/>
      <c r="DB29" s="473">
        <f>[3]Gemüse!DJ13</f>
        <v>598.48127304600098</v>
      </c>
      <c r="DC29" s="473">
        <f>[3]Gemüse!DK13</f>
        <v>1998.9355593979999</v>
      </c>
      <c r="DD29" s="471">
        <f>[3]Gemüse!DL13</f>
        <v>954.72586115900003</v>
      </c>
      <c r="DE29" s="471">
        <f>[3]Gemüse!DM13</f>
        <v>3280.2275491900004</v>
      </c>
      <c r="DF29" s="473">
        <f>[3]Gemüse!DN13</f>
        <v>286.50956698800002</v>
      </c>
      <c r="DG29" s="473">
        <f>[3]Gemüse!DO13</f>
        <v>2238.0915639010004</v>
      </c>
      <c r="DH29" s="471">
        <f>[3]Gemüse!DP13</f>
        <v>166.87614722200098</v>
      </c>
      <c r="DI29" s="471">
        <f>[3]Gemüse!DQ13</f>
        <v>2133.3004445050001</v>
      </c>
      <c r="DJ29" s="473">
        <f>[3]Gemüse!DR13</f>
        <v>460.19509407400102</v>
      </c>
      <c r="DK29" s="473">
        <f>[3]Gemüse!DS13</f>
        <v>1308.2875534069999</v>
      </c>
      <c r="DN29" s="471"/>
      <c r="DO29" s="471">
        <f>[3]Gemüse!DT13</f>
        <v>56.891733193</v>
      </c>
      <c r="DP29" s="471">
        <f>[3]Gemüse!DU13</f>
        <v>349.34085892700006</v>
      </c>
      <c r="DQ29" s="473">
        <f>[3]Gemüse!DV13</f>
        <v>137.35841577299999</v>
      </c>
      <c r="DR29" s="473">
        <f>[3]Gemüse!DW13</f>
        <v>829.47457198899997</v>
      </c>
      <c r="DS29" s="471">
        <f>[3]Gemüse!DX13</f>
        <v>159.45993239100002</v>
      </c>
      <c r="DT29" s="471">
        <f>[3]Gemüse!DY13</f>
        <v>823.80533638700103</v>
      </c>
      <c r="DU29" s="473">
        <f>[3]Gemüse!DZ13</f>
        <v>11.230449455</v>
      </c>
      <c r="DV29" s="473">
        <f>[3]Gemüse!EA13</f>
        <v>66.004004972000999</v>
      </c>
      <c r="DW29" s="471"/>
      <c r="DX29" s="471">
        <f>[3]Gemüse!EB13</f>
        <v>80.105999701000997</v>
      </c>
      <c r="DY29" s="471">
        <f>[3]Gemüse!EC13</f>
        <v>474.47215197100002</v>
      </c>
      <c r="DZ29" s="473">
        <f>[3]Gemüse!ED13</f>
        <v>139.571560057</v>
      </c>
      <c r="EA29" s="473">
        <f>[3]Gemüse!EE13</f>
        <v>710.86380572700102</v>
      </c>
      <c r="EB29" s="471">
        <f>[3]Gemüse!$EF13</f>
        <v>21.041902999999998</v>
      </c>
      <c r="EC29" s="471">
        <f>[3]Gemüse!EG13</f>
        <v>158.353917</v>
      </c>
      <c r="ED29" s="473">
        <f>[3]Gemüse!EH13</f>
        <v>28.993154254001002</v>
      </c>
      <c r="EE29" s="473">
        <f>[3]Gemüse!EI13</f>
        <v>305.39905232700102</v>
      </c>
      <c r="EG29" s="471">
        <f>[3]Gemüse!$EJ13</f>
        <v>1003.872510506</v>
      </c>
      <c r="EH29" s="471">
        <f>[3]Gemüse!EK13</f>
        <v>2647.5574093169998</v>
      </c>
      <c r="EI29" s="473">
        <f>[3]Gemüse!EL13</f>
        <v>17.356859116001001</v>
      </c>
      <c r="EJ29" s="473">
        <f>[3]Gemüse!EM13</f>
        <v>141.228069912</v>
      </c>
      <c r="EK29" s="471">
        <f>[3]Gemüse!$EN13</f>
        <v>23.218416113</v>
      </c>
      <c r="EL29" s="471">
        <f>[3]Gemüse!EO13</f>
        <v>192.220154675</v>
      </c>
      <c r="EM29" s="473">
        <f>[3]Gemüse!EP13</f>
        <v>153.33882192400003</v>
      </c>
      <c r="EN29" s="473">
        <f>[3]Gemüse!EQ13</f>
        <v>190.82454059600201</v>
      </c>
      <c r="EO29" s="471"/>
      <c r="EP29" s="471">
        <f>[3]Gemüse!ER13</f>
        <v>24.355835633001</v>
      </c>
      <c r="EQ29" s="471">
        <f>[3]Gemüse!ES13</f>
        <v>174.94311836699998</v>
      </c>
      <c r="ER29" s="471">
        <f>[3]Gemüse!$ET13</f>
        <v>224.16733345100101</v>
      </c>
      <c r="ES29" s="471">
        <f>[3]Gemüse!EU13</f>
        <v>2364.7719324330001</v>
      </c>
      <c r="ET29" s="471"/>
      <c r="EU29" s="473">
        <f>[3]Gemüse!$EV13</f>
        <v>129.02691135000001</v>
      </c>
      <c r="EV29" s="473">
        <f>[3]Gemüse!EW13</f>
        <v>466.68294108800001</v>
      </c>
      <c r="EX29" s="473">
        <f>[3]Gemüse!EX13</f>
        <v>84.551464173999989</v>
      </c>
      <c r="EY29" s="473">
        <f>[3]Gemüse!EY13</f>
        <v>332.80378586600096</v>
      </c>
    </row>
    <row r="30" spans="1:155" x14ac:dyDescent="0.2">
      <c r="A30" s="218"/>
      <c r="B30" s="189">
        <f>[3]Gemüse!A14</f>
        <v>45778</v>
      </c>
      <c r="C30" s="468">
        <f>[3]Gemüse!$B14</f>
        <v>5.8132979999999996</v>
      </c>
      <c r="D30" s="468">
        <f>[3]Gemüse!$BD14</f>
        <v>2.8603079999999999</v>
      </c>
      <c r="E30" s="380">
        <f>[3]Gemüse!$C14</f>
        <v>6.2443220000000004</v>
      </c>
      <c r="F30" s="380">
        <f>[3]Gemüse!$BE14</f>
        <v>4.3485250000000004</v>
      </c>
      <c r="G30" s="468">
        <f>[3]Gemüse!$D14</f>
        <v>2.6351249999999999</v>
      </c>
      <c r="H30" s="468">
        <f>[3]Gemüse!$BF14</f>
        <v>1.648083</v>
      </c>
      <c r="I30" s="380">
        <f>[3]Gemüse!$E14</f>
        <v>7.3084160000000002</v>
      </c>
      <c r="J30" s="380">
        <f>[3]Gemüse!$BG14</f>
        <v>3.6584439999999998</v>
      </c>
      <c r="K30" s="468">
        <f>[3]Gemüse!$F14</f>
        <v>0</v>
      </c>
      <c r="L30" s="468">
        <f>[3]Gemüse!$BH14</f>
        <v>8.8283330000000007</v>
      </c>
      <c r="M30" s="380">
        <f>[3]Gemüse!$G14</f>
        <v>13.34909</v>
      </c>
      <c r="N30" s="380">
        <f>[3]Gemüse!$BI14</f>
        <v>9.9043150000000004</v>
      </c>
      <c r="O30" s="468">
        <f>[3]Gemüse!$H14</f>
        <v>14.121216</v>
      </c>
      <c r="P30" s="468">
        <f>[3]Gemüse!$BJ14</f>
        <v>11.925428</v>
      </c>
      <c r="Q30" s="380">
        <f>[3]Gemüse!$J14</f>
        <v>4.9939260000000001</v>
      </c>
      <c r="R30" s="380">
        <f>[3]Gemüse!$BL14</f>
        <v>3.2550249999999998</v>
      </c>
      <c r="S30" s="380"/>
      <c r="T30" s="468">
        <f>[3]Gemüse!$K14</f>
        <v>7.9</v>
      </c>
      <c r="U30" s="468">
        <f>[3]Gemüse!$BM14</f>
        <v>4.3999889999999997</v>
      </c>
      <c r="V30" s="380">
        <f>[3]Gemüse!$L14</f>
        <v>8.3351659999999992</v>
      </c>
      <c r="W30" s="380">
        <f>[3]Gemüse!$BN14</f>
        <v>6.0489730000000002</v>
      </c>
      <c r="X30" s="468">
        <f>[3]Gemüse!$M14</f>
        <v>0</v>
      </c>
      <c r="Y30" s="468">
        <f>[3]Gemüse!$BO14</f>
        <v>1.774875</v>
      </c>
      <c r="Z30" s="380">
        <f>[3]Gemüse!$N14</f>
        <v>2.969703</v>
      </c>
      <c r="AA30" s="380">
        <f>[3]Gemüse!$BP14</f>
        <v>2.2528160000000002</v>
      </c>
      <c r="AB30" s="468">
        <f>[3]Gemüse!$R14</f>
        <v>2.9144030000000001</v>
      </c>
      <c r="AC30" s="468">
        <f>[3]Gemüse!$BT14</f>
        <v>1.6371100000000001</v>
      </c>
      <c r="AD30" s="380">
        <f>[3]Gemüse!$U14</f>
        <v>41.515101999999999</v>
      </c>
      <c r="AE30" s="380">
        <f>[3]Gemüse!$BW14</f>
        <v>24.926300000000001</v>
      </c>
      <c r="AF30" s="468">
        <f>[3]Gemüse!$V14</f>
        <v>29.13513</v>
      </c>
      <c r="AG30" s="468">
        <f>[3]Gemüse!$BX14</f>
        <v>7.9340070000000003</v>
      </c>
      <c r="AH30" s="380">
        <f>[3]Gemüse!$AX14</f>
        <v>20.276952000000001</v>
      </c>
      <c r="AI30" s="380">
        <f>[3]Gemüse!$CZ14</f>
        <v>7.1053610000000003</v>
      </c>
      <c r="AJ30" s="468">
        <f>[3]Gemüse!$W14</f>
        <v>0</v>
      </c>
      <c r="AK30" s="468">
        <f>[3]Gemüse!$BY14</f>
        <v>0</v>
      </c>
      <c r="AL30" s="380"/>
      <c r="AM30" s="380">
        <f>[3]Gemüse!$X14</f>
        <v>7.2389409999999996</v>
      </c>
      <c r="AN30" s="380">
        <f>[3]Gemüse!$BZ14</f>
        <v>4.1417149999999996</v>
      </c>
      <c r="AO30" s="468">
        <f>[3]Gemüse!$Y14</f>
        <v>6.2127650000000001</v>
      </c>
      <c r="AP30" s="468">
        <f>[3]Gemüse!$CA14</f>
        <v>4.6406590000000003</v>
      </c>
      <c r="AQ30" s="380">
        <f>[3]Gemüse!$Z14</f>
        <v>5.95</v>
      </c>
      <c r="AR30" s="380">
        <f>[3]Gemüse!$CB14</f>
        <v>3.7081110000000002</v>
      </c>
      <c r="AS30" s="468">
        <f>[3]Gemüse!$AF14</f>
        <v>0</v>
      </c>
      <c r="AT30" s="468">
        <f>[3]Gemüse!$CH14</f>
        <v>1.767301</v>
      </c>
      <c r="AU30" s="380">
        <f>[3]Gemüse!$AB14</f>
        <v>0</v>
      </c>
      <c r="AV30" s="380">
        <f>[3]Gemüse!$CD14</f>
        <v>2.322711</v>
      </c>
      <c r="AW30" s="468">
        <f>[3]Gemüse!$AC14</f>
        <v>5.5983029999999996</v>
      </c>
      <c r="AX30" s="468">
        <f>[3]Gemüse!$CE14</f>
        <v>2.4080759999999999</v>
      </c>
      <c r="AY30" s="380">
        <f>[3]Gemüse!$AD14</f>
        <v>6.8031069999999998</v>
      </c>
      <c r="AZ30" s="380">
        <f>[3]Gemüse!$CF14</f>
        <v>3.5098050000000001</v>
      </c>
      <c r="BA30" s="380"/>
      <c r="BB30" s="468">
        <f>[3]Gemüse!$AE14</f>
        <v>3.1701839999999999</v>
      </c>
      <c r="BC30" s="468">
        <f>[3]Gemüse!$CG14</f>
        <v>1.3740110000000001</v>
      </c>
      <c r="BD30" s="380">
        <f>[3]Gemüse!$AG14</f>
        <v>5.3</v>
      </c>
      <c r="BE30" s="380">
        <f>[3]Gemüse!$CI14</f>
        <v>2.3591579999999999</v>
      </c>
      <c r="BF30" s="468">
        <f>[3]Gemüse!$AH14</f>
        <v>0</v>
      </c>
      <c r="BG30" s="468">
        <f>[3]Gemüse!$CJ14</f>
        <v>1.6041859999999999</v>
      </c>
      <c r="BH30" s="380">
        <f>[3]Gemüse!$AI14</f>
        <v>7.5</v>
      </c>
      <c r="BI30" s="380">
        <f>[3]Gemüse!$CK14</f>
        <v>3.9492370000000001</v>
      </c>
      <c r="BJ30" s="380"/>
      <c r="BK30" s="468">
        <f>[3]Gemüse!$AK14</f>
        <v>3.2</v>
      </c>
      <c r="BL30" s="468">
        <f>[3]Gemüse!$CM14</f>
        <v>1.6229709999999999</v>
      </c>
      <c r="BM30" s="380">
        <f>[3]Gemüse!$AL14</f>
        <v>17.778403000000001</v>
      </c>
      <c r="BN30" s="380">
        <f>[3]Gemüse!$CN14</f>
        <v>6.146058</v>
      </c>
      <c r="BO30" s="468">
        <f>[3]Gemüse!$AM14</f>
        <v>7.5183410000000004</v>
      </c>
      <c r="BP30" s="468">
        <f>[3]Gemüse!$CO14</f>
        <v>4.4263690000000002</v>
      </c>
      <c r="BQ30" s="380">
        <f>[3]Gemüse!$AN14</f>
        <v>5.7317790000000004</v>
      </c>
      <c r="BR30" s="380">
        <f>[3]Gemüse!$CP14</f>
        <v>1.68432</v>
      </c>
      <c r="BS30" s="380"/>
      <c r="BT30" s="380">
        <f>[3]Gemüse!$AO14</f>
        <v>6.9077159999999997</v>
      </c>
      <c r="BU30" s="380">
        <f>[3]Gemüse!$CQ14</f>
        <v>3.8094730000000001</v>
      </c>
      <c r="BV30" s="468">
        <f>[3]Gemüse!$AW14</f>
        <v>0</v>
      </c>
      <c r="BW30" s="468">
        <f>[3]Gemüse!$CY14</f>
        <v>7.874657</v>
      </c>
      <c r="BX30" s="380">
        <f>[3]Gemüse!$AP14</f>
        <v>9.5</v>
      </c>
      <c r="BY30" s="380">
        <f>[3]Gemüse!$CR14</f>
        <v>7.9308750000000003</v>
      </c>
      <c r="BZ30" s="468">
        <f>[3]Gemüse!$AQ14</f>
        <v>5.8605910000000003</v>
      </c>
      <c r="CA30" s="468">
        <f>[3]Gemüse!$CS14</f>
        <v>3.5542889999999998</v>
      </c>
      <c r="CB30" s="380">
        <f>[3]Gemüse!$AS14</f>
        <v>20.121258000000001</v>
      </c>
      <c r="CC30" s="380">
        <f>[3]Gemüse!$CU14</f>
        <v>20.672177000000001</v>
      </c>
      <c r="CD30" s="468">
        <f>[3]Gemüse!$AT14</f>
        <v>14.078438999999999</v>
      </c>
      <c r="CE30" s="468">
        <f>[3]Gemüse!$CV14</f>
        <v>8.9711680000000005</v>
      </c>
      <c r="CF30" s="380">
        <f>[3]Gemüse!$AU14</f>
        <v>17.317471999999999</v>
      </c>
      <c r="CG30" s="380">
        <f>[3]Gemüse!$CW14</f>
        <v>10.784287000000001</v>
      </c>
      <c r="CH30" s="380"/>
      <c r="CI30" s="468">
        <f>[3]Gemüse!$AV14</f>
        <v>10.799999</v>
      </c>
      <c r="CJ30" s="468">
        <f>[3]Gemüse!$CX14</f>
        <v>5.5013730000000001</v>
      </c>
      <c r="CK30" s="380"/>
      <c r="CL30" s="380">
        <f>[3]Gemüse!$AY14</f>
        <v>16.410796999999999</v>
      </c>
      <c r="CM30" s="380">
        <f>[3]Gemüse!$DA14</f>
        <v>9.283944</v>
      </c>
      <c r="CN30" s="380"/>
      <c r="CO30" s="468">
        <f>[3]Gemüse!$AZ14</f>
        <v>15.331466000000001</v>
      </c>
      <c r="CP30" s="468">
        <f>[3]Gemüse!$DB14</f>
        <v>9.7153840000000002</v>
      </c>
      <c r="CQ30" s="380">
        <f>[3]Gemüse!$BB14</f>
        <v>17.428498999999999</v>
      </c>
      <c r="CR30" s="380">
        <f>[3]Gemüse!$DD14</f>
        <v>8.2795369999999995</v>
      </c>
      <c r="CS30" s="468">
        <f>[3]Gemüse!$BC14</f>
        <v>6.4955210000000001</v>
      </c>
      <c r="CT30" s="468">
        <f>[3]Gemüse!$DE14</f>
        <v>5.721768</v>
      </c>
      <c r="CU30" s="380">
        <f>[3]Gemüse!$AJ14</f>
        <v>5.1709319999999996</v>
      </c>
      <c r="CV30" s="380">
        <f>[3]Gemüse!$CL14</f>
        <v>3.907524</v>
      </c>
      <c r="CW30" s="469" t="str">
        <f t="shared" si="30"/>
        <v>4</v>
      </c>
      <c r="CX30" s="343">
        <f>'Früchte Daten'!BQ30</f>
        <v>4</v>
      </c>
      <c r="CY30" s="471">
        <f>[3]Gemüse!DH14</f>
        <v>5584.3142421649991</v>
      </c>
      <c r="CZ30" s="471">
        <f>[3]Gemüse!DI14</f>
        <v>23111.838547750001</v>
      </c>
      <c r="DA30" s="471"/>
      <c r="DB30" s="473">
        <f>[3]Gemüse!DJ14</f>
        <v>465.243148211</v>
      </c>
      <c r="DC30" s="473">
        <f>[3]Gemüse!DK14</f>
        <v>1639.445297754</v>
      </c>
      <c r="DD30" s="471">
        <f>[3]Gemüse!DL14</f>
        <v>688.92631056200003</v>
      </c>
      <c r="DE30" s="471">
        <f>[3]Gemüse!DM14</f>
        <v>2122.9219257700001</v>
      </c>
      <c r="DF30" s="473">
        <f>[3]Gemüse!DN14</f>
        <v>381.28334395299999</v>
      </c>
      <c r="DG30" s="473">
        <f>[3]Gemüse!DO14</f>
        <v>1759.61439251</v>
      </c>
      <c r="DH30" s="471">
        <f>[3]Gemüse!DP14</f>
        <v>120.34974169500001</v>
      </c>
      <c r="DI30" s="471">
        <f>[3]Gemüse!DQ14</f>
        <v>1243.960906</v>
      </c>
      <c r="DJ30" s="473">
        <f>[3]Gemüse!DR14</f>
        <v>514.30857605100005</v>
      </c>
      <c r="DK30" s="473">
        <f>[3]Gemüse!DS14</f>
        <v>888.7831071170001</v>
      </c>
      <c r="DN30" s="471"/>
      <c r="DO30" s="471">
        <f>[3]Gemüse!DT14</f>
        <v>66.911074419000002</v>
      </c>
      <c r="DP30" s="471">
        <f>[3]Gemüse!DU14</f>
        <v>343.36040713400104</v>
      </c>
      <c r="DQ30" s="473">
        <f>[3]Gemüse!DV14</f>
        <v>128.19704775300002</v>
      </c>
      <c r="DR30" s="473">
        <f>[3]Gemüse!DW14</f>
        <v>618.02186177000101</v>
      </c>
      <c r="DS30" s="471">
        <f>[3]Gemüse!DX14</f>
        <v>149.63640437999999</v>
      </c>
      <c r="DT30" s="471">
        <f>[3]Gemüse!DY14</f>
        <v>731.47931592199996</v>
      </c>
      <c r="DU30" s="473">
        <f>[3]Gemüse!DZ14</f>
        <v>13.699455301</v>
      </c>
      <c r="DV30" s="473">
        <f>[3]Gemüse!EA14</f>
        <v>81.403336265000007</v>
      </c>
      <c r="DW30" s="471"/>
      <c r="DX30" s="471">
        <f>[3]Gemüse!EB14</f>
        <v>72.090410156000999</v>
      </c>
      <c r="DY30" s="471">
        <f>[3]Gemüse!EC14</f>
        <v>471.36030440500002</v>
      </c>
      <c r="DZ30" s="473">
        <f>[3]Gemüse!ED14</f>
        <v>179.455117997</v>
      </c>
      <c r="EA30" s="473">
        <f>[3]Gemüse!EE14</f>
        <v>595.20465962000003</v>
      </c>
      <c r="EB30" s="471">
        <f>[3]Gemüse!$EF14</f>
        <v>11.943885000001002</v>
      </c>
      <c r="EC30" s="471">
        <f>[3]Gemüse!EG14</f>
        <v>145.20402000000101</v>
      </c>
      <c r="ED30" s="473">
        <f>[3]Gemüse!EH14</f>
        <v>19.020160973999999</v>
      </c>
      <c r="EE30" s="473">
        <f>[3]Gemüse!EI14</f>
        <v>242.72643909999999</v>
      </c>
      <c r="EG30" s="471">
        <f>[3]Gemüse!$EJ14</f>
        <v>981.35472288699998</v>
      </c>
      <c r="EH30" s="471">
        <f>[3]Gemüse!EK14</f>
        <v>2309.710178026</v>
      </c>
      <c r="EI30" s="473">
        <f>[3]Gemüse!EL14</f>
        <v>22.679723030001004</v>
      </c>
      <c r="EJ30" s="473">
        <f>[3]Gemüse!EM14</f>
        <v>137.343655291</v>
      </c>
      <c r="EK30" s="471">
        <f>[3]Gemüse!$EN14</f>
        <v>20.249752068000003</v>
      </c>
      <c r="EL30" s="471">
        <f>[3]Gemüse!EO14</f>
        <v>162.64604404200102</v>
      </c>
      <c r="EM30" s="473">
        <f>[3]Gemüse!EP14</f>
        <v>131.98910144800001</v>
      </c>
      <c r="EN30" s="473">
        <f>[3]Gemüse!EQ14</f>
        <v>168.06035205399999</v>
      </c>
      <c r="EO30" s="471"/>
      <c r="EP30" s="471">
        <f>[3]Gemüse!ER14</f>
        <v>29.843805427001001</v>
      </c>
      <c r="EQ30" s="471">
        <f>[3]Gemüse!ES14</f>
        <v>273.08659925299997</v>
      </c>
      <c r="ER30" s="471">
        <f>[3]Gemüse!$ET14</f>
        <v>202.64292966000102</v>
      </c>
      <c r="ES30" s="471">
        <f>[3]Gemüse!EU14</f>
        <v>2136.1548078290002</v>
      </c>
      <c r="ET30" s="471"/>
      <c r="EU30" s="473">
        <f>[3]Gemüse!$EV14</f>
        <v>115.53494358100001</v>
      </c>
      <c r="EV30" s="473">
        <f>[3]Gemüse!EW14</f>
        <v>424.237286769001</v>
      </c>
      <c r="EX30" s="473">
        <f>[3]Gemüse!EX14</f>
        <v>81.561290909999997</v>
      </c>
      <c r="EY30" s="473">
        <f>[3]Gemüse!EY14</f>
        <v>365.48948298900098</v>
      </c>
    </row>
    <row r="31" spans="1:155" x14ac:dyDescent="0.2">
      <c r="A31" s="218"/>
      <c r="B31" s="189">
        <f>[3]Gemüse!A15</f>
        <v>45748</v>
      </c>
      <c r="C31" s="468">
        <f>[3]Gemüse!$B15</f>
        <v>4.9491019999999999</v>
      </c>
      <c r="D31" s="468">
        <f>[3]Gemüse!$BD15</f>
        <v>2.5491600000000001</v>
      </c>
      <c r="E31" s="380">
        <f>[3]Gemüse!$C15</f>
        <v>6.6199979999999998</v>
      </c>
      <c r="F31" s="380">
        <f>[3]Gemüse!$BE15</f>
        <v>4.6101150000000004</v>
      </c>
      <c r="G31" s="468">
        <f>[3]Gemüse!$D15</f>
        <v>1.5680080000000001</v>
      </c>
      <c r="H31" s="468">
        <f>[3]Gemüse!$BF15</f>
        <v>1.3535109999999999</v>
      </c>
      <c r="I31" s="380">
        <f>[3]Gemüse!$E15</f>
        <v>6.5919080000000001</v>
      </c>
      <c r="J31" s="380">
        <f>[3]Gemüse!$BG15</f>
        <v>2.6704249999999998</v>
      </c>
      <c r="K31" s="468">
        <f>[3]Gemüse!$F15</f>
        <v>0</v>
      </c>
      <c r="L31" s="468">
        <f>[3]Gemüse!$BH15</f>
        <v>6.3868429999999998</v>
      </c>
      <c r="M31" s="380">
        <f>[3]Gemüse!$G15</f>
        <v>0</v>
      </c>
      <c r="N31" s="380">
        <f>[3]Gemüse!$BI15</f>
        <v>9.2104300000000006</v>
      </c>
      <c r="O31" s="468">
        <f>[3]Gemüse!$H15</f>
        <v>7.9947889999999999</v>
      </c>
      <c r="P31" s="468">
        <f>[3]Gemüse!$BJ15</f>
        <v>9.3942700000000006</v>
      </c>
      <c r="Q31" s="380">
        <f>[3]Gemüse!$J15</f>
        <v>3.2498170000000002</v>
      </c>
      <c r="R31" s="380">
        <f>[3]Gemüse!$BL15</f>
        <v>2.6961930000000001</v>
      </c>
      <c r="S31" s="380"/>
      <c r="T31" s="468">
        <f>[3]Gemüse!$K15</f>
        <v>7.9</v>
      </c>
      <c r="U31" s="468">
        <f>[3]Gemüse!$BM15</f>
        <v>4.5121570000000002</v>
      </c>
      <c r="V31" s="380">
        <f>[3]Gemüse!$L15</f>
        <v>0</v>
      </c>
      <c r="W31" s="380">
        <f>[3]Gemüse!$BN15</f>
        <v>5.9507570000000003</v>
      </c>
      <c r="X31" s="468">
        <f>[3]Gemüse!$M15</f>
        <v>3.0540050000000001</v>
      </c>
      <c r="Y31" s="468">
        <f>[3]Gemüse!$BO15</f>
        <v>1.882142</v>
      </c>
      <c r="Z31" s="380">
        <f>[3]Gemüse!$N15</f>
        <v>2.314378</v>
      </c>
      <c r="AA31" s="380">
        <f>[3]Gemüse!$BP15</f>
        <v>1.5033879999999999</v>
      </c>
      <c r="AB31" s="468">
        <f>[3]Gemüse!$R15</f>
        <v>3.0539230000000002</v>
      </c>
      <c r="AC31" s="468">
        <f>[3]Gemüse!$BT15</f>
        <v>1.6709240000000001</v>
      </c>
      <c r="AD31" s="380">
        <f>[3]Gemüse!$U15</f>
        <v>40.245413999999997</v>
      </c>
      <c r="AE31" s="380">
        <f>[3]Gemüse!$BW15</f>
        <v>22.518917999999999</v>
      </c>
      <c r="AF31" s="468">
        <f>[3]Gemüse!$V15</f>
        <v>29.272376000000001</v>
      </c>
      <c r="AG31" s="468">
        <f>[3]Gemüse!$BX15</f>
        <v>7.8088949999999997</v>
      </c>
      <c r="AH31" s="380">
        <f>[3]Gemüse!$AX15</f>
        <v>20.217631999999998</v>
      </c>
      <c r="AI31" s="380">
        <f>[3]Gemüse!$CZ15</f>
        <v>7.0837810000000001</v>
      </c>
      <c r="AJ31" s="468">
        <f>[3]Gemüse!$W15</f>
        <v>0</v>
      </c>
      <c r="AK31" s="468">
        <f>[3]Gemüse!$BY15</f>
        <v>3.6159520000000001</v>
      </c>
      <c r="AL31" s="380"/>
      <c r="AM31" s="380">
        <f>[3]Gemüse!$X15</f>
        <v>5.3382069999999997</v>
      </c>
      <c r="AN31" s="380">
        <f>[3]Gemüse!$BZ15</f>
        <v>2.2409240000000001</v>
      </c>
      <c r="AO31" s="468">
        <f>[3]Gemüse!$Y15</f>
        <v>3.9153319999999998</v>
      </c>
      <c r="AP31" s="468">
        <f>[3]Gemüse!$CA15</f>
        <v>2.7484410000000001</v>
      </c>
      <c r="AQ31" s="380">
        <f>[3]Gemüse!$Z15</f>
        <v>0</v>
      </c>
      <c r="AR31" s="380">
        <f>[3]Gemüse!$CB15</f>
        <v>3.0961889999999999</v>
      </c>
      <c r="AS31" s="468">
        <f>[3]Gemüse!$AF15</f>
        <v>0</v>
      </c>
      <c r="AT31" s="468">
        <f>[3]Gemüse!$CH15</f>
        <v>1.225965</v>
      </c>
      <c r="AU31" s="380">
        <f>[3]Gemüse!$AB15</f>
        <v>5.3153990000000002</v>
      </c>
      <c r="AV31" s="380">
        <f>[3]Gemüse!$CD15</f>
        <v>2.3158249999999998</v>
      </c>
      <c r="AW31" s="468">
        <f>[3]Gemüse!$AC15</f>
        <v>0</v>
      </c>
      <c r="AX31" s="468">
        <f>[3]Gemüse!$CE15</f>
        <v>2.3159019999999999</v>
      </c>
      <c r="AY31" s="380">
        <f>[3]Gemüse!$AD15</f>
        <v>6.2540480000000001</v>
      </c>
      <c r="AZ31" s="380">
        <f>[3]Gemüse!$CF15</f>
        <v>2.9491079999999998</v>
      </c>
      <c r="BA31" s="380"/>
      <c r="BB31" s="468">
        <f>[3]Gemüse!$AE15</f>
        <v>3.1905350000000001</v>
      </c>
      <c r="BC31" s="468">
        <f>[3]Gemüse!$CG15</f>
        <v>1.365915</v>
      </c>
      <c r="BD31" s="380">
        <f>[3]Gemüse!$AG15</f>
        <v>5.3</v>
      </c>
      <c r="BE31" s="380">
        <f>[3]Gemüse!$CI15</f>
        <v>2.359531</v>
      </c>
      <c r="BF31" s="468">
        <f>[3]Gemüse!$AH15</f>
        <v>0</v>
      </c>
      <c r="BG31" s="468">
        <f>[3]Gemüse!$CJ15</f>
        <v>1.467398</v>
      </c>
      <c r="BH31" s="380">
        <f>[3]Gemüse!$AI15</f>
        <v>7.5</v>
      </c>
      <c r="BI31" s="380">
        <f>[3]Gemüse!$CK15</f>
        <v>3.946164</v>
      </c>
      <c r="BJ31" s="380"/>
      <c r="BK31" s="468">
        <f>[3]Gemüse!$AK15</f>
        <v>3.2841629999999999</v>
      </c>
      <c r="BL31" s="468">
        <f>[3]Gemüse!$CM15</f>
        <v>1.6397219999999999</v>
      </c>
      <c r="BM31" s="380">
        <f>[3]Gemüse!$AL15</f>
        <v>17.763860999999999</v>
      </c>
      <c r="BN31" s="380">
        <f>[3]Gemüse!$CN15</f>
        <v>5.1767219999999998</v>
      </c>
      <c r="BO31" s="468">
        <f>[3]Gemüse!$AM15</f>
        <v>7.5</v>
      </c>
      <c r="BP31" s="468">
        <f>[3]Gemüse!$CO15</f>
        <v>4.3190059999999999</v>
      </c>
      <c r="BQ31" s="380">
        <f>[3]Gemüse!$AN15</f>
        <v>5.7</v>
      </c>
      <c r="BR31" s="380">
        <f>[3]Gemüse!$CP15</f>
        <v>1.6847510000000001</v>
      </c>
      <c r="BS31" s="380"/>
      <c r="BT31" s="380">
        <f>[3]Gemüse!$AO15</f>
        <v>5.3403359999999997</v>
      </c>
      <c r="BU31" s="380">
        <f>[3]Gemüse!$CQ15</f>
        <v>2.457103</v>
      </c>
      <c r="BV31" s="468">
        <f>[3]Gemüse!$AW15</f>
        <v>0</v>
      </c>
      <c r="BW31" s="468">
        <f>[3]Gemüse!$CY15</f>
        <v>7.8382540000000001</v>
      </c>
      <c r="BX31" s="380">
        <f>[3]Gemüse!$AP15</f>
        <v>0</v>
      </c>
      <c r="BY31" s="380">
        <f>[3]Gemüse!$CR15</f>
        <v>8.8223710000000004</v>
      </c>
      <c r="BZ31" s="468">
        <f>[3]Gemüse!$AQ15</f>
        <v>4.9161890000000001</v>
      </c>
      <c r="CA31" s="468">
        <f>[3]Gemüse!$CS15</f>
        <v>2.9644339999999998</v>
      </c>
      <c r="CB31" s="380">
        <f>[3]Gemüse!$AS15</f>
        <v>0</v>
      </c>
      <c r="CC31" s="380">
        <f>[3]Gemüse!$CU15</f>
        <v>24.132052999999999</v>
      </c>
      <c r="CD31" s="468">
        <f>[3]Gemüse!$AT15</f>
        <v>13.407899</v>
      </c>
      <c r="CE31" s="468">
        <f>[3]Gemüse!$CV15</f>
        <v>9.4444859999999995</v>
      </c>
      <c r="CF31" s="380">
        <f>[3]Gemüse!$AU15</f>
        <v>24.390737000000001</v>
      </c>
      <c r="CG31" s="380">
        <f>[3]Gemüse!$CW15</f>
        <v>12.260448</v>
      </c>
      <c r="CH31" s="380"/>
      <c r="CI31" s="468">
        <f>[3]Gemüse!$AV15</f>
        <v>10.799999</v>
      </c>
      <c r="CJ31" s="468">
        <f>[3]Gemüse!$CX15</f>
        <v>5.5690989999999996</v>
      </c>
      <c r="CK31" s="380"/>
      <c r="CL31" s="380">
        <f>[3]Gemüse!$AY15</f>
        <v>16.419505000000001</v>
      </c>
      <c r="CM31" s="380">
        <f>[3]Gemüse!$DA15</f>
        <v>9.7491520000000005</v>
      </c>
      <c r="CN31" s="380"/>
      <c r="CO31" s="468">
        <f>[3]Gemüse!$AZ15</f>
        <v>15.331466000000001</v>
      </c>
      <c r="CP31" s="468">
        <f>[3]Gemüse!$DB15</f>
        <v>9.6476109999999995</v>
      </c>
      <c r="CQ31" s="380">
        <f>[3]Gemüse!$BB15</f>
        <v>17.42755</v>
      </c>
      <c r="CR31" s="380">
        <f>[3]Gemüse!$DD15</f>
        <v>8.2937589999999997</v>
      </c>
      <c r="CS31" s="468">
        <f>[3]Gemüse!$BC15</f>
        <v>6.5120240000000003</v>
      </c>
      <c r="CT31" s="468">
        <f>[3]Gemüse!$DE15</f>
        <v>5.9064399999999999</v>
      </c>
      <c r="CU31" s="380">
        <f>[3]Gemüse!$AJ15</f>
        <v>5.1708309999999997</v>
      </c>
      <c r="CV31" s="380">
        <f>[3]Gemüse!$CL15</f>
        <v>3.9075229999999999</v>
      </c>
      <c r="CW31" s="469" t="str">
        <f t="shared" si="30"/>
        <v>4</v>
      </c>
      <c r="CX31" s="343">
        <f>'Früchte Daten'!BQ31</f>
        <v>4</v>
      </c>
      <c r="CY31" s="471">
        <f>[3]Gemüse!DH15</f>
        <v>5613.7588488229994</v>
      </c>
      <c r="CZ31" s="471">
        <f>[3]Gemüse!DI15</f>
        <v>22671.867747197004</v>
      </c>
      <c r="DA31" s="471"/>
      <c r="DB31" s="473">
        <f>[3]Gemüse!DJ15</f>
        <v>402.98853666600002</v>
      </c>
      <c r="DC31" s="473">
        <f>[3]Gemüse!DK15</f>
        <v>1465.0303042790001</v>
      </c>
      <c r="DD31" s="471">
        <f>[3]Gemüse!DL15</f>
        <v>729.66068084000005</v>
      </c>
      <c r="DE31" s="471">
        <f>[3]Gemüse!DM15</f>
        <v>1952.1429026629999</v>
      </c>
      <c r="DF31" s="473">
        <f>[3]Gemüse!DN15</f>
        <v>368.13690107900101</v>
      </c>
      <c r="DG31" s="473">
        <f>[3]Gemüse!DO15</f>
        <v>1462.9567013320002</v>
      </c>
      <c r="DH31" s="471">
        <f>[3]Gemüse!DP15</f>
        <v>135.74659053500102</v>
      </c>
      <c r="DI31" s="471">
        <f>[3]Gemüse!DQ15</f>
        <v>963.22869405799997</v>
      </c>
      <c r="DJ31" s="473">
        <f>[3]Gemüse!DR15</f>
        <v>540.20851119900101</v>
      </c>
      <c r="DK31" s="473">
        <f>[3]Gemüse!DS15</f>
        <v>876.56360790199994</v>
      </c>
      <c r="DN31" s="471"/>
      <c r="DO31" s="471">
        <f>[3]Gemüse!DT15</f>
        <v>98.657649144000004</v>
      </c>
      <c r="DP31" s="471">
        <f>[3]Gemüse!DU15</f>
        <v>430.54980069499999</v>
      </c>
      <c r="DQ31" s="473">
        <f>[3]Gemüse!DV15</f>
        <v>122.416825663</v>
      </c>
      <c r="DR31" s="473">
        <f>[3]Gemüse!DW15</f>
        <v>690.926527599</v>
      </c>
      <c r="DS31" s="471">
        <f>[3]Gemüse!DX15</f>
        <v>71.772321202000995</v>
      </c>
      <c r="DT31" s="471">
        <f>[3]Gemüse!DY15</f>
        <v>653.13344937399995</v>
      </c>
      <c r="DU31" s="473">
        <f>[3]Gemüse!DZ15</f>
        <v>22.532359013001003</v>
      </c>
      <c r="DV31" s="473">
        <f>[3]Gemüse!EA15</f>
        <v>155.65681748400002</v>
      </c>
      <c r="DW31" s="471"/>
      <c r="DX31" s="471">
        <f>[3]Gemüse!EB15</f>
        <v>118.76680694300001</v>
      </c>
      <c r="DY31" s="471">
        <f>[3]Gemüse!EC15</f>
        <v>571.48490460400001</v>
      </c>
      <c r="DZ31" s="473">
        <f>[3]Gemüse!ED15</f>
        <v>206.312830254</v>
      </c>
      <c r="EA31" s="473">
        <f>[3]Gemüse!EE15</f>
        <v>672.74697234700102</v>
      </c>
      <c r="EB31" s="471">
        <f>[3]Gemüse!$EF15</f>
        <v>7.1950510000000003</v>
      </c>
      <c r="EC31" s="471">
        <f>[3]Gemüse!EG15</f>
        <v>138.06610500000002</v>
      </c>
      <c r="ED31" s="473">
        <f>[3]Gemüse!EH15</f>
        <v>15.253308128000999</v>
      </c>
      <c r="EE31" s="473">
        <f>[3]Gemüse!EI15</f>
        <v>256.02586414200101</v>
      </c>
      <c r="EG31" s="471">
        <f>[3]Gemüse!$EJ15</f>
        <v>999.079954069</v>
      </c>
      <c r="EH31" s="471">
        <f>[3]Gemüse!EK15</f>
        <v>2369.8300753500002</v>
      </c>
      <c r="EI31" s="473">
        <f>[3]Gemüse!EL15</f>
        <v>35.522754539000999</v>
      </c>
      <c r="EJ31" s="473">
        <f>[3]Gemüse!EM15</f>
        <v>157.30629496100002</v>
      </c>
      <c r="EK31" s="471">
        <f>[3]Gemüse!$EN15</f>
        <v>17.101476161000001</v>
      </c>
      <c r="EL31" s="471">
        <f>[3]Gemüse!EO15</f>
        <v>161.195285046001</v>
      </c>
      <c r="EM31" s="473">
        <f>[3]Gemüse!EP15</f>
        <v>184.46615317600001</v>
      </c>
      <c r="EN31" s="473">
        <f>[3]Gemüse!EQ15</f>
        <v>183.57514991000002</v>
      </c>
      <c r="EO31" s="471"/>
      <c r="EP31" s="471">
        <f>[3]Gemüse!ER15</f>
        <v>38.986424728999999</v>
      </c>
      <c r="EQ31" s="471">
        <f>[3]Gemüse!ES15</f>
        <v>283.23421739900101</v>
      </c>
      <c r="ER31" s="471">
        <f>[3]Gemüse!$ET15</f>
        <v>186.10627058000003</v>
      </c>
      <c r="ES31" s="471">
        <f>[3]Gemüse!EU15</f>
        <v>2195.8632090389997</v>
      </c>
      <c r="ET31" s="471"/>
      <c r="EU31" s="473">
        <f>[3]Gemüse!$EV15</f>
        <v>117.98213484899999</v>
      </c>
      <c r="EV31" s="473">
        <f>[3]Gemüse!EW15</f>
        <v>421.75079647900003</v>
      </c>
      <c r="EX31" s="473">
        <f>[3]Gemüse!EX15</f>
        <v>98.977332093000001</v>
      </c>
      <c r="EY31" s="473">
        <f>[3]Gemüse!EY15</f>
        <v>476.57341780400003</v>
      </c>
    </row>
    <row r="32" spans="1:155" x14ac:dyDescent="0.2">
      <c r="A32" s="218"/>
      <c r="B32" s="189">
        <f>[3]Gemüse!A16</f>
        <v>45717</v>
      </c>
      <c r="C32" s="468">
        <f>[3]Gemüse!$B16</f>
        <v>4.9289839999999998</v>
      </c>
      <c r="D32" s="468">
        <f>[3]Gemüse!$BD16</f>
        <v>2.3208760000000002</v>
      </c>
      <c r="E32" s="380">
        <f>[3]Gemüse!$C16</f>
        <v>5.8383000000000003</v>
      </c>
      <c r="F32" s="380">
        <f>[3]Gemüse!$BE16</f>
        <v>4.2398020000000001</v>
      </c>
      <c r="G32" s="468">
        <f>[3]Gemüse!$D16</f>
        <v>1.0936870000000001</v>
      </c>
      <c r="H32" s="468">
        <f>[3]Gemüse!$BF16</f>
        <v>0.97093200000000002</v>
      </c>
      <c r="I32" s="380">
        <f>[3]Gemüse!$E16</f>
        <v>6.1476350000000002</v>
      </c>
      <c r="J32" s="380">
        <f>[3]Gemüse!$BG16</f>
        <v>2.2584149999999998</v>
      </c>
      <c r="K32" s="468">
        <f>[3]Gemüse!$F16</f>
        <v>0</v>
      </c>
      <c r="L32" s="468">
        <f>[3]Gemüse!$BH16</f>
        <v>5.9345410000000003</v>
      </c>
      <c r="M32" s="380">
        <f>[3]Gemüse!$G16</f>
        <v>0</v>
      </c>
      <c r="N32" s="380">
        <f>[3]Gemüse!$BI16</f>
        <v>8.6644600000000001</v>
      </c>
      <c r="O32" s="468">
        <f>[3]Gemüse!$H16</f>
        <v>7.2395899999999997</v>
      </c>
      <c r="P32" s="468">
        <f>[3]Gemüse!$BJ16</f>
        <v>7.8674609999999996</v>
      </c>
      <c r="Q32" s="380">
        <f>[3]Gemüse!$J16</f>
        <v>3.8988070000000001</v>
      </c>
      <c r="R32" s="380">
        <f>[3]Gemüse!$BL16</f>
        <v>2.6565569999999998</v>
      </c>
      <c r="S32" s="380"/>
      <c r="T32" s="468">
        <f>[3]Gemüse!$K16</f>
        <v>7.6401089999999998</v>
      </c>
      <c r="U32" s="468">
        <f>[3]Gemüse!$BM16</f>
        <v>4.5468539999999997</v>
      </c>
      <c r="V32" s="380">
        <f>[3]Gemüse!$L16</f>
        <v>0</v>
      </c>
      <c r="W32" s="380">
        <f>[3]Gemüse!$BN16</f>
        <v>6.0723149999999997</v>
      </c>
      <c r="X32" s="468">
        <f>[3]Gemüse!$M16</f>
        <v>2.9113869999999999</v>
      </c>
      <c r="Y32" s="468">
        <f>[3]Gemüse!$BO16</f>
        <v>1.823666</v>
      </c>
      <c r="Z32" s="380">
        <f>[3]Gemüse!$N16</f>
        <v>2.2075589999999998</v>
      </c>
      <c r="AA32" s="380">
        <f>[3]Gemüse!$BP16</f>
        <v>1.3168550000000001</v>
      </c>
      <c r="AB32" s="468">
        <f>[3]Gemüse!$R16</f>
        <v>0</v>
      </c>
      <c r="AC32" s="468">
        <f>[3]Gemüse!$BT16</f>
        <v>1.696753</v>
      </c>
      <c r="AD32" s="380">
        <f>[3]Gemüse!$U16</f>
        <v>40.257223000000003</v>
      </c>
      <c r="AE32" s="380">
        <f>[3]Gemüse!$BW16</f>
        <v>21.590726</v>
      </c>
      <c r="AF32" s="468">
        <f>[3]Gemüse!$V16</f>
        <v>17.809984</v>
      </c>
      <c r="AG32" s="468">
        <f>[3]Gemüse!$BX16</f>
        <v>7.5731109999999999</v>
      </c>
      <c r="AH32" s="380">
        <f>[3]Gemüse!$AX16</f>
        <v>20.544225000000001</v>
      </c>
      <c r="AI32" s="380">
        <f>[3]Gemüse!$CZ16</f>
        <v>6.0340100000000003</v>
      </c>
      <c r="AJ32" s="468">
        <f>[3]Gemüse!$W16</f>
        <v>4.5846780000000003</v>
      </c>
      <c r="AK32" s="468">
        <f>[3]Gemüse!$BY16</f>
        <v>3.8986700000000001</v>
      </c>
      <c r="AL32" s="380"/>
      <c r="AM32" s="380">
        <f>[3]Gemüse!$X16</f>
        <v>5.3</v>
      </c>
      <c r="AN32" s="380">
        <f>[3]Gemüse!$BZ16</f>
        <v>2.4928050000000002</v>
      </c>
      <c r="AO32" s="468">
        <f>[3]Gemüse!$Y16</f>
        <v>3.7456360000000002</v>
      </c>
      <c r="AP32" s="468">
        <f>[3]Gemüse!$CA16</f>
        <v>2.8425509999999998</v>
      </c>
      <c r="AQ32" s="380">
        <f>[3]Gemüse!$Z16</f>
        <v>5.9371780000000003</v>
      </c>
      <c r="AR32" s="380">
        <f>[3]Gemüse!$CB16</f>
        <v>2.5576639999999999</v>
      </c>
      <c r="AS32" s="468">
        <f>[3]Gemüse!$AF16</f>
        <v>1.95</v>
      </c>
      <c r="AT32" s="468">
        <f>[3]Gemüse!$CH16</f>
        <v>0.71138500000000005</v>
      </c>
      <c r="AU32" s="380">
        <f>[3]Gemüse!$AB16</f>
        <v>0</v>
      </c>
      <c r="AV32" s="380">
        <f>[3]Gemüse!$CD16</f>
        <v>2.3156699999999999</v>
      </c>
      <c r="AW32" s="468">
        <f>[3]Gemüse!$AC16</f>
        <v>4.95</v>
      </c>
      <c r="AX32" s="468">
        <f>[3]Gemüse!$CE16</f>
        <v>2.3156699999999999</v>
      </c>
      <c r="AY32" s="380">
        <f>[3]Gemüse!$AD16</f>
        <v>6.0431549999999996</v>
      </c>
      <c r="AZ32" s="380">
        <f>[3]Gemüse!$CF16</f>
        <v>2.8740999999999999</v>
      </c>
      <c r="BA32" s="380"/>
      <c r="BB32" s="468">
        <f>[3]Gemüse!$AE16</f>
        <v>2.949843</v>
      </c>
      <c r="BC32" s="468">
        <f>[3]Gemüse!$CG16</f>
        <v>1.3642080000000001</v>
      </c>
      <c r="BD32" s="380">
        <f>[3]Gemüse!$AG16</f>
        <v>5.3</v>
      </c>
      <c r="BE32" s="380">
        <f>[3]Gemüse!$CI16</f>
        <v>2.3594270000000002</v>
      </c>
      <c r="BF32" s="468">
        <f>[3]Gemüse!$AH16</f>
        <v>2.8161070000000001</v>
      </c>
      <c r="BG32" s="468">
        <f>[3]Gemüse!$CJ16</f>
        <v>1.555472</v>
      </c>
      <c r="BH32" s="380">
        <f>[3]Gemüse!$AI16</f>
        <v>7.5</v>
      </c>
      <c r="BI32" s="380">
        <f>[3]Gemüse!$CK16</f>
        <v>3.8685670000000001</v>
      </c>
      <c r="BJ32" s="380"/>
      <c r="BK32" s="468">
        <f>[3]Gemüse!$AK16</f>
        <v>3.1591279999999999</v>
      </c>
      <c r="BL32" s="468">
        <f>[3]Gemüse!$CM16</f>
        <v>0.84897500000000004</v>
      </c>
      <c r="BM32" s="380">
        <f>[3]Gemüse!$AL16</f>
        <v>17.704032000000002</v>
      </c>
      <c r="BN32" s="380">
        <f>[3]Gemüse!$CN16</f>
        <v>5.1682899999999998</v>
      </c>
      <c r="BO32" s="468">
        <f>[3]Gemüse!$AM16</f>
        <v>7.5</v>
      </c>
      <c r="BP32" s="468">
        <f>[3]Gemüse!$CO16</f>
        <v>4.312754</v>
      </c>
      <c r="BQ32" s="380">
        <f>[3]Gemüse!$AN16</f>
        <v>5.7</v>
      </c>
      <c r="BR32" s="380">
        <f>[3]Gemüse!$CP16</f>
        <v>1.6788209999999999</v>
      </c>
      <c r="BS32" s="380"/>
      <c r="BT32" s="380">
        <f>[3]Gemüse!$AO16</f>
        <v>4.9082689999999998</v>
      </c>
      <c r="BU32" s="380">
        <f>[3]Gemüse!$CQ16</f>
        <v>2.4534470000000002</v>
      </c>
      <c r="BV32" s="468">
        <f>[3]Gemüse!$AW16</f>
        <v>8.6498120000000007</v>
      </c>
      <c r="BW32" s="468">
        <f>[3]Gemüse!$CY16</f>
        <v>6.0219310000000004</v>
      </c>
      <c r="BX32" s="380">
        <f>[3]Gemüse!$AP16</f>
        <v>0</v>
      </c>
      <c r="BY32" s="380">
        <f>[3]Gemüse!$CR16</f>
        <v>8.9934150000000006</v>
      </c>
      <c r="BZ32" s="468">
        <f>[3]Gemüse!$AQ16</f>
        <v>4.9413299999999998</v>
      </c>
      <c r="CA32" s="468">
        <f>[3]Gemüse!$CS16</f>
        <v>2.964766</v>
      </c>
      <c r="CB32" s="380">
        <f>[3]Gemüse!$AS16</f>
        <v>0</v>
      </c>
      <c r="CC32" s="380">
        <f>[3]Gemüse!$CU16</f>
        <v>0</v>
      </c>
      <c r="CD32" s="468">
        <f>[3]Gemüse!$AT16</f>
        <v>16.335687</v>
      </c>
      <c r="CE32" s="468">
        <f>[3]Gemüse!$CV16</f>
        <v>10.261361000000001</v>
      </c>
      <c r="CF32" s="380">
        <f>[3]Gemüse!$AU16</f>
        <v>0</v>
      </c>
      <c r="CG32" s="380">
        <f>[3]Gemüse!$CW16</f>
        <v>9.675027</v>
      </c>
      <c r="CH32" s="380"/>
      <c r="CI32" s="468">
        <f>[3]Gemüse!$AV16</f>
        <v>10.799999</v>
      </c>
      <c r="CJ32" s="468">
        <f>[3]Gemüse!$CX16</f>
        <v>5.046945</v>
      </c>
      <c r="CK32" s="380"/>
      <c r="CL32" s="380">
        <f>[3]Gemüse!$AY16</f>
        <v>15.729812000000001</v>
      </c>
      <c r="CM32" s="380">
        <f>[3]Gemüse!$DA16</f>
        <v>9.8052600000000005</v>
      </c>
      <c r="CN32" s="380"/>
      <c r="CO32" s="468">
        <f>[3]Gemüse!$AZ16</f>
        <v>15.331493</v>
      </c>
      <c r="CP32" s="468">
        <f>[3]Gemüse!$DB16</f>
        <v>9.6815429999999996</v>
      </c>
      <c r="CQ32" s="380">
        <f>[3]Gemüse!$BB16</f>
        <v>17.457498000000001</v>
      </c>
      <c r="CR32" s="380">
        <f>[3]Gemüse!$DD16</f>
        <v>8.2479180000000003</v>
      </c>
      <c r="CS32" s="468">
        <f>[3]Gemüse!$BC16</f>
        <v>6.3394550000000001</v>
      </c>
      <c r="CT32" s="468">
        <f>[3]Gemüse!$DE16</f>
        <v>6.454237</v>
      </c>
      <c r="CU32" s="380">
        <f>[3]Gemüse!$AJ16</f>
        <v>5.1740469999999998</v>
      </c>
      <c r="CV32" s="380">
        <f>[3]Gemüse!$CL16</f>
        <v>3.9076550000000001</v>
      </c>
      <c r="CW32" s="469" t="str">
        <f t="shared" si="30"/>
        <v>5</v>
      </c>
      <c r="CX32" s="343">
        <f>'Früchte Daten'!BQ32</f>
        <v>5</v>
      </c>
      <c r="CY32" s="471">
        <f>[3]Gemüse!DH16</f>
        <v>6955.4619043860002</v>
      </c>
      <c r="CZ32" s="471">
        <f>[3]Gemüse!DI16</f>
        <v>28611.685168229997</v>
      </c>
      <c r="DA32" s="471"/>
      <c r="DB32" s="473">
        <f>[3]Gemüse!DJ16</f>
        <v>528.55969032799999</v>
      </c>
      <c r="DC32" s="473">
        <f>[3]Gemüse!DK16</f>
        <v>1860.276248553</v>
      </c>
      <c r="DD32" s="471">
        <f>[3]Gemüse!DL16</f>
        <v>861.17039492800097</v>
      </c>
      <c r="DE32" s="471">
        <f>[3]Gemüse!DM16</f>
        <v>2239.861113941</v>
      </c>
      <c r="DF32" s="473">
        <f>[3]Gemüse!DN16</f>
        <v>508.19731606099998</v>
      </c>
      <c r="DG32" s="473">
        <f>[3]Gemüse!DO16</f>
        <v>1642.3419503059999</v>
      </c>
      <c r="DH32" s="471">
        <f>[3]Gemüse!DP16</f>
        <v>193.82716150100103</v>
      </c>
      <c r="DI32" s="471">
        <f>[3]Gemüse!DQ16</f>
        <v>1163.5949779999999</v>
      </c>
      <c r="DJ32" s="473">
        <f>[3]Gemüse!DR16</f>
        <v>448.31442155700103</v>
      </c>
      <c r="DK32" s="473">
        <f>[3]Gemüse!DS16</f>
        <v>1220.3728479700001</v>
      </c>
      <c r="DN32" s="471"/>
      <c r="DO32" s="471">
        <f>[3]Gemüse!DT16</f>
        <v>159.17340510700001</v>
      </c>
      <c r="DP32" s="471">
        <f>[3]Gemüse!DU16</f>
        <v>635.06079542900011</v>
      </c>
      <c r="DQ32" s="473">
        <f>[3]Gemüse!DV16</f>
        <v>173.05259561</v>
      </c>
      <c r="DR32" s="473">
        <f>[3]Gemüse!DW16</f>
        <v>806.34281729299994</v>
      </c>
      <c r="DS32" s="471">
        <f>[3]Gemüse!DX16</f>
        <v>35.250366947000003</v>
      </c>
      <c r="DT32" s="471">
        <f>[3]Gemüse!DY16</f>
        <v>600.46042373900002</v>
      </c>
      <c r="DU32" s="473">
        <f>[3]Gemüse!DZ16</f>
        <v>48.534459832000003</v>
      </c>
      <c r="DV32" s="473">
        <f>[3]Gemüse!EA16</f>
        <v>220.89300233399999</v>
      </c>
      <c r="DW32" s="471"/>
      <c r="DX32" s="471">
        <f>[3]Gemüse!EB16</f>
        <v>183.16186225499999</v>
      </c>
      <c r="DY32" s="471">
        <f>[3]Gemüse!EC16</f>
        <v>909.39880147300107</v>
      </c>
      <c r="DZ32" s="473">
        <f>[3]Gemüse!ED16</f>
        <v>311.96340965899998</v>
      </c>
      <c r="EA32" s="473">
        <f>[3]Gemüse!EE16</f>
        <v>942.97562725400007</v>
      </c>
      <c r="EB32" s="471">
        <f>[3]Gemüse!$EF16</f>
        <v>32.924866000000002</v>
      </c>
      <c r="EC32" s="471">
        <f>[3]Gemüse!EG16</f>
        <v>205.488361</v>
      </c>
      <c r="ED32" s="473">
        <f>[3]Gemüse!EH16</f>
        <v>29.732728259000002</v>
      </c>
      <c r="EE32" s="473">
        <f>[3]Gemüse!EI16</f>
        <v>375.29972055700006</v>
      </c>
      <c r="EG32" s="471">
        <f>[3]Gemüse!$EJ16</f>
        <v>1323.5113082530002</v>
      </c>
      <c r="EH32" s="471">
        <f>[3]Gemüse!EK16</f>
        <v>3440.588810062</v>
      </c>
      <c r="EI32" s="473">
        <f>[3]Gemüse!EL16</f>
        <v>65.78129268699999</v>
      </c>
      <c r="EJ32" s="473">
        <f>[3]Gemüse!EM16</f>
        <v>237.92448393200002</v>
      </c>
      <c r="EK32" s="471">
        <f>[3]Gemüse!$EN16</f>
        <v>11.703541672001</v>
      </c>
      <c r="EL32" s="471">
        <f>[3]Gemüse!EO16</f>
        <v>124.65051540900001</v>
      </c>
      <c r="EM32" s="473">
        <f>[3]Gemüse!EP16</f>
        <v>267.45576965500101</v>
      </c>
      <c r="EN32" s="473">
        <f>[3]Gemüse!EQ16</f>
        <v>267.31258035800101</v>
      </c>
      <c r="EO32" s="471"/>
      <c r="EP32" s="471">
        <f>[3]Gemüse!ER16</f>
        <v>55.497407635001004</v>
      </c>
      <c r="EQ32" s="471">
        <f>[3]Gemüse!ES16</f>
        <v>508.14200721399999</v>
      </c>
      <c r="ER32" s="471">
        <f>[3]Gemüse!$ET16</f>
        <v>225.37264278200101</v>
      </c>
      <c r="ES32" s="471">
        <f>[3]Gemüse!EU16</f>
        <v>2918.245192245</v>
      </c>
      <c r="ET32" s="471"/>
      <c r="EU32" s="473">
        <f>[3]Gemüse!$EV16</f>
        <v>168.00482050599999</v>
      </c>
      <c r="EV32" s="473">
        <f>[3]Gemüse!EW16</f>
        <v>554.20425061700007</v>
      </c>
      <c r="EX32" s="473">
        <f>[3]Gemüse!EX16</f>
        <v>183.73522252400002</v>
      </c>
      <c r="EY32" s="473">
        <f>[3]Gemüse!EY16</f>
        <v>647.8880439620001</v>
      </c>
    </row>
    <row r="33" spans="1:155" x14ac:dyDescent="0.2">
      <c r="A33" s="218"/>
      <c r="B33" s="189">
        <f>[3]Gemüse!A17</f>
        <v>45689</v>
      </c>
      <c r="C33" s="468">
        <f>[3]Gemüse!$B17</f>
        <v>4.9232469999999999</v>
      </c>
      <c r="D33" s="468">
        <f>[3]Gemüse!$BD17</f>
        <v>2.35704</v>
      </c>
      <c r="E33" s="380">
        <f>[3]Gemüse!$C17</f>
        <v>5.4293079999999998</v>
      </c>
      <c r="F33" s="380">
        <f>[3]Gemüse!$BE17</f>
        <v>3.6282830000000001</v>
      </c>
      <c r="G33" s="468">
        <f>[3]Gemüse!$D17</f>
        <v>1.0914740000000001</v>
      </c>
      <c r="H33" s="468">
        <f>[3]Gemüse!$BF17</f>
        <v>0.90056199999999997</v>
      </c>
      <c r="I33" s="380">
        <f>[3]Gemüse!$E17</f>
        <v>6.3556809999999997</v>
      </c>
      <c r="J33" s="380">
        <f>[3]Gemüse!$BG17</f>
        <v>2.2363</v>
      </c>
      <c r="K33" s="468">
        <f>[3]Gemüse!$F17</f>
        <v>0</v>
      </c>
      <c r="L33" s="468">
        <f>[3]Gemüse!$BH17</f>
        <v>6.0093310000000004</v>
      </c>
      <c r="M33" s="380">
        <f>[3]Gemüse!$G17</f>
        <v>0</v>
      </c>
      <c r="N33" s="380">
        <f>[3]Gemüse!$BI17</f>
        <v>8.0592100000000002</v>
      </c>
      <c r="O33" s="468">
        <f>[3]Gemüse!$H17</f>
        <v>5.9852299999999996</v>
      </c>
      <c r="P33" s="468">
        <f>[3]Gemüse!$BJ17</f>
        <v>6.7303930000000003</v>
      </c>
      <c r="Q33" s="380">
        <f>[3]Gemüse!$J17</f>
        <v>4.2748749999999998</v>
      </c>
      <c r="R33" s="380">
        <f>[3]Gemüse!$BL17</f>
        <v>2.7111499999999999</v>
      </c>
      <c r="S33" s="380"/>
      <c r="T33" s="468">
        <f>[3]Gemüse!$K17</f>
        <v>7.7283369999999998</v>
      </c>
      <c r="U33" s="468">
        <f>[3]Gemüse!$BM17</f>
        <v>4.3626440000000004</v>
      </c>
      <c r="V33" s="380">
        <f>[3]Gemüse!$L17</f>
        <v>0</v>
      </c>
      <c r="W33" s="380">
        <f>[3]Gemüse!$BN17</f>
        <v>6.0701580000000002</v>
      </c>
      <c r="X33" s="468">
        <f>[3]Gemüse!$M17</f>
        <v>2.6769829999999999</v>
      </c>
      <c r="Y33" s="468">
        <f>[3]Gemüse!$BO17</f>
        <v>1.530384</v>
      </c>
      <c r="Z33" s="380">
        <f>[3]Gemüse!$N17</f>
        <v>2.2058119999999999</v>
      </c>
      <c r="AA33" s="380">
        <f>[3]Gemüse!$BP17</f>
        <v>1.280969</v>
      </c>
      <c r="AB33" s="468">
        <f>[3]Gemüse!$R17</f>
        <v>0</v>
      </c>
      <c r="AC33" s="468">
        <f>[3]Gemüse!$BT17</f>
        <v>1.3765229999999999</v>
      </c>
      <c r="AD33" s="380">
        <f>[3]Gemüse!$U17</f>
        <v>40.200946999999999</v>
      </c>
      <c r="AE33" s="380">
        <f>[3]Gemüse!$BW17</f>
        <v>22.358900999999999</v>
      </c>
      <c r="AF33" s="468">
        <f>[3]Gemüse!$V17</f>
        <v>15.999999000000001</v>
      </c>
      <c r="AG33" s="468">
        <f>[3]Gemüse!$BX17</f>
        <v>7.5756030000000001</v>
      </c>
      <c r="AH33" s="380">
        <f>[3]Gemüse!$AX17</f>
        <v>15.247438000000001</v>
      </c>
      <c r="AI33" s="380">
        <f>[3]Gemüse!$CZ17</f>
        <v>4.1782339999999998</v>
      </c>
      <c r="AJ33" s="468">
        <f>[3]Gemüse!$W17</f>
        <v>4.6908469999999998</v>
      </c>
      <c r="AK33" s="468">
        <f>[3]Gemüse!$BY17</f>
        <v>3.9776370000000001</v>
      </c>
      <c r="AL33" s="380"/>
      <c r="AM33" s="380">
        <f>[3]Gemüse!$X17</f>
        <v>5.15435</v>
      </c>
      <c r="AN33" s="380">
        <f>[3]Gemüse!$BZ17</f>
        <v>4.9465170000000001</v>
      </c>
      <c r="AO33" s="468">
        <f>[3]Gemüse!$Y17</f>
        <v>3.9122279999999998</v>
      </c>
      <c r="AP33" s="468">
        <f>[3]Gemüse!$CA17</f>
        <v>2.3316940000000002</v>
      </c>
      <c r="AQ33" s="380">
        <f>[3]Gemüse!$Z17</f>
        <v>5.7592150000000002</v>
      </c>
      <c r="AR33" s="380">
        <f>[3]Gemüse!$CB17</f>
        <v>2.5265369999999998</v>
      </c>
      <c r="AS33" s="468">
        <f>[3]Gemüse!$AF17</f>
        <v>1.95</v>
      </c>
      <c r="AT33" s="468">
        <f>[3]Gemüse!$CH17</f>
        <v>0.71186000000000005</v>
      </c>
      <c r="AU33" s="380">
        <f>[3]Gemüse!$AB17</f>
        <v>5.0091890000000001</v>
      </c>
      <c r="AV33" s="380">
        <f>[3]Gemüse!$CD17</f>
        <v>2.3293979999999999</v>
      </c>
      <c r="AW33" s="468">
        <f>[3]Gemüse!$AC17</f>
        <v>4.95</v>
      </c>
      <c r="AX33" s="468">
        <f>[3]Gemüse!$CE17</f>
        <v>2.3293979999999999</v>
      </c>
      <c r="AY33" s="380">
        <f>[3]Gemüse!$AD17</f>
        <v>5.95</v>
      </c>
      <c r="AZ33" s="380">
        <f>[3]Gemüse!$CF17</f>
        <v>2.8620670000000001</v>
      </c>
      <c r="BA33" s="380"/>
      <c r="BB33" s="468">
        <f>[3]Gemüse!$AE17</f>
        <v>2.684374</v>
      </c>
      <c r="BC33" s="468">
        <f>[3]Gemüse!$CG17</f>
        <v>1.3692420000000001</v>
      </c>
      <c r="BD33" s="380">
        <f>[3]Gemüse!$AG17</f>
        <v>5.2999989999999997</v>
      </c>
      <c r="BE33" s="380">
        <f>[3]Gemüse!$CI17</f>
        <v>2.3591869999999999</v>
      </c>
      <c r="BF33" s="468">
        <f>[3]Gemüse!$AH17</f>
        <v>2.6942550000000001</v>
      </c>
      <c r="BG33" s="468">
        <f>[3]Gemüse!$CJ17</f>
        <v>1.3444480000000001</v>
      </c>
      <c r="BH33" s="380">
        <f>[3]Gemüse!$AI17</f>
        <v>7.5</v>
      </c>
      <c r="BI33" s="380">
        <f>[3]Gemüse!$CK17</f>
        <v>3.8978510000000002</v>
      </c>
      <c r="BJ33" s="380"/>
      <c r="BK33" s="468">
        <f>[3]Gemüse!$AK17</f>
        <v>3.2477459999999998</v>
      </c>
      <c r="BL33" s="468">
        <f>[3]Gemüse!$CM17</f>
        <v>0.73186499999999999</v>
      </c>
      <c r="BM33" s="380">
        <f>[3]Gemüse!$AL17</f>
        <v>17.894098</v>
      </c>
      <c r="BN33" s="380">
        <f>[3]Gemüse!$CN17</f>
        <v>5.1682899999999998</v>
      </c>
      <c r="BO33" s="468">
        <f>[3]Gemüse!$AM17</f>
        <v>7.5</v>
      </c>
      <c r="BP33" s="468">
        <f>[3]Gemüse!$CO17</f>
        <v>4.3168850000000001</v>
      </c>
      <c r="BQ33" s="380">
        <f>[3]Gemüse!$AN17</f>
        <v>5.7026680000000001</v>
      </c>
      <c r="BR33" s="380">
        <f>[3]Gemüse!$CP17</f>
        <v>1.8039670000000001</v>
      </c>
      <c r="BS33" s="380"/>
      <c r="BT33" s="380">
        <f>[3]Gemüse!$AO17</f>
        <v>5.1554500000000001</v>
      </c>
      <c r="BU33" s="380">
        <f>[3]Gemüse!$CQ17</f>
        <v>2.425297</v>
      </c>
      <c r="BV33" s="468">
        <f>[3]Gemüse!$AW17</f>
        <v>7.6838449999999998</v>
      </c>
      <c r="BW33" s="468">
        <f>[3]Gemüse!$CY17</f>
        <v>5.3904269999999999</v>
      </c>
      <c r="BX33" s="380">
        <f>[3]Gemüse!$AP17</f>
        <v>0</v>
      </c>
      <c r="BY33" s="380">
        <f>[3]Gemüse!$CR17</f>
        <v>8.8999989999999993</v>
      </c>
      <c r="BZ33" s="468">
        <f>[3]Gemüse!$AQ17</f>
        <v>4.949999</v>
      </c>
      <c r="CA33" s="468">
        <f>[3]Gemüse!$CS17</f>
        <v>2.9505059999999999</v>
      </c>
      <c r="CB33" s="380">
        <f>[3]Gemüse!$AS17</f>
        <v>0</v>
      </c>
      <c r="CC33" s="380">
        <f>[3]Gemüse!$CU17</f>
        <v>0</v>
      </c>
      <c r="CD33" s="468">
        <f>[3]Gemüse!$AT17</f>
        <v>0</v>
      </c>
      <c r="CE33" s="468">
        <f>[3]Gemüse!$CV17</f>
        <v>10.779915000000001</v>
      </c>
      <c r="CF33" s="380">
        <f>[3]Gemüse!$AU17</f>
        <v>0</v>
      </c>
      <c r="CG33" s="380">
        <f>[3]Gemüse!$CW17</f>
        <v>9.3943659999999998</v>
      </c>
      <c r="CH33" s="380"/>
      <c r="CI33" s="468">
        <f>[3]Gemüse!$AV17</f>
        <v>10.799999</v>
      </c>
      <c r="CJ33" s="468">
        <f>[3]Gemüse!$CX17</f>
        <v>5.287528</v>
      </c>
      <c r="CK33" s="380"/>
      <c r="CL33" s="380">
        <f>[3]Gemüse!$AY17</f>
        <v>17.341913000000002</v>
      </c>
      <c r="CM33" s="380">
        <f>[3]Gemüse!$DA17</f>
        <v>9.803858</v>
      </c>
      <c r="CN33" s="380"/>
      <c r="CO33" s="468">
        <f>[3]Gemüse!$AZ17</f>
        <v>15.331464</v>
      </c>
      <c r="CP33" s="468">
        <f>[3]Gemüse!$DB17</f>
        <v>9.6970840000000003</v>
      </c>
      <c r="CQ33" s="380">
        <f>[3]Gemüse!$BB17</f>
        <v>17.425452</v>
      </c>
      <c r="CR33" s="380">
        <f>[3]Gemüse!$DD17</f>
        <v>8.1842299999999994</v>
      </c>
      <c r="CS33" s="468">
        <f>[3]Gemüse!$BC17</f>
        <v>6.2878619999999996</v>
      </c>
      <c r="CT33" s="468">
        <f>[3]Gemüse!$DE17</f>
        <v>6.4533480000000001</v>
      </c>
      <c r="CU33" s="380">
        <f>[3]Gemüse!$AJ17</f>
        <v>5.1706050000000001</v>
      </c>
      <c r="CV33" s="380">
        <f>[3]Gemüse!$CL17</f>
        <v>3.9072580000000001</v>
      </c>
      <c r="CW33" s="469" t="str">
        <f t="shared" si="30"/>
        <v>4</v>
      </c>
      <c r="CX33" s="343">
        <f>'Früchte Daten'!BQ33</f>
        <v>4</v>
      </c>
      <c r="CY33" s="471">
        <f>[3]Gemüse!DH17</f>
        <v>5516.1905184369989</v>
      </c>
      <c r="CZ33" s="471">
        <f>[3]Gemüse!DI17</f>
        <v>21713.422525808001</v>
      </c>
      <c r="DA33" s="471"/>
      <c r="DB33" s="473">
        <f>[3]Gemüse!DJ17</f>
        <v>381.737955502001</v>
      </c>
      <c r="DC33" s="473">
        <f>[3]Gemüse!DK17</f>
        <v>1478.9318195839999</v>
      </c>
      <c r="DD33" s="471">
        <f>[3]Gemüse!DL17</f>
        <v>645.59852694699998</v>
      </c>
      <c r="DE33" s="471">
        <f>[3]Gemüse!DM17</f>
        <v>1512.824994267</v>
      </c>
      <c r="DF33" s="473">
        <f>[3]Gemüse!DN17</f>
        <v>356.55364338999999</v>
      </c>
      <c r="DG33" s="473">
        <f>[3]Gemüse!DO17</f>
        <v>1175.2709190090002</v>
      </c>
      <c r="DH33" s="471">
        <f>[3]Gemüse!DP17</f>
        <v>133.08952458500099</v>
      </c>
      <c r="DI33" s="471">
        <f>[3]Gemüse!DQ17</f>
        <v>737.91456200000096</v>
      </c>
      <c r="DJ33" s="473">
        <f>[3]Gemüse!DR17</f>
        <v>412.32143655200099</v>
      </c>
      <c r="DK33" s="473">
        <f>[3]Gemüse!DS17</f>
        <v>772.94776996700102</v>
      </c>
      <c r="DN33" s="471"/>
      <c r="DO33" s="471">
        <f>[3]Gemüse!DT17</f>
        <v>142.97343118900102</v>
      </c>
      <c r="DP33" s="471">
        <f>[3]Gemüse!DU17</f>
        <v>574.726529314</v>
      </c>
      <c r="DQ33" s="473">
        <f>[3]Gemüse!DV17</f>
        <v>122.569234120001</v>
      </c>
      <c r="DR33" s="473">
        <f>[3]Gemüse!DW17</f>
        <v>632.44616991100099</v>
      </c>
      <c r="DS33" s="471">
        <f>[3]Gemüse!DX17</f>
        <v>23.669231033001001</v>
      </c>
      <c r="DT33" s="471">
        <f>[3]Gemüse!DY17</f>
        <v>520.11195663199999</v>
      </c>
      <c r="DU33" s="473">
        <f>[3]Gemüse!DZ17</f>
        <v>45.694539585000001</v>
      </c>
      <c r="DV33" s="473">
        <f>[3]Gemüse!EA17</f>
        <v>175.29403970700201</v>
      </c>
      <c r="DW33" s="471"/>
      <c r="DX33" s="471">
        <f>[3]Gemüse!EB17</f>
        <v>138.01208858100102</v>
      </c>
      <c r="DY33" s="471">
        <f>[3]Gemüse!EC17</f>
        <v>615.20139537000102</v>
      </c>
      <c r="DZ33" s="473">
        <f>[3]Gemüse!ED17</f>
        <v>276.43224199299999</v>
      </c>
      <c r="EA33" s="473">
        <f>[3]Gemüse!EE17</f>
        <v>1052.2628803749999</v>
      </c>
      <c r="EB33" s="471">
        <f>[3]Gemüse!$EF17</f>
        <v>38.349663458000002</v>
      </c>
      <c r="EC33" s="471">
        <f>[3]Gemüse!EG17</f>
        <v>179.042799</v>
      </c>
      <c r="ED33" s="473">
        <f>[3]Gemüse!EH17</f>
        <v>22.318175089</v>
      </c>
      <c r="EE33" s="473">
        <f>[3]Gemüse!EI17</f>
        <v>300.30994776100005</v>
      </c>
      <c r="EG33" s="471">
        <f>[3]Gemüse!$EJ17</f>
        <v>1081.3714464290001</v>
      </c>
      <c r="EH33" s="471">
        <f>[3]Gemüse!EK17</f>
        <v>2590.9987980430001</v>
      </c>
      <c r="EI33" s="473">
        <f>[3]Gemüse!EL17</f>
        <v>63.962559865000003</v>
      </c>
      <c r="EJ33" s="473">
        <f>[3]Gemüse!EM17</f>
        <v>228.01286246999999</v>
      </c>
      <c r="EK33" s="471">
        <f>[3]Gemüse!$EN17</f>
        <v>2.4246744410010002</v>
      </c>
      <c r="EL33" s="471">
        <f>[3]Gemüse!EO17</f>
        <v>70.390003470001005</v>
      </c>
      <c r="EM33" s="473">
        <f>[3]Gemüse!EP17</f>
        <v>227.39214597100101</v>
      </c>
      <c r="EN33" s="473">
        <f>[3]Gemüse!EQ17</f>
        <v>227.571657700001</v>
      </c>
      <c r="EO33" s="471"/>
      <c r="EP33" s="471">
        <f>[3]Gemüse!ER17</f>
        <v>63.447798211001</v>
      </c>
      <c r="EQ33" s="471">
        <f>[3]Gemüse!ES17</f>
        <v>496.58416074299998</v>
      </c>
      <c r="ER33" s="471">
        <f>[3]Gemüse!$ET17</f>
        <v>179.12640779600102</v>
      </c>
      <c r="ES33" s="471">
        <f>[3]Gemüse!EU17</f>
        <v>2231.2159084539999</v>
      </c>
      <c r="ET33" s="471"/>
      <c r="EU33" s="473">
        <f>[3]Gemüse!$EV17</f>
        <v>141.711548735001</v>
      </c>
      <c r="EV33" s="473">
        <f>[3]Gemüse!EW17</f>
        <v>448.57444640599999</v>
      </c>
      <c r="EX33" s="473">
        <f>[3]Gemüse!EX17</f>
        <v>143.88000745800002</v>
      </c>
      <c r="EY33" s="473">
        <f>[3]Gemüse!EY17</f>
        <v>592.60546030900105</v>
      </c>
    </row>
    <row r="34" spans="1:155" x14ac:dyDescent="0.2">
      <c r="A34" s="218"/>
      <c r="B34" s="189">
        <f>[3]Gemüse!A18</f>
        <v>45658</v>
      </c>
      <c r="C34" s="468">
        <f>[3]Gemüse!$B18</f>
        <v>4.9230390000000002</v>
      </c>
      <c r="D34" s="468">
        <f>[3]Gemüse!$BD18</f>
        <v>2.360608</v>
      </c>
      <c r="E34" s="380">
        <f>[3]Gemüse!$C18</f>
        <v>5.5574779999999997</v>
      </c>
      <c r="F34" s="380">
        <f>[3]Gemüse!$BE18</f>
        <v>3.4880460000000002</v>
      </c>
      <c r="G34" s="468">
        <f>[3]Gemüse!$D18</f>
        <v>1.0709470000000001</v>
      </c>
      <c r="H34" s="468">
        <f>[3]Gemüse!$BF18</f>
        <v>0.89227800000000002</v>
      </c>
      <c r="I34" s="380">
        <f>[3]Gemüse!$E18</f>
        <v>6.2834079999999997</v>
      </c>
      <c r="J34" s="380">
        <f>[3]Gemüse!$BG18</f>
        <v>2.3707940000000001</v>
      </c>
      <c r="K34" s="468">
        <f>[3]Gemüse!$F18</f>
        <v>0</v>
      </c>
      <c r="L34" s="468">
        <f>[3]Gemüse!$BH18</f>
        <v>5.9504330000000003</v>
      </c>
      <c r="M34" s="380">
        <f>[3]Gemüse!$G18</f>
        <v>0</v>
      </c>
      <c r="N34" s="380">
        <f>[3]Gemüse!$BI18</f>
        <v>8.0592100000000002</v>
      </c>
      <c r="O34" s="468">
        <f>[3]Gemüse!$H18</f>
        <v>5.615132</v>
      </c>
      <c r="P34" s="468">
        <f>[3]Gemüse!$BJ18</f>
        <v>6.8355699999999997</v>
      </c>
      <c r="Q34" s="380">
        <f>[3]Gemüse!$J18</f>
        <v>4.1514860000000002</v>
      </c>
      <c r="R34" s="380">
        <f>[3]Gemüse!$BL18</f>
        <v>2.7454010000000002</v>
      </c>
      <c r="S34" s="380"/>
      <c r="T34" s="468">
        <f>[3]Gemüse!$K18</f>
        <v>7.6952059999999998</v>
      </c>
      <c r="U34" s="468">
        <f>[3]Gemüse!$BM18</f>
        <v>3.9876149999999999</v>
      </c>
      <c r="V34" s="380">
        <f>[3]Gemüse!$L18</f>
        <v>0</v>
      </c>
      <c r="W34" s="380">
        <f>[3]Gemüse!$BN18</f>
        <v>6.3875469999999996</v>
      </c>
      <c r="X34" s="468">
        <f>[3]Gemüse!$M18</f>
        <v>0</v>
      </c>
      <c r="Y34" s="468">
        <f>[3]Gemüse!$BO18</f>
        <v>1.5178259999999999</v>
      </c>
      <c r="Z34" s="380">
        <f>[3]Gemüse!$N18</f>
        <v>2.125902</v>
      </c>
      <c r="AA34" s="380">
        <f>[3]Gemüse!$BP18</f>
        <v>1.3379179999999999</v>
      </c>
      <c r="AB34" s="468">
        <f>[3]Gemüse!$R18</f>
        <v>0</v>
      </c>
      <c r="AC34" s="468">
        <f>[3]Gemüse!$BT18</f>
        <v>1.3613980000000001</v>
      </c>
      <c r="AD34" s="380">
        <f>[3]Gemüse!$U18</f>
        <v>38.685060999999997</v>
      </c>
      <c r="AE34" s="380">
        <f>[3]Gemüse!$BW18</f>
        <v>22.043975</v>
      </c>
      <c r="AF34" s="468">
        <f>[3]Gemüse!$V18</f>
        <v>15.999999000000001</v>
      </c>
      <c r="AG34" s="468">
        <f>[3]Gemüse!$BX18</f>
        <v>7.5731109999999999</v>
      </c>
      <c r="AH34" s="380">
        <f>[3]Gemüse!$AX18</f>
        <v>16.815472</v>
      </c>
      <c r="AI34" s="380">
        <f>[3]Gemüse!$CZ18</f>
        <v>4.4974829999999999</v>
      </c>
      <c r="AJ34" s="468">
        <f>[3]Gemüse!$W18</f>
        <v>4.6896579999999997</v>
      </c>
      <c r="AK34" s="468">
        <f>[3]Gemüse!$BY18</f>
        <v>3.9732430000000001</v>
      </c>
      <c r="AL34" s="380"/>
      <c r="AM34" s="380">
        <f>[3]Gemüse!$X18</f>
        <v>5.4333150000000003</v>
      </c>
      <c r="AN34" s="380">
        <f>[3]Gemüse!$BZ18</f>
        <v>2.6165240000000001</v>
      </c>
      <c r="AO34" s="468">
        <f>[3]Gemüse!$Y18</f>
        <v>3.646433</v>
      </c>
      <c r="AP34" s="468">
        <f>[3]Gemüse!$CA18</f>
        <v>2.861888</v>
      </c>
      <c r="AQ34" s="380">
        <f>[3]Gemüse!$Z18</f>
        <v>5.695252</v>
      </c>
      <c r="AR34" s="380">
        <f>[3]Gemüse!$CB18</f>
        <v>2.6235080000000002</v>
      </c>
      <c r="AS34" s="468">
        <f>[3]Gemüse!$AF18</f>
        <v>0</v>
      </c>
      <c r="AT34" s="468">
        <f>[3]Gemüse!$CH18</f>
        <v>0.72839500000000001</v>
      </c>
      <c r="AU34" s="380">
        <f>[3]Gemüse!$AB18</f>
        <v>5.0057130000000001</v>
      </c>
      <c r="AV34" s="380">
        <f>[3]Gemüse!$CD18</f>
        <v>2.3236970000000001</v>
      </c>
      <c r="AW34" s="468">
        <f>[3]Gemüse!$AC18</f>
        <v>4.95</v>
      </c>
      <c r="AX34" s="468">
        <f>[3]Gemüse!$CE18</f>
        <v>2.3147160000000002</v>
      </c>
      <c r="AY34" s="380">
        <f>[3]Gemüse!$AD18</f>
        <v>5.95</v>
      </c>
      <c r="AZ34" s="380">
        <f>[3]Gemüse!$CF18</f>
        <v>2.9092959999999999</v>
      </c>
      <c r="BA34" s="380"/>
      <c r="BB34" s="468">
        <f>[3]Gemüse!$AE18</f>
        <v>2.8082699999999998</v>
      </c>
      <c r="BC34" s="468">
        <f>[3]Gemüse!$CG18</f>
        <v>1.34138</v>
      </c>
      <c r="BD34" s="380">
        <f>[3]Gemüse!$AG18</f>
        <v>5.3</v>
      </c>
      <c r="BE34" s="380">
        <f>[3]Gemüse!$CI18</f>
        <v>2.359051</v>
      </c>
      <c r="BF34" s="468">
        <f>[3]Gemüse!$AH18</f>
        <v>0</v>
      </c>
      <c r="BG34" s="468">
        <f>[3]Gemüse!$CJ18</f>
        <v>1.3045819999999999</v>
      </c>
      <c r="BH34" s="380">
        <f>[3]Gemüse!$AI18</f>
        <v>7.358187</v>
      </c>
      <c r="BI34" s="380">
        <f>[3]Gemüse!$CK18</f>
        <v>3.8858069999999998</v>
      </c>
      <c r="BJ34" s="380"/>
      <c r="BK34" s="468">
        <f>[3]Gemüse!$AK18</f>
        <v>3.1314150000000001</v>
      </c>
      <c r="BL34" s="468">
        <f>[3]Gemüse!$CM18</f>
        <v>0.74876900000000002</v>
      </c>
      <c r="BM34" s="380">
        <f>[3]Gemüse!$AL18</f>
        <v>18</v>
      </c>
      <c r="BN34" s="380">
        <f>[3]Gemüse!$CN18</f>
        <v>5.1682899999999998</v>
      </c>
      <c r="BO34" s="468">
        <f>[3]Gemüse!$AM18</f>
        <v>7.6147400000000003</v>
      </c>
      <c r="BP34" s="468">
        <f>[3]Gemüse!$CO18</f>
        <v>4.3298870000000003</v>
      </c>
      <c r="BQ34" s="380">
        <f>[3]Gemüse!$AN18</f>
        <v>5.7009189999999998</v>
      </c>
      <c r="BR34" s="380">
        <f>[3]Gemüse!$CP18</f>
        <v>1.974234</v>
      </c>
      <c r="BS34" s="380"/>
      <c r="BT34" s="380">
        <f>[3]Gemüse!$AO18</f>
        <v>5.1470989999999999</v>
      </c>
      <c r="BU34" s="380">
        <f>[3]Gemüse!$CQ18</f>
        <v>2.4235250000000002</v>
      </c>
      <c r="BV34" s="468">
        <f>[3]Gemüse!$AW18</f>
        <v>7.3856250000000001</v>
      </c>
      <c r="BW34" s="468">
        <f>[3]Gemüse!$CY18</f>
        <v>5.4534659999999997</v>
      </c>
      <c r="BX34" s="380">
        <f>[3]Gemüse!$AP18</f>
        <v>0</v>
      </c>
      <c r="BY34" s="380">
        <f>[3]Gemüse!$CR18</f>
        <v>0</v>
      </c>
      <c r="BZ34" s="468">
        <f>[3]Gemüse!$AQ18</f>
        <v>4.949999</v>
      </c>
      <c r="CA34" s="468">
        <f>[3]Gemüse!$CS18</f>
        <v>2.9811130000000001</v>
      </c>
      <c r="CB34" s="380">
        <f>[3]Gemüse!$AS18</f>
        <v>0</v>
      </c>
      <c r="CC34" s="380">
        <f>[3]Gemüse!$CU18</f>
        <v>0</v>
      </c>
      <c r="CD34" s="468">
        <f>[3]Gemüse!$AT18</f>
        <v>0</v>
      </c>
      <c r="CE34" s="468">
        <f>[3]Gemüse!$CV18</f>
        <v>10.595124</v>
      </c>
      <c r="CF34" s="380">
        <f>[3]Gemüse!$AU18</f>
        <v>0</v>
      </c>
      <c r="CG34" s="380">
        <f>[3]Gemüse!$CW18</f>
        <v>0</v>
      </c>
      <c r="CH34" s="380"/>
      <c r="CI34" s="468">
        <f>[3]Gemüse!$AV18</f>
        <v>10.799999</v>
      </c>
      <c r="CJ34" s="468">
        <f>[3]Gemüse!$CX18</f>
        <v>5.4910350000000001</v>
      </c>
      <c r="CK34" s="380"/>
      <c r="CL34" s="380">
        <f>[3]Gemüse!$AY18</f>
        <v>16.689236000000001</v>
      </c>
      <c r="CM34" s="380">
        <f>[3]Gemüse!$DA18</f>
        <v>9.7546940000000006</v>
      </c>
      <c r="CN34" s="380"/>
      <c r="CO34" s="468">
        <f>[3]Gemüse!$AZ18</f>
        <v>15.331466000000001</v>
      </c>
      <c r="CP34" s="468">
        <f>[3]Gemüse!$DB18</f>
        <v>9.6983510000000006</v>
      </c>
      <c r="CQ34" s="380">
        <f>[3]Gemüse!$BB18</f>
        <v>17.428498999999999</v>
      </c>
      <c r="CR34" s="380">
        <f>[3]Gemüse!$DD18</f>
        <v>8.2450539999999997</v>
      </c>
      <c r="CS34" s="468">
        <f>[3]Gemüse!$BC18</f>
        <v>6.2880269999999996</v>
      </c>
      <c r="CT34" s="468">
        <f>[3]Gemüse!$DE18</f>
        <v>6.454237</v>
      </c>
      <c r="CU34" s="380">
        <f>[3]Gemüse!$AJ18</f>
        <v>5.1709319999999996</v>
      </c>
      <c r="CV34" s="380">
        <f>[3]Gemüse!$CL18</f>
        <v>3.9074260000000001</v>
      </c>
      <c r="CW34" s="469" t="str">
        <f t="shared" si="30"/>
        <v>4</v>
      </c>
      <c r="CX34" s="343">
        <f>'Früchte Daten'!BQ34</f>
        <v>4</v>
      </c>
      <c r="CY34" s="471">
        <f>[3]Gemüse!DH18</f>
        <v>5425.1814595679998</v>
      </c>
      <c r="CZ34" s="471">
        <f>[3]Gemüse!DI18</f>
        <v>22311.580438801</v>
      </c>
      <c r="DA34" s="471"/>
      <c r="DB34" s="473">
        <f>[3]Gemüse!DJ18</f>
        <v>355.68453894800098</v>
      </c>
      <c r="DC34" s="473">
        <f>[3]Gemüse!DK18</f>
        <v>1434.818940222</v>
      </c>
      <c r="DD34" s="471">
        <f>[3]Gemüse!DL18</f>
        <v>565.41141602400103</v>
      </c>
      <c r="DE34" s="471">
        <f>[3]Gemüse!DM18</f>
        <v>1569.544166834</v>
      </c>
      <c r="DF34" s="473">
        <f>[3]Gemüse!DN18</f>
        <v>308.75362345999997</v>
      </c>
      <c r="DG34" s="473">
        <f>[3]Gemüse!DO18</f>
        <v>1208.7855867379999</v>
      </c>
      <c r="DH34" s="471">
        <f>[3]Gemüse!DP18</f>
        <v>128.09487939000002</v>
      </c>
      <c r="DI34" s="471">
        <f>[3]Gemüse!DQ18</f>
        <v>726.14681700000096</v>
      </c>
      <c r="DJ34" s="473">
        <f>[3]Gemüse!DR18</f>
        <v>379.22279651300101</v>
      </c>
      <c r="DK34" s="473">
        <f>[3]Gemüse!DS18</f>
        <v>781.09428141399997</v>
      </c>
      <c r="DN34" s="471"/>
      <c r="DO34" s="471">
        <f>[3]Gemüse!DT18</f>
        <v>120.80172154600001</v>
      </c>
      <c r="DP34" s="471">
        <f>[3]Gemüse!DU18</f>
        <v>671.01377722199993</v>
      </c>
      <c r="DQ34" s="473">
        <f>[3]Gemüse!DV18</f>
        <v>135.29603064200001</v>
      </c>
      <c r="DR34" s="473">
        <f>[3]Gemüse!DW18</f>
        <v>656.74209427100106</v>
      </c>
      <c r="DS34" s="471">
        <f>[3]Gemüse!DX18</f>
        <v>25.514812846000002</v>
      </c>
      <c r="DT34" s="471">
        <f>[3]Gemüse!DY18</f>
        <v>449.65238005500004</v>
      </c>
      <c r="DU34" s="473">
        <f>[3]Gemüse!DZ18</f>
        <v>55.426917597001001</v>
      </c>
      <c r="DV34" s="473">
        <f>[3]Gemüse!EA18</f>
        <v>192.06217128</v>
      </c>
      <c r="DW34" s="471"/>
      <c r="DX34" s="471">
        <f>[3]Gemüse!EB18</f>
        <v>199.77648137200001</v>
      </c>
      <c r="DY34" s="471">
        <f>[3]Gemüse!EC18</f>
        <v>685.340216846001</v>
      </c>
      <c r="DZ34" s="473">
        <f>[3]Gemüse!ED18</f>
        <v>302.06014864500003</v>
      </c>
      <c r="EA34" s="473">
        <f>[3]Gemüse!EE18</f>
        <v>878.78200597600107</v>
      </c>
      <c r="EB34" s="471">
        <f>[3]Gemüse!$EF18</f>
        <v>45.441065569999999</v>
      </c>
      <c r="EC34" s="471">
        <f>[3]Gemüse!EG18</f>
        <v>218.52846100000002</v>
      </c>
      <c r="ED34" s="473">
        <f>[3]Gemüse!EH18</f>
        <v>28.558618849999998</v>
      </c>
      <c r="EE34" s="473">
        <f>[3]Gemüse!EI18</f>
        <v>284.48649233699996</v>
      </c>
      <c r="EG34" s="471">
        <f>[3]Gemüse!$EJ18</f>
        <v>1037.194638831</v>
      </c>
      <c r="EH34" s="471">
        <f>[3]Gemüse!EK18</f>
        <v>2880.9545692320003</v>
      </c>
      <c r="EI34" s="473">
        <f>[3]Gemüse!EL18</f>
        <v>51.761196634000001</v>
      </c>
      <c r="EJ34" s="473">
        <f>[3]Gemüse!EM18</f>
        <v>270.95635263100002</v>
      </c>
      <c r="EK34" s="471">
        <f>[3]Gemüse!$EN18</f>
        <v>0.50103250600000004</v>
      </c>
      <c r="EL34" s="471">
        <f>[3]Gemüse!EO18</f>
        <v>62.496924350001002</v>
      </c>
      <c r="EM34" s="473">
        <f>[3]Gemüse!EP18</f>
        <v>195.586129631001</v>
      </c>
      <c r="EN34" s="473">
        <f>[3]Gemüse!EQ18</f>
        <v>234.21478166400101</v>
      </c>
      <c r="EO34" s="471"/>
      <c r="EP34" s="471">
        <f>[3]Gemüse!ER18</f>
        <v>72.531738389000992</v>
      </c>
      <c r="EQ34" s="471">
        <f>[3]Gemüse!ES18</f>
        <v>538.52137300500101</v>
      </c>
      <c r="ER34" s="471">
        <f>[3]Gemüse!$ET18</f>
        <v>195.113180277</v>
      </c>
      <c r="ES34" s="471">
        <f>[3]Gemüse!EU18</f>
        <v>2249.0265407790002</v>
      </c>
      <c r="ET34" s="471"/>
      <c r="EU34" s="473">
        <f>[3]Gemüse!$EV18</f>
        <v>150.82730734</v>
      </c>
      <c r="EV34" s="473">
        <f>[3]Gemüse!EW18</f>
        <v>480.11987659200099</v>
      </c>
      <c r="EX34" s="473">
        <f>[3]Gemüse!EX18</f>
        <v>130.887505535001</v>
      </c>
      <c r="EY34" s="473">
        <f>[3]Gemüse!EY18</f>
        <v>532.66502570000102</v>
      </c>
    </row>
    <row r="35" spans="1:155" x14ac:dyDescent="0.2">
      <c r="A35" s="218"/>
      <c r="B35" s="189">
        <f>[3]Gemüse!A19</f>
        <v>45627</v>
      </c>
      <c r="C35" s="468">
        <f>[3]Gemüse!$B19</f>
        <v>4.9263659999999998</v>
      </c>
      <c r="D35" s="468">
        <f>[3]Gemüse!$BD19</f>
        <v>2.3306990000000001</v>
      </c>
      <c r="E35" s="380">
        <f>[3]Gemüse!$C19</f>
        <v>5.4963129999999998</v>
      </c>
      <c r="F35" s="380">
        <f>[3]Gemüse!$BE19</f>
        <v>3.435873</v>
      </c>
      <c r="G35" s="468">
        <f>[3]Gemüse!$D19</f>
        <v>1.057644</v>
      </c>
      <c r="H35" s="468">
        <f>[3]Gemüse!$BF19</f>
        <v>0.90168300000000001</v>
      </c>
      <c r="I35" s="380">
        <f>[3]Gemüse!$E19</f>
        <v>6.0513019999999997</v>
      </c>
      <c r="J35" s="380">
        <f>[3]Gemüse!$BG19</f>
        <v>2.783814</v>
      </c>
      <c r="K35" s="468">
        <f>[3]Gemüse!$F19</f>
        <v>0</v>
      </c>
      <c r="L35" s="468">
        <f>[3]Gemüse!$BH19</f>
        <v>6.2187359999999998</v>
      </c>
      <c r="M35" s="380">
        <f>[3]Gemüse!$G19</f>
        <v>0</v>
      </c>
      <c r="N35" s="380">
        <f>[3]Gemüse!$BI19</f>
        <v>8.1650559999999999</v>
      </c>
      <c r="O35" s="468">
        <f>[3]Gemüse!$H19</f>
        <v>6.1607799999999999</v>
      </c>
      <c r="P35" s="468">
        <f>[3]Gemüse!$BJ19</f>
        <v>7.7549070000000002</v>
      </c>
      <c r="Q35" s="380">
        <f>[3]Gemüse!$J19</f>
        <v>4.1245000000000003</v>
      </c>
      <c r="R35" s="380">
        <f>[3]Gemüse!$BL19</f>
        <v>2.2600500000000001</v>
      </c>
      <c r="S35" s="380"/>
      <c r="T35" s="468">
        <f>[3]Gemüse!$K19</f>
        <v>7.3887980000000004</v>
      </c>
      <c r="U35" s="468">
        <f>[3]Gemüse!$BM19</f>
        <v>4.3005120000000003</v>
      </c>
      <c r="V35" s="380">
        <f>[3]Gemüse!$L19</f>
        <v>0</v>
      </c>
      <c r="W35" s="380">
        <f>[3]Gemüse!$BN19</f>
        <v>6.627796</v>
      </c>
      <c r="X35" s="468">
        <f>[3]Gemüse!$M19</f>
        <v>0</v>
      </c>
      <c r="Y35" s="468">
        <f>[3]Gemüse!$BO19</f>
        <v>1.5974980000000001</v>
      </c>
      <c r="Z35" s="380">
        <f>[3]Gemüse!$N19</f>
        <v>2.2294130000000001</v>
      </c>
      <c r="AA35" s="380">
        <f>[3]Gemüse!$BP19</f>
        <v>1.3390169999999999</v>
      </c>
      <c r="AB35" s="468">
        <f>[3]Gemüse!$R19</f>
        <v>0</v>
      </c>
      <c r="AC35" s="468">
        <f>[3]Gemüse!$BT19</f>
        <v>1.3812180000000001</v>
      </c>
      <c r="AD35" s="380">
        <f>[3]Gemüse!$U19</f>
        <v>37.968240999999999</v>
      </c>
      <c r="AE35" s="380">
        <f>[3]Gemüse!$BW19</f>
        <v>20.004276000000001</v>
      </c>
      <c r="AF35" s="468">
        <f>[3]Gemüse!$V19</f>
        <v>16.729588</v>
      </c>
      <c r="AG35" s="468">
        <f>[3]Gemüse!$BX19</f>
        <v>7.6907209999999999</v>
      </c>
      <c r="AH35" s="380">
        <f>[3]Gemüse!$AX19</f>
        <v>19.855101000000001</v>
      </c>
      <c r="AI35" s="380">
        <f>[3]Gemüse!$CZ19</f>
        <v>6.3170310000000001</v>
      </c>
      <c r="AJ35" s="468">
        <f>[3]Gemüse!$W19</f>
        <v>4.2458720000000003</v>
      </c>
      <c r="AK35" s="468">
        <f>[3]Gemüse!$BY19</f>
        <v>4.1205509999999999</v>
      </c>
      <c r="AL35" s="380"/>
      <c r="AM35" s="380">
        <f>[3]Gemüse!$X19</f>
        <v>5.0929469999999997</v>
      </c>
      <c r="AN35" s="380">
        <f>[3]Gemüse!$BZ19</f>
        <v>2.4897450000000001</v>
      </c>
      <c r="AO35" s="468">
        <f>[3]Gemüse!$Y19</f>
        <v>4.6629019999999999</v>
      </c>
      <c r="AP35" s="468">
        <f>[3]Gemüse!$CA19</f>
        <v>3.6780979999999999</v>
      </c>
      <c r="AQ35" s="380">
        <f>[3]Gemüse!$Z19</f>
        <v>5.7788219999999999</v>
      </c>
      <c r="AR35" s="380">
        <f>[3]Gemüse!$CB19</f>
        <v>2.7793450000000002</v>
      </c>
      <c r="AS35" s="468">
        <f>[3]Gemüse!$AF19</f>
        <v>0</v>
      </c>
      <c r="AT35" s="468">
        <f>[3]Gemüse!$CH19</f>
        <v>0.94265699999999997</v>
      </c>
      <c r="AU35" s="380">
        <f>[3]Gemüse!$AB19</f>
        <v>5.000604</v>
      </c>
      <c r="AV35" s="380">
        <f>[3]Gemüse!$CD19</f>
        <v>2.3226420000000001</v>
      </c>
      <c r="AW35" s="468">
        <f>[3]Gemüse!$AC19</f>
        <v>4.95</v>
      </c>
      <c r="AX35" s="468">
        <f>[3]Gemüse!$CE19</f>
        <v>2.3226420000000001</v>
      </c>
      <c r="AY35" s="380">
        <f>[3]Gemüse!$AD19</f>
        <v>5.95</v>
      </c>
      <c r="AZ35" s="380">
        <f>[3]Gemüse!$CF19</f>
        <v>3.1337769999999998</v>
      </c>
      <c r="BA35" s="380"/>
      <c r="BB35" s="468">
        <f>[3]Gemüse!$AE19</f>
        <v>2.832751</v>
      </c>
      <c r="BC35" s="468">
        <f>[3]Gemüse!$CG19</f>
        <v>1.3705769999999999</v>
      </c>
      <c r="BD35" s="380">
        <f>[3]Gemüse!$AG19</f>
        <v>5.3</v>
      </c>
      <c r="BE35" s="380">
        <f>[3]Gemüse!$CI19</f>
        <v>2.3632330000000001</v>
      </c>
      <c r="BF35" s="468">
        <f>[3]Gemüse!$AH19</f>
        <v>0</v>
      </c>
      <c r="BG35" s="468">
        <f>[3]Gemüse!$CJ19</f>
        <v>1.294478</v>
      </c>
      <c r="BH35" s="380">
        <f>[3]Gemüse!$AI19</f>
        <v>6.4782929999999999</v>
      </c>
      <c r="BI35" s="380">
        <f>[3]Gemüse!$CK19</f>
        <v>3.8665440000000002</v>
      </c>
      <c r="BJ35" s="380"/>
      <c r="BK35" s="468">
        <f>[3]Gemüse!$AK19</f>
        <v>2.9647480000000002</v>
      </c>
      <c r="BL35" s="468">
        <f>[3]Gemüse!$CM19</f>
        <v>0.75174399999999997</v>
      </c>
      <c r="BM35" s="380">
        <f>[3]Gemüse!$AL19</f>
        <v>18</v>
      </c>
      <c r="BN35" s="380">
        <f>[3]Gemüse!$CN19</f>
        <v>5.1682899999999998</v>
      </c>
      <c r="BO35" s="468">
        <f>[3]Gemüse!$AM19</f>
        <v>7.5</v>
      </c>
      <c r="BP35" s="468">
        <f>[3]Gemüse!$CO19</f>
        <v>4.3248189999999997</v>
      </c>
      <c r="BQ35" s="380">
        <f>[3]Gemüse!$AN19</f>
        <v>5.750292</v>
      </c>
      <c r="BR35" s="380">
        <f>[3]Gemüse!$CP19</f>
        <v>2.0561780000000001</v>
      </c>
      <c r="BS35" s="380"/>
      <c r="BT35" s="380">
        <f>[3]Gemüse!$AO19</f>
        <v>5.814419</v>
      </c>
      <c r="BU35" s="380">
        <f>[3]Gemüse!$CQ19</f>
        <v>3.2139030000000002</v>
      </c>
      <c r="BV35" s="468">
        <f>[3]Gemüse!$AW19</f>
        <v>7.3881170000000003</v>
      </c>
      <c r="BW35" s="468">
        <f>[3]Gemüse!$CY19</f>
        <v>5.7409619999999997</v>
      </c>
      <c r="BX35" s="380">
        <f>[3]Gemüse!$AP19</f>
        <v>0</v>
      </c>
      <c r="BY35" s="380">
        <f>[3]Gemüse!$CR19</f>
        <v>0</v>
      </c>
      <c r="BZ35" s="468">
        <f>[3]Gemüse!$AQ19</f>
        <v>5.9144819999999996</v>
      </c>
      <c r="CA35" s="468">
        <f>[3]Gemüse!$CS19</f>
        <v>3.9131109999999998</v>
      </c>
      <c r="CB35" s="380">
        <f>[3]Gemüse!$AS19</f>
        <v>0</v>
      </c>
      <c r="CC35" s="380">
        <f>[3]Gemüse!$CU19</f>
        <v>0</v>
      </c>
      <c r="CD35" s="468">
        <f>[3]Gemüse!$AT19</f>
        <v>0</v>
      </c>
      <c r="CE35" s="468">
        <f>[3]Gemüse!$CV19</f>
        <v>0</v>
      </c>
      <c r="CF35" s="380">
        <f>[3]Gemüse!$AU19</f>
        <v>0</v>
      </c>
      <c r="CG35" s="380">
        <f>[3]Gemüse!$CW19</f>
        <v>0</v>
      </c>
      <c r="CH35" s="380"/>
      <c r="CI35" s="468">
        <f>[3]Gemüse!$AV19</f>
        <v>10.799999</v>
      </c>
      <c r="CJ35" s="468">
        <f>[3]Gemüse!$CX19</f>
        <v>5.8259860000000003</v>
      </c>
      <c r="CK35" s="380"/>
      <c r="CL35" s="380">
        <f>[3]Gemüse!$AY19</f>
        <v>16.930122000000001</v>
      </c>
      <c r="CM35" s="380">
        <f>[3]Gemüse!$DA19</f>
        <v>9.7232099999999999</v>
      </c>
      <c r="CN35" s="380"/>
      <c r="CO35" s="468">
        <f>[3]Gemüse!$AZ19</f>
        <v>15.33278</v>
      </c>
      <c r="CP35" s="468">
        <f>[3]Gemüse!$DB19</f>
        <v>9.6910480000000003</v>
      </c>
      <c r="CQ35" s="380">
        <f>[3]Gemüse!$BB19</f>
        <v>18.886536</v>
      </c>
      <c r="CR35" s="380">
        <f>[3]Gemüse!$DD19</f>
        <v>8.2663790000000006</v>
      </c>
      <c r="CS35" s="468">
        <f>[3]Gemüse!$BC19</f>
        <v>6.3668389999999997</v>
      </c>
      <c r="CT35" s="468">
        <f>[3]Gemüse!$DE19</f>
        <v>6.454237</v>
      </c>
      <c r="CU35" s="380">
        <f>[3]Gemüse!$AJ19</f>
        <v>5.3307450000000003</v>
      </c>
      <c r="CV35" s="380">
        <f>[3]Gemüse!$CL19</f>
        <v>3.9073530000000001</v>
      </c>
      <c r="CW35" s="469" t="str">
        <f t="shared" si="30"/>
        <v>5</v>
      </c>
      <c r="CX35" s="343">
        <f>'Früchte Daten'!BQ35</f>
        <v>5</v>
      </c>
      <c r="CY35" s="471">
        <f>[3]Gemüse!DH19</f>
        <v>6257.4177240350009</v>
      </c>
      <c r="CZ35" s="471">
        <f>[3]Gemüse!DI19</f>
        <v>25239.382577782995</v>
      </c>
      <c r="DA35" s="471"/>
      <c r="DB35" s="473">
        <f>[3]Gemüse!DJ19</f>
        <v>413.989920681</v>
      </c>
      <c r="DC35" s="473">
        <f>[3]Gemüse!DK19</f>
        <v>1546.7531475209998</v>
      </c>
      <c r="DD35" s="471">
        <f>[3]Gemüse!DL19</f>
        <v>674.223540471001</v>
      </c>
      <c r="DE35" s="471">
        <f>[3]Gemüse!DM19</f>
        <v>1775.1745242740001</v>
      </c>
      <c r="DF35" s="473">
        <f>[3]Gemüse!DN19</f>
        <v>441.73966103399999</v>
      </c>
      <c r="DG35" s="473">
        <f>[3]Gemüse!DO19</f>
        <v>1344.8643193180001</v>
      </c>
      <c r="DH35" s="471">
        <f>[3]Gemüse!DP19</f>
        <v>176.50423338600001</v>
      </c>
      <c r="DI35" s="471">
        <f>[3]Gemüse!DQ19</f>
        <v>865.083529</v>
      </c>
      <c r="DJ35" s="473">
        <f>[3]Gemüse!DR19</f>
        <v>372.01056981400001</v>
      </c>
      <c r="DK35" s="473">
        <f>[3]Gemüse!DS19</f>
        <v>943.45291169200004</v>
      </c>
      <c r="DN35" s="471"/>
      <c r="DO35" s="471">
        <f>[3]Gemüse!DT19</f>
        <v>126.326967011001</v>
      </c>
      <c r="DP35" s="471">
        <f>[3]Gemüse!DU19</f>
        <v>721.90481726000098</v>
      </c>
      <c r="DQ35" s="473">
        <f>[3]Gemüse!DV19</f>
        <v>157.78899936900001</v>
      </c>
      <c r="DR35" s="473">
        <f>[3]Gemüse!DW19</f>
        <v>690.95540674600102</v>
      </c>
      <c r="DS35" s="471">
        <f>[3]Gemüse!DX19</f>
        <v>33.649649062001004</v>
      </c>
      <c r="DT35" s="471">
        <f>[3]Gemüse!DY19</f>
        <v>493.43864179800102</v>
      </c>
      <c r="DU35" s="473">
        <f>[3]Gemüse!DZ19</f>
        <v>84.770196528999989</v>
      </c>
      <c r="DV35" s="473">
        <f>[3]Gemüse!EA19</f>
        <v>279.26399142800005</v>
      </c>
      <c r="DW35" s="471"/>
      <c r="DX35" s="471">
        <f>[3]Gemüse!EB19</f>
        <v>171.30954896</v>
      </c>
      <c r="DY35" s="471">
        <f>[3]Gemüse!EC19</f>
        <v>912.27702240100007</v>
      </c>
      <c r="DZ35" s="473">
        <f>[3]Gemüse!ED19</f>
        <v>293.90602192400002</v>
      </c>
      <c r="EA35" s="473">
        <f>[3]Gemüse!EE19</f>
        <v>987.39776458599999</v>
      </c>
      <c r="EB35" s="471">
        <f>[3]Gemüse!$EF19</f>
        <v>55.451691537999999</v>
      </c>
      <c r="EC35" s="471">
        <f>[3]Gemüse!EG19</f>
        <v>216.726111</v>
      </c>
      <c r="ED35" s="473">
        <f>[3]Gemüse!EH19</f>
        <v>33.893299683001004</v>
      </c>
      <c r="EE35" s="473">
        <f>[3]Gemüse!EI19</f>
        <v>283.42589452300098</v>
      </c>
      <c r="EG35" s="471">
        <f>[3]Gemüse!$EJ19</f>
        <v>1204.2424805549999</v>
      </c>
      <c r="EH35" s="471">
        <f>[3]Gemüse!EK19</f>
        <v>3166.8561008490001</v>
      </c>
      <c r="EI35" s="473">
        <f>[3]Gemüse!EL19</f>
        <v>66.361745150999994</v>
      </c>
      <c r="EJ35" s="473">
        <f>[3]Gemüse!EM19</f>
        <v>324.24498315</v>
      </c>
      <c r="EK35" s="471">
        <f>[3]Gemüse!$EN19</f>
        <v>1.3789175230000001</v>
      </c>
      <c r="EL35" s="471">
        <f>[3]Gemüse!EO19</f>
        <v>67.699757314999999</v>
      </c>
      <c r="EM35" s="473">
        <f>[3]Gemüse!EP19</f>
        <v>239.73066593299998</v>
      </c>
      <c r="EN35" s="473">
        <f>[3]Gemüse!EQ19</f>
        <v>287.76203363999997</v>
      </c>
      <c r="EO35" s="471"/>
      <c r="EP35" s="471">
        <f>[3]Gemüse!ER19</f>
        <v>86.927376952000003</v>
      </c>
      <c r="EQ35" s="471">
        <f>[3]Gemüse!ES19</f>
        <v>571.87647411900093</v>
      </c>
      <c r="ER35" s="471">
        <f>[3]Gemüse!$ET19</f>
        <v>243.11372455200001</v>
      </c>
      <c r="ES35" s="471">
        <f>[3]Gemüse!EU19</f>
        <v>2665.6386982700001</v>
      </c>
      <c r="ET35" s="471"/>
      <c r="EU35" s="473">
        <f>[3]Gemüse!$EV19</f>
        <v>172.976014448001</v>
      </c>
      <c r="EV35" s="473">
        <f>[3]Gemüse!EW19</f>
        <v>590.35038112000097</v>
      </c>
      <c r="EX35" s="473">
        <f>[3]Gemüse!EX19</f>
        <v>115.46619193000001</v>
      </c>
      <c r="EY35" s="473">
        <f>[3]Gemüse!EY19</f>
        <v>638.33957897400103</v>
      </c>
    </row>
    <row r="36" spans="1:155" x14ac:dyDescent="0.2">
      <c r="A36" s="218"/>
      <c r="B36" s="189">
        <f>[3]Gemüse!A20</f>
        <v>45597</v>
      </c>
      <c r="C36" s="468">
        <f>[3]Gemüse!$B20</f>
        <v>4.9879239999999996</v>
      </c>
      <c r="D36" s="468">
        <f>[3]Gemüse!$BD20</f>
        <v>2.3423880000000001</v>
      </c>
      <c r="E36" s="380">
        <f>[3]Gemüse!$C20</f>
        <v>5.3867229999999999</v>
      </c>
      <c r="F36" s="380">
        <f>[3]Gemüse!$BE20</f>
        <v>3.444782</v>
      </c>
      <c r="G36" s="468">
        <f>[3]Gemüse!$D20</f>
        <v>1.070951</v>
      </c>
      <c r="H36" s="468">
        <f>[3]Gemüse!$BF20</f>
        <v>0.91036099999999998</v>
      </c>
      <c r="I36" s="380">
        <f>[3]Gemüse!$E20</f>
        <v>5.9161289999999997</v>
      </c>
      <c r="J36" s="380">
        <f>[3]Gemüse!$BG20</f>
        <v>3.4189509999999999</v>
      </c>
      <c r="K36" s="468">
        <f>[3]Gemüse!$F20</f>
        <v>0</v>
      </c>
      <c r="L36" s="468">
        <f>[3]Gemüse!$BH20</f>
        <v>8.2091829999999995</v>
      </c>
      <c r="M36" s="380">
        <f>[3]Gemüse!$G20</f>
        <v>0</v>
      </c>
      <c r="N36" s="380">
        <f>[3]Gemüse!$BI20</f>
        <v>9.9790189999999992</v>
      </c>
      <c r="O36" s="468">
        <f>[3]Gemüse!$H20</f>
        <v>13.170712999999999</v>
      </c>
      <c r="P36" s="468">
        <f>[3]Gemüse!$BJ20</f>
        <v>6.4683190000000002</v>
      </c>
      <c r="Q36" s="380">
        <f>[3]Gemüse!$J20</f>
        <v>4.3141660000000002</v>
      </c>
      <c r="R36" s="380">
        <f>[3]Gemüse!$BL20</f>
        <v>2.837726</v>
      </c>
      <c r="S36" s="380"/>
      <c r="T36" s="468">
        <f>[3]Gemüse!$K20</f>
        <v>7.6491360000000004</v>
      </c>
      <c r="U36" s="468">
        <f>[3]Gemüse!$BM20</f>
        <v>4.471654</v>
      </c>
      <c r="V36" s="380">
        <f>[3]Gemüse!$L20</f>
        <v>7.7736169999999998</v>
      </c>
      <c r="W36" s="380">
        <f>[3]Gemüse!$BN20</f>
        <v>6.5360550000000002</v>
      </c>
      <c r="X36" s="468">
        <f>[3]Gemüse!$M20</f>
        <v>0</v>
      </c>
      <c r="Y36" s="468">
        <f>[3]Gemüse!$BO20</f>
        <v>1.628058</v>
      </c>
      <c r="Z36" s="380">
        <f>[3]Gemüse!$N20</f>
        <v>2.462024</v>
      </c>
      <c r="AA36" s="380">
        <f>[3]Gemüse!$BP20</f>
        <v>1.671994</v>
      </c>
      <c r="AB36" s="468">
        <f>[3]Gemüse!$R20</f>
        <v>2.2088739999999998</v>
      </c>
      <c r="AC36" s="468">
        <f>[3]Gemüse!$BT20</f>
        <v>1.530672</v>
      </c>
      <c r="AD36" s="380">
        <f>[3]Gemüse!$U20</f>
        <v>38.391331999999998</v>
      </c>
      <c r="AE36" s="380">
        <f>[3]Gemüse!$BW20</f>
        <v>21.448640000000001</v>
      </c>
      <c r="AF36" s="468">
        <f>[3]Gemüse!$V20</f>
        <v>19.372596000000001</v>
      </c>
      <c r="AG36" s="468">
        <f>[3]Gemüse!$BX20</f>
        <v>7.9737410000000004</v>
      </c>
      <c r="AH36" s="380">
        <f>[3]Gemüse!$AX20</f>
        <v>20.205286000000001</v>
      </c>
      <c r="AI36" s="380">
        <f>[3]Gemüse!$CZ20</f>
        <v>6.6884940000000004</v>
      </c>
      <c r="AJ36" s="468">
        <f>[3]Gemüse!$W20</f>
        <v>4.6750489999999996</v>
      </c>
      <c r="AK36" s="468">
        <f>[3]Gemüse!$BY20</f>
        <v>4.2911679999999999</v>
      </c>
      <c r="AL36" s="380"/>
      <c r="AM36" s="380">
        <f>[3]Gemüse!$X20</f>
        <v>6.5730930000000001</v>
      </c>
      <c r="AN36" s="380">
        <f>[3]Gemüse!$BZ20</f>
        <v>3.8504</v>
      </c>
      <c r="AO36" s="468">
        <f>[3]Gemüse!$Y20</f>
        <v>7.0778220000000003</v>
      </c>
      <c r="AP36" s="468">
        <f>[3]Gemüse!$CA20</f>
        <v>4.478707</v>
      </c>
      <c r="AQ36" s="380">
        <f>[3]Gemüse!$Z20</f>
        <v>6.4759640000000003</v>
      </c>
      <c r="AR36" s="380">
        <f>[3]Gemüse!$CB20</f>
        <v>2.7944010000000001</v>
      </c>
      <c r="AS36" s="468">
        <f>[3]Gemüse!$AF20</f>
        <v>2.4922070000000001</v>
      </c>
      <c r="AT36" s="468">
        <f>[3]Gemüse!$CH20</f>
        <v>1.3755999999999999</v>
      </c>
      <c r="AU36" s="380">
        <f>[3]Gemüse!$AB20</f>
        <v>5.097137</v>
      </c>
      <c r="AV36" s="380">
        <f>[3]Gemüse!$CD20</f>
        <v>2.3297690000000002</v>
      </c>
      <c r="AW36" s="468">
        <f>[3]Gemüse!$AC20</f>
        <v>4.95</v>
      </c>
      <c r="AX36" s="468">
        <f>[3]Gemüse!$CE20</f>
        <v>2.322657</v>
      </c>
      <c r="AY36" s="380">
        <f>[3]Gemüse!$AD20</f>
        <v>5.95</v>
      </c>
      <c r="AZ36" s="380">
        <f>[3]Gemüse!$CF20</f>
        <v>3.288986</v>
      </c>
      <c r="BA36" s="380"/>
      <c r="BB36" s="468">
        <f>[3]Gemüse!$AE20</f>
        <v>3.0558040000000002</v>
      </c>
      <c r="BC36" s="468">
        <f>[3]Gemüse!$CG20</f>
        <v>1.6249309999999999</v>
      </c>
      <c r="BD36" s="380">
        <f>[3]Gemüse!$AG20</f>
        <v>5.3180160000000001</v>
      </c>
      <c r="BE36" s="380">
        <f>[3]Gemüse!$CI20</f>
        <v>2.5043600000000001</v>
      </c>
      <c r="BF36" s="468">
        <f>[3]Gemüse!$AH20</f>
        <v>0</v>
      </c>
      <c r="BG36" s="468">
        <f>[3]Gemüse!$CJ20</f>
        <v>1.5166839999999999</v>
      </c>
      <c r="BH36" s="380">
        <f>[3]Gemüse!$AI20</f>
        <v>7.0411140000000003</v>
      </c>
      <c r="BI36" s="380">
        <f>[3]Gemüse!$CK20</f>
        <v>3.8709319999999998</v>
      </c>
      <c r="BJ36" s="380"/>
      <c r="BK36" s="468">
        <f>[3]Gemüse!$AK20</f>
        <v>0</v>
      </c>
      <c r="BL36" s="468">
        <f>[3]Gemüse!$CM20</f>
        <v>1.0685309999999999</v>
      </c>
      <c r="BM36" s="380">
        <f>[3]Gemüse!$AL20</f>
        <v>17.847207999999998</v>
      </c>
      <c r="BN36" s="380">
        <f>[3]Gemüse!$CN20</f>
        <v>5.1702250000000003</v>
      </c>
      <c r="BO36" s="468">
        <f>[3]Gemüse!$AM20</f>
        <v>7.5</v>
      </c>
      <c r="BP36" s="468">
        <f>[3]Gemüse!$CO20</f>
        <v>4.1731730000000002</v>
      </c>
      <c r="BQ36" s="380">
        <f>[3]Gemüse!$AN20</f>
        <v>5.7</v>
      </c>
      <c r="BR36" s="380">
        <f>[3]Gemüse!$CP20</f>
        <v>2.12676</v>
      </c>
      <c r="BS36" s="380"/>
      <c r="BT36" s="380">
        <f>[3]Gemüse!$AO20</f>
        <v>6.1852309999999999</v>
      </c>
      <c r="BU36" s="380">
        <f>[3]Gemüse!$CQ20</f>
        <v>3.7711519999999998</v>
      </c>
      <c r="BV36" s="468">
        <f>[3]Gemüse!$AW20</f>
        <v>9.8169109999999993</v>
      </c>
      <c r="BW36" s="468">
        <f>[3]Gemüse!$CY20</f>
        <v>7.4805630000000001</v>
      </c>
      <c r="BX36" s="380">
        <f>[3]Gemüse!$AP20</f>
        <v>0</v>
      </c>
      <c r="BY36" s="380">
        <f>[3]Gemüse!$CR20</f>
        <v>0</v>
      </c>
      <c r="BZ36" s="468">
        <f>[3]Gemüse!$AQ20</f>
        <v>8.2686860000000006</v>
      </c>
      <c r="CA36" s="468">
        <f>[3]Gemüse!$CS20</f>
        <v>5.0998080000000003</v>
      </c>
      <c r="CB36" s="380">
        <f>[3]Gemüse!$AS20</f>
        <v>0</v>
      </c>
      <c r="CC36" s="380">
        <f>[3]Gemüse!$CU20</f>
        <v>0</v>
      </c>
      <c r="CD36" s="468">
        <f>[3]Gemüse!$AT20</f>
        <v>0</v>
      </c>
      <c r="CE36" s="468">
        <f>[3]Gemüse!$CV20</f>
        <v>0</v>
      </c>
      <c r="CF36" s="380">
        <f>[3]Gemüse!$AU20</f>
        <v>0</v>
      </c>
      <c r="CG36" s="380">
        <f>[3]Gemüse!$CW20</f>
        <v>0</v>
      </c>
      <c r="CH36" s="380"/>
      <c r="CI36" s="468">
        <f>[3]Gemüse!$AV20</f>
        <v>10.688931999999999</v>
      </c>
      <c r="CJ36" s="468">
        <f>[3]Gemüse!$CX20</f>
        <v>5.1566939999999999</v>
      </c>
      <c r="CK36" s="380"/>
      <c r="CL36" s="380">
        <f>[3]Gemüse!$AY20</f>
        <v>17.000796000000001</v>
      </c>
      <c r="CM36" s="380">
        <f>[3]Gemüse!$DA20</f>
        <v>9.9148700000000005</v>
      </c>
      <c r="CN36" s="380"/>
      <c r="CO36" s="468">
        <f>[3]Gemüse!$AZ20</f>
        <v>15.33175</v>
      </c>
      <c r="CP36" s="468">
        <f>[3]Gemüse!$DB20</f>
        <v>9.6401289999999999</v>
      </c>
      <c r="CQ36" s="380">
        <f>[3]Gemüse!$BB20</f>
        <v>17.743611999999999</v>
      </c>
      <c r="CR36" s="380">
        <f>[3]Gemüse!$DD20</f>
        <v>8.2051839999999991</v>
      </c>
      <c r="CS36" s="468">
        <f>[3]Gemüse!$BC20</f>
        <v>6.3050600000000001</v>
      </c>
      <c r="CT36" s="468">
        <f>[3]Gemüse!$DE20</f>
        <v>6.4223670000000004</v>
      </c>
      <c r="CU36" s="380">
        <f>[3]Gemüse!$AJ20</f>
        <v>5.2049149999999997</v>
      </c>
      <c r="CV36" s="380">
        <f>[3]Gemüse!$CL20</f>
        <v>3.905494</v>
      </c>
      <c r="CW36" s="469" t="str">
        <f t="shared" si="30"/>
        <v>4</v>
      </c>
      <c r="CX36" s="343">
        <f>'Früchte Daten'!BQ36</f>
        <v>4</v>
      </c>
      <c r="CY36" s="471">
        <f>[3]Gemüse!DH20</f>
        <v>4858.8932677059993</v>
      </c>
      <c r="CZ36" s="471">
        <f>[3]Gemüse!DI20</f>
        <v>21065.242137769001</v>
      </c>
      <c r="DA36" s="471"/>
      <c r="DB36" s="473">
        <f>[3]Gemüse!DJ20</f>
        <v>271.04812362400003</v>
      </c>
      <c r="DC36" s="473">
        <f>[3]Gemüse!DK20</f>
        <v>1305.3395104149999</v>
      </c>
      <c r="DD36" s="471">
        <f>[3]Gemüse!DL20</f>
        <v>670.18847957300102</v>
      </c>
      <c r="DE36" s="471">
        <f>[3]Gemüse!DM20</f>
        <v>1464.4194038969999</v>
      </c>
      <c r="DF36" s="473">
        <f>[3]Gemüse!DN20</f>
        <v>190.141434279001</v>
      </c>
      <c r="DG36" s="473">
        <f>[3]Gemüse!DO20</f>
        <v>1313.266410149</v>
      </c>
      <c r="DH36" s="471">
        <f>[3]Gemüse!DP20</f>
        <v>129.43228219600002</v>
      </c>
      <c r="DI36" s="471">
        <f>[3]Gemüse!DQ20</f>
        <v>770.59013200000106</v>
      </c>
      <c r="DJ36" s="473">
        <f>[3]Gemüse!DR20</f>
        <v>313.82349054600104</v>
      </c>
      <c r="DK36" s="473">
        <f>[3]Gemüse!DS20</f>
        <v>760.94489907500099</v>
      </c>
      <c r="DN36" s="471"/>
      <c r="DO36" s="471">
        <f>[3]Gemüse!DT20</f>
        <v>97.514999142999997</v>
      </c>
      <c r="DP36" s="471">
        <f>[3]Gemüse!DU20</f>
        <v>482.78798682199999</v>
      </c>
      <c r="DQ36" s="473">
        <f>[3]Gemüse!DV20</f>
        <v>108.83223370200101</v>
      </c>
      <c r="DR36" s="473">
        <f>[3]Gemüse!DW20</f>
        <v>580.68091453900001</v>
      </c>
      <c r="DS36" s="471">
        <f>[3]Gemüse!DX20</f>
        <v>47.133603729001003</v>
      </c>
      <c r="DT36" s="471">
        <f>[3]Gemüse!DY20</f>
        <v>384.68447202500005</v>
      </c>
      <c r="DU36" s="473">
        <f>[3]Gemüse!DZ20</f>
        <v>54.444793764002007</v>
      </c>
      <c r="DV36" s="473">
        <f>[3]Gemüse!EA20</f>
        <v>182.39282871800103</v>
      </c>
      <c r="DW36" s="471"/>
      <c r="DX36" s="471">
        <f>[3]Gemüse!EB20</f>
        <v>89.365138017001001</v>
      </c>
      <c r="DY36" s="471">
        <f>[3]Gemüse!EC20</f>
        <v>567.48640551500102</v>
      </c>
      <c r="DZ36" s="473">
        <f>[3]Gemüse!ED20</f>
        <v>137.83454184200002</v>
      </c>
      <c r="EA36" s="473">
        <f>[3]Gemüse!EE20</f>
        <v>865.53709012800005</v>
      </c>
      <c r="EB36" s="471">
        <f>[3]Gemüse!$EF20</f>
        <v>42.904025400001004</v>
      </c>
      <c r="EC36" s="471">
        <f>[3]Gemüse!EG20</f>
        <v>216.88741800000099</v>
      </c>
      <c r="ED36" s="473">
        <f>[3]Gemüse!EH20</f>
        <v>29.364584949000001</v>
      </c>
      <c r="EE36" s="473">
        <f>[3]Gemüse!EI20</f>
        <v>155.241969794</v>
      </c>
      <c r="EG36" s="471">
        <f>[3]Gemüse!$EJ20</f>
        <v>985.83756752600107</v>
      </c>
      <c r="EH36" s="471">
        <f>[3]Gemüse!EK20</f>
        <v>2455.21714926</v>
      </c>
      <c r="EI36" s="473">
        <f>[3]Gemüse!EL20</f>
        <v>51.493822967</v>
      </c>
      <c r="EJ36" s="473">
        <f>[3]Gemüse!EM20</f>
        <v>257.75498116400098</v>
      </c>
      <c r="EK36" s="471">
        <f>[3]Gemüse!$EN20</f>
        <v>3.5771342880000003</v>
      </c>
      <c r="EL36" s="471">
        <f>[3]Gemüse!EO20</f>
        <v>55.598571839999998</v>
      </c>
      <c r="EM36" s="473">
        <f>[3]Gemüse!EP20</f>
        <v>177.806411255</v>
      </c>
      <c r="EN36" s="473">
        <f>[3]Gemüse!EQ20</f>
        <v>204.312521906001</v>
      </c>
      <c r="EO36" s="471"/>
      <c r="EP36" s="471">
        <f>[3]Gemüse!ER20</f>
        <v>65.15118105900001</v>
      </c>
      <c r="EQ36" s="471">
        <f>[3]Gemüse!ES20</f>
        <v>521.40967221899996</v>
      </c>
      <c r="ER36" s="471">
        <f>[3]Gemüse!$ET20</f>
        <v>189.685043785</v>
      </c>
      <c r="ES36" s="471">
        <f>[3]Gemüse!EU20</f>
        <v>2114.4910466709998</v>
      </c>
      <c r="ET36" s="471"/>
      <c r="EU36" s="473">
        <f>[3]Gemüse!$EV20</f>
        <v>129.58895140000101</v>
      </c>
      <c r="EV36" s="473">
        <f>[3]Gemüse!EW20</f>
        <v>458.088413242</v>
      </c>
      <c r="EX36" s="473">
        <f>[3]Gemüse!EX20</f>
        <v>73.667005516999993</v>
      </c>
      <c r="EY36" s="473">
        <f>[3]Gemüse!EY20</f>
        <v>314.46252730100002</v>
      </c>
    </row>
    <row r="37" spans="1:155" x14ac:dyDescent="0.2">
      <c r="A37" s="218"/>
      <c r="B37" s="189">
        <f>[3]Gemüse!A21</f>
        <v>45566</v>
      </c>
      <c r="C37" s="468">
        <f>[3]Gemüse!$B21</f>
        <v>6.3420949999999996</v>
      </c>
      <c r="D37" s="468">
        <f>[3]Gemüse!$BD21</f>
        <v>3.7991060000000001</v>
      </c>
      <c r="E37" s="380">
        <f>[3]Gemüse!$C21</f>
        <v>5.9025939999999997</v>
      </c>
      <c r="F37" s="380">
        <f>[3]Gemüse!$BE21</f>
        <v>3.6184620000000001</v>
      </c>
      <c r="G37" s="468">
        <f>[3]Gemüse!$D21</f>
        <v>1.763576</v>
      </c>
      <c r="H37" s="468">
        <f>[3]Gemüse!$BF21</f>
        <v>1.4264129999999999</v>
      </c>
      <c r="I37" s="380">
        <f>[3]Gemüse!$E21</f>
        <v>6.5761320000000003</v>
      </c>
      <c r="J37" s="380">
        <f>[3]Gemüse!$BG21</f>
        <v>3.5251939999999999</v>
      </c>
      <c r="K37" s="468">
        <f>[3]Gemüse!$F21</f>
        <v>0</v>
      </c>
      <c r="L37" s="468">
        <f>[3]Gemüse!$BH21</f>
        <v>9.1465119999999995</v>
      </c>
      <c r="M37" s="380">
        <f>[3]Gemüse!$G21</f>
        <v>19.023374</v>
      </c>
      <c r="N37" s="380">
        <f>[3]Gemüse!$BI21</f>
        <v>11.554144000000001</v>
      </c>
      <c r="O37" s="468">
        <f>[3]Gemüse!$H21</f>
        <v>16.386407999999999</v>
      </c>
      <c r="P37" s="468">
        <f>[3]Gemüse!$BJ21</f>
        <v>13.662105</v>
      </c>
      <c r="Q37" s="380">
        <f>[3]Gemüse!$J21</f>
        <v>5.7557369999999999</v>
      </c>
      <c r="R37" s="380">
        <f>[3]Gemüse!$BL21</f>
        <v>3.5510989999999998</v>
      </c>
      <c r="S37" s="380"/>
      <c r="T37" s="468">
        <f>[3]Gemüse!$K21</f>
        <v>8.3326949999999993</v>
      </c>
      <c r="U37" s="468">
        <f>[3]Gemüse!$BM21</f>
        <v>4.9483040000000003</v>
      </c>
      <c r="V37" s="380">
        <f>[3]Gemüse!$L21</f>
        <v>7.7831840000000003</v>
      </c>
      <c r="W37" s="380">
        <f>[3]Gemüse!$BN21</f>
        <v>6.6048309999999999</v>
      </c>
      <c r="X37" s="468">
        <f>[3]Gemüse!$M21</f>
        <v>0</v>
      </c>
      <c r="Y37" s="468">
        <f>[3]Gemüse!$BO21</f>
        <v>1.7977609999999999</v>
      </c>
      <c r="Z37" s="380">
        <f>[3]Gemüse!$N21</f>
        <v>2.65577</v>
      </c>
      <c r="AA37" s="380">
        <f>[3]Gemüse!$BP21</f>
        <v>1.8353710000000001</v>
      </c>
      <c r="AB37" s="468">
        <f>[3]Gemüse!$R21</f>
        <v>2.4664779999999999</v>
      </c>
      <c r="AC37" s="468">
        <f>[3]Gemüse!$BT21</f>
        <v>1.6728749999999999</v>
      </c>
      <c r="AD37" s="380">
        <f>[3]Gemüse!$U21</f>
        <v>39.459628000000002</v>
      </c>
      <c r="AE37" s="380">
        <f>[3]Gemüse!$BW21</f>
        <v>25.932562999999998</v>
      </c>
      <c r="AF37" s="468">
        <f>[3]Gemüse!$V21</f>
        <v>22.486878999999998</v>
      </c>
      <c r="AG37" s="468">
        <f>[3]Gemüse!$BX21</f>
        <v>8.8315590000000004</v>
      </c>
      <c r="AH37" s="380">
        <f>[3]Gemüse!$AX21</f>
        <v>20.631858000000001</v>
      </c>
      <c r="AI37" s="380">
        <f>[3]Gemüse!$CZ21</f>
        <v>8.0565879999999996</v>
      </c>
      <c r="AJ37" s="468">
        <f>[3]Gemüse!$W21</f>
        <v>4.9337920000000004</v>
      </c>
      <c r="AK37" s="468">
        <f>[3]Gemüse!$BY21</f>
        <v>4.3846410000000002</v>
      </c>
      <c r="AL37" s="380"/>
      <c r="AM37" s="380">
        <f>[3]Gemüse!$X21</f>
        <v>7.7730249999999996</v>
      </c>
      <c r="AN37" s="380">
        <f>[3]Gemüse!$BZ21</f>
        <v>4.8462350000000001</v>
      </c>
      <c r="AO37" s="468">
        <f>[3]Gemüse!$Y21</f>
        <v>7.9218469999999996</v>
      </c>
      <c r="AP37" s="468">
        <f>[3]Gemüse!$CA21</f>
        <v>5.432194</v>
      </c>
      <c r="AQ37" s="380">
        <f>[3]Gemüse!$Z21</f>
        <v>6.7638290000000003</v>
      </c>
      <c r="AR37" s="380">
        <f>[3]Gemüse!$CB21</f>
        <v>3.3924650000000001</v>
      </c>
      <c r="AS37" s="468">
        <f>[3]Gemüse!$AF21</f>
        <v>0</v>
      </c>
      <c r="AT37" s="468">
        <f>[3]Gemüse!$CH21</f>
        <v>1.497714</v>
      </c>
      <c r="AU37" s="380">
        <f>[3]Gemüse!$AB21</f>
        <v>5.3114929999999996</v>
      </c>
      <c r="AV37" s="380">
        <f>[3]Gemüse!$CD21</f>
        <v>2.4438930000000001</v>
      </c>
      <c r="AW37" s="468">
        <f>[3]Gemüse!$AC21</f>
        <v>5.1415410000000001</v>
      </c>
      <c r="AX37" s="468">
        <f>[3]Gemüse!$CE21</f>
        <v>2.3576969999999999</v>
      </c>
      <c r="AY37" s="380">
        <f>[3]Gemüse!$AD21</f>
        <v>5.95</v>
      </c>
      <c r="AZ37" s="380">
        <f>[3]Gemüse!$CF21</f>
        <v>3.978399</v>
      </c>
      <c r="BA37" s="380"/>
      <c r="BB37" s="468">
        <f>[3]Gemüse!$AE21</f>
        <v>3.6314350000000002</v>
      </c>
      <c r="BC37" s="468">
        <f>[3]Gemüse!$CG21</f>
        <v>1.994086</v>
      </c>
      <c r="BD37" s="380">
        <f>[3]Gemüse!$AG21</f>
        <v>5.3433659999999996</v>
      </c>
      <c r="BE37" s="380">
        <f>[3]Gemüse!$CI21</f>
        <v>3.0489250000000001</v>
      </c>
      <c r="BF37" s="468">
        <f>[3]Gemüse!$AH21</f>
        <v>2.3850470000000001</v>
      </c>
      <c r="BG37" s="468">
        <f>[3]Gemüse!$CJ21</f>
        <v>1.530305</v>
      </c>
      <c r="BH37" s="380">
        <f>[3]Gemüse!$AI21</f>
        <v>7.4884760000000004</v>
      </c>
      <c r="BI37" s="380">
        <f>[3]Gemüse!$CK21</f>
        <v>3.874679</v>
      </c>
      <c r="BJ37" s="380"/>
      <c r="BK37" s="468">
        <f>[3]Gemüse!$AK21</f>
        <v>0</v>
      </c>
      <c r="BL37" s="468">
        <f>[3]Gemüse!$CM21</f>
        <v>1.598214</v>
      </c>
      <c r="BM37" s="380">
        <f>[3]Gemüse!$AL21</f>
        <v>18.150755</v>
      </c>
      <c r="BN37" s="380">
        <f>[3]Gemüse!$CN21</f>
        <v>5.3435980000000001</v>
      </c>
      <c r="BO37" s="468">
        <f>[3]Gemüse!$AM21</f>
        <v>7.5</v>
      </c>
      <c r="BP37" s="468">
        <f>[3]Gemüse!$CO21</f>
        <v>4.5521380000000002</v>
      </c>
      <c r="BQ37" s="380">
        <f>[3]Gemüse!$AN21</f>
        <v>5.7</v>
      </c>
      <c r="BR37" s="380">
        <f>[3]Gemüse!$CP21</f>
        <v>2.3082729999999998</v>
      </c>
      <c r="BS37" s="380"/>
      <c r="BT37" s="380">
        <f>[3]Gemüse!$AO21</f>
        <v>6.31942</v>
      </c>
      <c r="BU37" s="380">
        <f>[3]Gemüse!$CQ21</f>
        <v>4.1117900000000001</v>
      </c>
      <c r="BV37" s="468">
        <f>[3]Gemüse!$AW21</f>
        <v>0</v>
      </c>
      <c r="BW37" s="468">
        <f>[3]Gemüse!$CY21</f>
        <v>7.5708650000000004</v>
      </c>
      <c r="BX37" s="380">
        <f>[3]Gemüse!$AP21</f>
        <v>0</v>
      </c>
      <c r="BY37" s="380">
        <f>[3]Gemüse!$CR21</f>
        <v>0</v>
      </c>
      <c r="BZ37" s="468">
        <f>[3]Gemüse!$AQ21</f>
        <v>8.7396060000000002</v>
      </c>
      <c r="CA37" s="468">
        <f>[3]Gemüse!$CS21</f>
        <v>5.1374240000000002</v>
      </c>
      <c r="CB37" s="380">
        <f>[3]Gemüse!$AS21</f>
        <v>0</v>
      </c>
      <c r="CC37" s="380">
        <f>[3]Gemüse!$CU21</f>
        <v>0</v>
      </c>
      <c r="CD37" s="468">
        <f>[3]Gemüse!$AT21</f>
        <v>0</v>
      </c>
      <c r="CE37" s="468">
        <f>[3]Gemüse!$CV21</f>
        <v>0</v>
      </c>
      <c r="CF37" s="380">
        <f>[3]Gemüse!$AU21</f>
        <v>0</v>
      </c>
      <c r="CG37" s="380">
        <f>[3]Gemüse!$CW21</f>
        <v>0</v>
      </c>
      <c r="CH37" s="380"/>
      <c r="CI37" s="468">
        <f>[3]Gemüse!$AV21</f>
        <v>10.577415</v>
      </c>
      <c r="CJ37" s="468">
        <f>[3]Gemüse!$CX21</f>
        <v>7.1272630000000001</v>
      </c>
      <c r="CK37" s="380"/>
      <c r="CL37" s="380">
        <f>[3]Gemüse!$AY21</f>
        <v>16.585618</v>
      </c>
      <c r="CM37" s="380">
        <f>[3]Gemüse!$DA21</f>
        <v>9.7999849999999995</v>
      </c>
      <c r="CN37" s="380"/>
      <c r="CO37" s="468">
        <f>[3]Gemüse!$AZ21</f>
        <v>15.331466000000001</v>
      </c>
      <c r="CP37" s="468">
        <f>[3]Gemüse!$DB21</f>
        <v>9.6803980000000003</v>
      </c>
      <c r="CQ37" s="380">
        <f>[3]Gemüse!$BB21</f>
        <v>17.428498999999999</v>
      </c>
      <c r="CR37" s="380">
        <f>[3]Gemüse!$DD21</f>
        <v>8.6261019999999995</v>
      </c>
      <c r="CS37" s="468">
        <f>[3]Gemüse!$BC21</f>
        <v>6.193549</v>
      </c>
      <c r="CT37" s="468">
        <f>[3]Gemüse!$DE21</f>
        <v>6.3018369999999999</v>
      </c>
      <c r="CU37" s="380">
        <f>[3]Gemüse!$AJ21</f>
        <v>5.1387200000000002</v>
      </c>
      <c r="CV37" s="380">
        <f>[3]Gemüse!$CL21</f>
        <v>3.9056329999999999</v>
      </c>
      <c r="CW37" s="469" t="str">
        <f t="shared" si="30"/>
        <v>4</v>
      </c>
      <c r="CX37" s="343">
        <f>'Früchte Daten'!BQ37</f>
        <v>4</v>
      </c>
      <c r="CY37" s="471">
        <f>[3]Gemüse!DH21</f>
        <v>4289.8327244940001</v>
      </c>
      <c r="CZ37" s="471">
        <f>[3]Gemüse!DI21</f>
        <v>20723.070856068</v>
      </c>
      <c r="DA37" s="471"/>
      <c r="DB37" s="473">
        <f>[3]Gemüse!DJ21</f>
        <v>267.79348438000102</v>
      </c>
      <c r="DC37" s="473">
        <f>[3]Gemüse!DK21</f>
        <v>1226.006751489</v>
      </c>
      <c r="DD37" s="471">
        <f>[3]Gemüse!DL21</f>
        <v>402.55363084400102</v>
      </c>
      <c r="DE37" s="471">
        <f>[3]Gemüse!DM21</f>
        <v>1703.278559868</v>
      </c>
      <c r="DF37" s="473">
        <f>[3]Gemüse!DN21</f>
        <v>143.35344860100003</v>
      </c>
      <c r="DG37" s="473">
        <f>[3]Gemüse!DO21</f>
        <v>1048.423543201</v>
      </c>
      <c r="DH37" s="471">
        <f>[3]Gemüse!DP21</f>
        <v>98.271395084999995</v>
      </c>
      <c r="DI37" s="471">
        <f>[3]Gemüse!DQ21</f>
        <v>964.863932000001</v>
      </c>
      <c r="DJ37" s="473">
        <f>[3]Gemüse!DR21</f>
        <v>282.298656069</v>
      </c>
      <c r="DK37" s="473">
        <f>[3]Gemüse!DS21</f>
        <v>779.01854296700003</v>
      </c>
      <c r="DN37" s="471"/>
      <c r="DO37" s="471">
        <f>[3]Gemüse!DT21</f>
        <v>85.753650026001011</v>
      </c>
      <c r="DP37" s="471">
        <f>[3]Gemüse!DU21</f>
        <v>355.46603214300001</v>
      </c>
      <c r="DQ37" s="473">
        <f>[3]Gemüse!DV21</f>
        <v>101.659252216</v>
      </c>
      <c r="DR37" s="473">
        <f>[3]Gemüse!DW21</f>
        <v>601.50442850499996</v>
      </c>
      <c r="DS37" s="471">
        <f>[3]Gemüse!DX21</f>
        <v>112.745202227001</v>
      </c>
      <c r="DT37" s="471">
        <f>[3]Gemüse!DY21</f>
        <v>451.24966823599999</v>
      </c>
      <c r="DU37" s="473">
        <f>[3]Gemüse!DZ21</f>
        <v>35.855021391002005</v>
      </c>
      <c r="DV37" s="473">
        <f>[3]Gemüse!EA21</f>
        <v>120.513297444</v>
      </c>
      <c r="DW37" s="471"/>
      <c r="DX37" s="471">
        <f>[3]Gemüse!EB21</f>
        <v>69.979801764000001</v>
      </c>
      <c r="DY37" s="471">
        <f>[3]Gemüse!EC21</f>
        <v>530.17940778700097</v>
      </c>
      <c r="DZ37" s="473">
        <f>[3]Gemüse!ED21</f>
        <v>107.201196084</v>
      </c>
      <c r="EA37" s="473">
        <f>[3]Gemüse!EE21</f>
        <v>633.83170185600102</v>
      </c>
      <c r="EB37" s="471">
        <f>[3]Gemüse!$EF21</f>
        <v>25.546419251001002</v>
      </c>
      <c r="EC37" s="471">
        <f>[3]Gemüse!EG21</f>
        <v>307.47159230000102</v>
      </c>
      <c r="ED37" s="473">
        <f>[3]Gemüse!EH21</f>
        <v>21.894859104001</v>
      </c>
      <c r="EE37" s="473">
        <f>[3]Gemüse!EI21</f>
        <v>216.28917187400103</v>
      </c>
      <c r="EG37" s="471">
        <f>[3]Gemüse!$EJ21</f>
        <v>840.85899668299999</v>
      </c>
      <c r="EH37" s="471">
        <f>[3]Gemüse!EK21</f>
        <v>2297.4441068040001</v>
      </c>
      <c r="EI37" s="473">
        <f>[3]Gemüse!EL21</f>
        <v>41.070359190001</v>
      </c>
      <c r="EJ37" s="473">
        <f>[3]Gemüse!EM21</f>
        <v>207.746780669</v>
      </c>
      <c r="EK37" s="471">
        <f>[3]Gemüse!$EN21</f>
        <v>10.637468822000001</v>
      </c>
      <c r="EL37" s="471">
        <f>[3]Gemüse!EO21</f>
        <v>61.194601976999998</v>
      </c>
      <c r="EM37" s="473">
        <f>[3]Gemüse!EP21</f>
        <v>150.24441007900103</v>
      </c>
      <c r="EN37" s="473">
        <f>[3]Gemüse!EQ21</f>
        <v>187.302178567</v>
      </c>
      <c r="EO37" s="471"/>
      <c r="EP37" s="471">
        <f>[3]Gemüse!ER21</f>
        <v>53.690578113000001</v>
      </c>
      <c r="EQ37" s="471">
        <f>[3]Gemüse!ES21</f>
        <v>503.94271524900103</v>
      </c>
      <c r="ER37" s="471">
        <f>[3]Gemüse!$ET21</f>
        <v>195.79224985100001</v>
      </c>
      <c r="ES37" s="471">
        <f>[3]Gemüse!EU21</f>
        <v>2020.6937293090002</v>
      </c>
      <c r="ET37" s="471"/>
      <c r="EU37" s="473">
        <f>[3]Gemüse!$EV21</f>
        <v>123.64451877800001</v>
      </c>
      <c r="EV37" s="473">
        <f>[3]Gemüse!EW21</f>
        <v>400.23447698500001</v>
      </c>
      <c r="EX37" s="473">
        <f>[3]Gemüse!EX21</f>
        <v>86.646465586000005</v>
      </c>
      <c r="EY37" s="473">
        <f>[3]Gemüse!EY21</f>
        <v>297.31220610700097</v>
      </c>
    </row>
    <row r="38" spans="1:155" x14ac:dyDescent="0.2">
      <c r="A38" s="218"/>
      <c r="B38" s="189">
        <f>[3]Gemüse!A22</f>
        <v>45536</v>
      </c>
      <c r="C38" s="468">
        <f>[3]Gemüse!$B22</f>
        <v>6.9</v>
      </c>
      <c r="D38" s="468">
        <f>[3]Gemüse!$BD22</f>
        <v>4.4783790000000003</v>
      </c>
      <c r="E38" s="380">
        <f>[3]Gemüse!$C22</f>
        <v>6.4233250000000002</v>
      </c>
      <c r="F38" s="380">
        <f>[3]Gemüse!$BE22</f>
        <v>3.7353190000000001</v>
      </c>
      <c r="G38" s="468">
        <f>[3]Gemüse!$D22</f>
        <v>2.4221010000000001</v>
      </c>
      <c r="H38" s="468">
        <f>[3]Gemüse!$BF22</f>
        <v>1.7417020000000001</v>
      </c>
      <c r="I38" s="380">
        <f>[3]Gemüse!$E22</f>
        <v>8.4938450000000003</v>
      </c>
      <c r="J38" s="380">
        <f>[3]Gemüse!$BG22</f>
        <v>3.6850700000000001</v>
      </c>
      <c r="K38" s="468">
        <f>[3]Gemüse!$F22</f>
        <v>0</v>
      </c>
      <c r="L38" s="468">
        <f>[3]Gemüse!$BH22</f>
        <v>9.9483800000000002</v>
      </c>
      <c r="M38" s="380">
        <f>[3]Gemüse!$G22</f>
        <v>19.340910000000001</v>
      </c>
      <c r="N38" s="380">
        <f>[3]Gemüse!$BI22</f>
        <v>11.722937</v>
      </c>
      <c r="O38" s="468">
        <f>[3]Gemüse!$H22</f>
        <v>16.998799999999999</v>
      </c>
      <c r="P38" s="468">
        <f>[3]Gemüse!$BJ22</f>
        <v>13.141817</v>
      </c>
      <c r="Q38" s="380">
        <f>[3]Gemüse!$J22</f>
        <v>6.9308009999999998</v>
      </c>
      <c r="R38" s="380">
        <f>[3]Gemüse!$BL22</f>
        <v>3.9586739999999998</v>
      </c>
      <c r="S38" s="380"/>
      <c r="T38" s="468">
        <f>[3]Gemüse!$K22</f>
        <v>8.1113459999999993</v>
      </c>
      <c r="U38" s="468">
        <f>[3]Gemüse!$BM22</f>
        <v>5.040216</v>
      </c>
      <c r="V38" s="380">
        <f>[3]Gemüse!$L22</f>
        <v>7.7758219999999998</v>
      </c>
      <c r="W38" s="380">
        <f>[3]Gemüse!$BN22</f>
        <v>6.5798319999999997</v>
      </c>
      <c r="X38" s="468">
        <f>[3]Gemüse!$M22</f>
        <v>0</v>
      </c>
      <c r="Y38" s="468">
        <f>[3]Gemüse!$BO22</f>
        <v>1.8662399999999999</v>
      </c>
      <c r="Z38" s="380">
        <f>[3]Gemüse!$N22</f>
        <v>2.682401</v>
      </c>
      <c r="AA38" s="380">
        <f>[3]Gemüse!$BP22</f>
        <v>1.8042879999999999</v>
      </c>
      <c r="AB38" s="468">
        <f>[3]Gemüse!$R22</f>
        <v>2.573245</v>
      </c>
      <c r="AC38" s="468">
        <f>[3]Gemüse!$BT22</f>
        <v>1.7202660000000001</v>
      </c>
      <c r="AD38" s="380">
        <f>[3]Gemüse!$U22</f>
        <v>43.191830000000003</v>
      </c>
      <c r="AE38" s="380">
        <f>[3]Gemüse!$BW22</f>
        <v>30.358539</v>
      </c>
      <c r="AF38" s="468">
        <f>[3]Gemüse!$V22</f>
        <v>23.69829</v>
      </c>
      <c r="AG38" s="468">
        <f>[3]Gemüse!$BX22</f>
        <v>9.5893719999999991</v>
      </c>
      <c r="AH38" s="380">
        <f>[3]Gemüse!$AX22</f>
        <v>21.182444</v>
      </c>
      <c r="AI38" s="380">
        <f>[3]Gemüse!$CZ22</f>
        <v>8.1266660000000002</v>
      </c>
      <c r="AJ38" s="468">
        <f>[3]Gemüse!$W22</f>
        <v>5.1045689999999997</v>
      </c>
      <c r="AK38" s="468">
        <f>[3]Gemüse!$BY22</f>
        <v>4.5992449999999998</v>
      </c>
      <c r="AL38" s="380"/>
      <c r="AM38" s="380">
        <f>[3]Gemüse!$X22</f>
        <v>7.9</v>
      </c>
      <c r="AN38" s="380">
        <f>[3]Gemüse!$BZ22</f>
        <v>4.9254490000000004</v>
      </c>
      <c r="AO38" s="468">
        <f>[3]Gemüse!$Y22</f>
        <v>8.1526720000000008</v>
      </c>
      <c r="AP38" s="468">
        <f>[3]Gemüse!$CA22</f>
        <v>5.1831500000000004</v>
      </c>
      <c r="AQ38" s="380">
        <f>[3]Gemüse!$Z22</f>
        <v>6.7744450000000001</v>
      </c>
      <c r="AR38" s="380">
        <f>[3]Gemüse!$CB22</f>
        <v>3.453462</v>
      </c>
      <c r="AS38" s="468">
        <f>[3]Gemüse!$AF22</f>
        <v>0</v>
      </c>
      <c r="AT38" s="468">
        <f>[3]Gemüse!$CH22</f>
        <v>1.5683910000000001</v>
      </c>
      <c r="AU38" s="380">
        <f>[3]Gemüse!$AB22</f>
        <v>5.4283359999999998</v>
      </c>
      <c r="AV38" s="380">
        <f>[3]Gemüse!$CD22</f>
        <v>2.3937210000000002</v>
      </c>
      <c r="AW38" s="468">
        <f>[3]Gemüse!$AC22</f>
        <v>5.2941820000000002</v>
      </c>
      <c r="AX38" s="468">
        <f>[3]Gemüse!$CE22</f>
        <v>2.3474330000000001</v>
      </c>
      <c r="AY38" s="380">
        <f>[3]Gemüse!$AD22</f>
        <v>6.1335740000000003</v>
      </c>
      <c r="AZ38" s="380">
        <f>[3]Gemüse!$CF22</f>
        <v>4.1512500000000001</v>
      </c>
      <c r="BA38" s="380"/>
      <c r="BB38" s="468">
        <f>[3]Gemüse!$AE22</f>
        <v>2.8985059999999998</v>
      </c>
      <c r="BC38" s="468">
        <f>[3]Gemüse!$CG22</f>
        <v>2.0349179999999998</v>
      </c>
      <c r="BD38" s="380">
        <f>[3]Gemüse!$AG22</f>
        <v>5.4433400000000001</v>
      </c>
      <c r="BE38" s="380">
        <f>[3]Gemüse!$CI22</f>
        <v>3.879508</v>
      </c>
      <c r="BF38" s="468">
        <f>[3]Gemüse!$AH22</f>
        <v>2.5044339999999998</v>
      </c>
      <c r="BG38" s="468">
        <f>[3]Gemüse!$CJ22</f>
        <v>1.5146219999999999</v>
      </c>
      <c r="BH38" s="380">
        <f>[3]Gemüse!$AI22</f>
        <v>6.4759440000000001</v>
      </c>
      <c r="BI38" s="380">
        <f>[3]Gemüse!$CK22</f>
        <v>3.8959079999999999</v>
      </c>
      <c r="BJ38" s="380"/>
      <c r="BK38" s="468">
        <f>[3]Gemüse!$AK22</f>
        <v>0</v>
      </c>
      <c r="BL38" s="468">
        <f>[3]Gemüse!$CM22</f>
        <v>1.7785660000000001</v>
      </c>
      <c r="BM38" s="380">
        <f>[3]Gemüse!$AL22</f>
        <v>18.667997</v>
      </c>
      <c r="BN38" s="380">
        <f>[3]Gemüse!$CN22</f>
        <v>5.7085499999999998</v>
      </c>
      <c r="BO38" s="468">
        <f>[3]Gemüse!$AM22</f>
        <v>7.5186710000000003</v>
      </c>
      <c r="BP38" s="468">
        <f>[3]Gemüse!$CO22</f>
        <v>4.5495539999999997</v>
      </c>
      <c r="BQ38" s="380">
        <f>[3]Gemüse!$AN22</f>
        <v>5.7</v>
      </c>
      <c r="BR38" s="380">
        <f>[3]Gemüse!$CP22</f>
        <v>2.1011639999999998</v>
      </c>
      <c r="BS38" s="380"/>
      <c r="BT38" s="380">
        <f>[3]Gemüse!$AO22</f>
        <v>6.7900960000000001</v>
      </c>
      <c r="BU38" s="380">
        <f>[3]Gemüse!$CQ22</f>
        <v>4.2345839999999999</v>
      </c>
      <c r="BV38" s="468">
        <f>[3]Gemüse!$AW22</f>
        <v>10.035994000000001</v>
      </c>
      <c r="BW38" s="468">
        <f>[3]Gemüse!$CY22</f>
        <v>7.6298649999999997</v>
      </c>
      <c r="BX38" s="380">
        <f>[3]Gemüse!$AP22</f>
        <v>0</v>
      </c>
      <c r="BY38" s="380">
        <f>[3]Gemüse!$CR22</f>
        <v>0</v>
      </c>
      <c r="BZ38" s="468">
        <f>[3]Gemüse!$AQ22</f>
        <v>8.7341630000000006</v>
      </c>
      <c r="CA38" s="468">
        <f>[3]Gemüse!$CS22</f>
        <v>5.1291209999999996</v>
      </c>
      <c r="CB38" s="380">
        <f>[3]Gemüse!$AS22</f>
        <v>0</v>
      </c>
      <c r="CC38" s="380">
        <f>[3]Gemüse!$CU22</f>
        <v>0</v>
      </c>
      <c r="CD38" s="468">
        <f>[3]Gemüse!$AT22</f>
        <v>0</v>
      </c>
      <c r="CE38" s="468">
        <f>[3]Gemüse!$CV22</f>
        <v>0</v>
      </c>
      <c r="CF38" s="380">
        <f>[3]Gemüse!$AU22</f>
        <v>0</v>
      </c>
      <c r="CG38" s="380">
        <f>[3]Gemüse!$CW22</f>
        <v>0</v>
      </c>
      <c r="CH38" s="380"/>
      <c r="CI38" s="468">
        <f>[3]Gemüse!$AV22</f>
        <v>10.060822</v>
      </c>
      <c r="CJ38" s="468">
        <f>[3]Gemüse!$CX22</f>
        <v>7.2595090000000004</v>
      </c>
      <c r="CK38" s="380"/>
      <c r="CL38" s="380">
        <f>[3]Gemüse!$AY22</f>
        <v>15.150119999999999</v>
      </c>
      <c r="CM38" s="380">
        <f>[3]Gemüse!$DA22</f>
        <v>9.693543</v>
      </c>
      <c r="CN38" s="380"/>
      <c r="CO38" s="468">
        <f>[3]Gemüse!$AZ22</f>
        <v>15.331466000000001</v>
      </c>
      <c r="CP38" s="468">
        <f>[3]Gemüse!$DB22</f>
        <v>9.7106650000000005</v>
      </c>
      <c r="CQ38" s="380">
        <f>[3]Gemüse!$BB22</f>
        <v>17.42755</v>
      </c>
      <c r="CR38" s="380">
        <f>[3]Gemüse!$DD22</f>
        <v>8.8159659999999995</v>
      </c>
      <c r="CS38" s="468">
        <f>[3]Gemüse!$BC22</f>
        <v>6.1199389999999996</v>
      </c>
      <c r="CT38" s="468">
        <f>[3]Gemüse!$DE22</f>
        <v>6.3766740000000004</v>
      </c>
      <c r="CU38" s="380">
        <f>[3]Gemüse!$AJ22</f>
        <v>5.1135380000000001</v>
      </c>
      <c r="CV38" s="380">
        <f>[3]Gemüse!$CL22</f>
        <v>3.9074080000000002</v>
      </c>
      <c r="CW38" s="469" t="str">
        <f t="shared" si="30"/>
        <v>5</v>
      </c>
      <c r="CX38" s="343">
        <f>'Früchte Daten'!BQ38</f>
        <v>5</v>
      </c>
      <c r="CY38" s="471">
        <f>[3]Gemüse!DH22</f>
        <v>5029.5652336450003</v>
      </c>
      <c r="CZ38" s="471">
        <f>[3]Gemüse!DI22</f>
        <v>25348.696284845002</v>
      </c>
      <c r="DA38" s="471"/>
      <c r="DB38" s="473">
        <f>[3]Gemüse!DJ22</f>
        <v>321.47633054099998</v>
      </c>
      <c r="DC38" s="473">
        <f>[3]Gemüse!DK22</f>
        <v>1688.580460138</v>
      </c>
      <c r="DD38" s="471">
        <f>[3]Gemüse!DL22</f>
        <v>519.88532075400099</v>
      </c>
      <c r="DE38" s="471">
        <f>[3]Gemüse!DM22</f>
        <v>2253.3298325109999</v>
      </c>
      <c r="DF38" s="473">
        <f>[3]Gemüse!DN22</f>
        <v>192.972370906001</v>
      </c>
      <c r="DG38" s="473">
        <f>[3]Gemüse!DO22</f>
        <v>1371.603532892</v>
      </c>
      <c r="DH38" s="471">
        <f>[3]Gemüse!DP22</f>
        <v>165.33299282900103</v>
      </c>
      <c r="DI38" s="471">
        <f>[3]Gemüse!DQ22</f>
        <v>1597.4961617000001</v>
      </c>
      <c r="DJ38" s="473">
        <f>[3]Gemüse!DR22</f>
        <v>366.59403555800105</v>
      </c>
      <c r="DK38" s="473">
        <f>[3]Gemüse!DS22</f>
        <v>1030.059566124</v>
      </c>
      <c r="DN38" s="471"/>
      <c r="DO38" s="471">
        <f>[3]Gemüse!DT22</f>
        <v>49.982828369000003</v>
      </c>
      <c r="DP38" s="471">
        <f>[3]Gemüse!DU22</f>
        <v>332.84144074</v>
      </c>
      <c r="DQ38" s="473">
        <f>[3]Gemüse!DV22</f>
        <v>129.656693684001</v>
      </c>
      <c r="DR38" s="473">
        <f>[3]Gemüse!DW22</f>
        <v>776.02244665500109</v>
      </c>
      <c r="DS38" s="471">
        <f>[3]Gemüse!DX22</f>
        <v>161.98639962999999</v>
      </c>
      <c r="DT38" s="471">
        <f>[3]Gemüse!DY22</f>
        <v>711.34019582200006</v>
      </c>
      <c r="DU38" s="473">
        <f>[3]Gemüse!DZ22</f>
        <v>10.475071136999999</v>
      </c>
      <c r="DV38" s="473">
        <f>[3]Gemüse!EA22</f>
        <v>68.933411496001</v>
      </c>
      <c r="DW38" s="471"/>
      <c r="DX38" s="471">
        <f>[3]Gemüse!EB22</f>
        <v>58.424046142001004</v>
      </c>
      <c r="DY38" s="471">
        <f>[3]Gemüse!EC22</f>
        <v>479.65435053200002</v>
      </c>
      <c r="DZ38" s="473">
        <f>[3]Gemüse!ED22</f>
        <v>62.207796176999999</v>
      </c>
      <c r="EA38" s="473">
        <f>[3]Gemüse!EE22</f>
        <v>725.10725128900003</v>
      </c>
      <c r="EB38" s="471">
        <f>[3]Gemüse!$EF22</f>
        <v>24.130686000000999</v>
      </c>
      <c r="EC38" s="471">
        <f>[3]Gemüse!EG22</f>
        <v>294.78708230000001</v>
      </c>
      <c r="ED38" s="473">
        <f>[3]Gemüse!EH22</f>
        <v>21.107977815999998</v>
      </c>
      <c r="EE38" s="473">
        <f>[3]Gemüse!EI22</f>
        <v>253.57032784</v>
      </c>
      <c r="EG38" s="471">
        <f>[3]Gemüse!$EJ22</f>
        <v>999.64155041499998</v>
      </c>
      <c r="EH38" s="471">
        <f>[3]Gemüse!EK22</f>
        <v>2781.7261323930002</v>
      </c>
      <c r="EI38" s="473">
        <f>[3]Gemüse!EL22</f>
        <v>42.288901701001002</v>
      </c>
      <c r="EJ38" s="473">
        <f>[3]Gemüse!EM22</f>
        <v>181.69561549600101</v>
      </c>
      <c r="EK38" s="471">
        <f>[3]Gemüse!$EN22</f>
        <v>11.153639257000002</v>
      </c>
      <c r="EL38" s="471">
        <f>[3]Gemüse!EO22</f>
        <v>103.062785429</v>
      </c>
      <c r="EM38" s="473">
        <f>[3]Gemüse!EP22</f>
        <v>154.26086546800201</v>
      </c>
      <c r="EN38" s="473">
        <f>[3]Gemüse!EQ22</f>
        <v>204.03586802400102</v>
      </c>
      <c r="EO38" s="471"/>
      <c r="EP38" s="471">
        <f>[3]Gemüse!ER22</f>
        <v>46.169585545000004</v>
      </c>
      <c r="EQ38" s="471">
        <f>[3]Gemüse!ES22</f>
        <v>518.76013096400106</v>
      </c>
      <c r="ER38" s="471">
        <f>[3]Gemüse!$ET22</f>
        <v>212.46625639600001</v>
      </c>
      <c r="ES38" s="471">
        <f>[3]Gemüse!EU22</f>
        <v>2563.7820405850002</v>
      </c>
      <c r="ET38" s="471"/>
      <c r="EU38" s="473">
        <f>[3]Gemüse!$EV22</f>
        <v>152.02710618</v>
      </c>
      <c r="EV38" s="473">
        <f>[3]Gemüse!EW22</f>
        <v>463.50001299600001</v>
      </c>
      <c r="EX38" s="473">
        <f>[3]Gemüse!EX22</f>
        <v>72.920428977000995</v>
      </c>
      <c r="EY38" s="473">
        <f>[3]Gemüse!EY22</f>
        <v>298.95434416200101</v>
      </c>
    </row>
    <row r="39" spans="1:155" x14ac:dyDescent="0.2">
      <c r="A39" s="218"/>
      <c r="B39" s="189">
        <f>[3]Gemüse!A23</f>
        <v>45505</v>
      </c>
      <c r="C39" s="468">
        <f>[3]Gemüse!$B23</f>
        <v>6.9</v>
      </c>
      <c r="D39" s="468">
        <f>[3]Gemüse!$BD23</f>
        <v>4.5027379999999999</v>
      </c>
      <c r="E39" s="380">
        <f>[3]Gemüse!$C23</f>
        <v>6.196377</v>
      </c>
      <c r="F39" s="380">
        <f>[3]Gemüse!$BE23</f>
        <v>3.6248930000000001</v>
      </c>
      <c r="G39" s="468">
        <f>[3]Gemüse!$D23</f>
        <v>2.4303469999999998</v>
      </c>
      <c r="H39" s="468">
        <f>[3]Gemüse!$BF23</f>
        <v>1.6059330000000001</v>
      </c>
      <c r="I39" s="380">
        <f>[3]Gemüse!$E23</f>
        <v>7.3818390000000003</v>
      </c>
      <c r="J39" s="380">
        <f>[3]Gemüse!$BG23</f>
        <v>3.7535069999999999</v>
      </c>
      <c r="K39" s="468">
        <f>[3]Gemüse!$F23</f>
        <v>0</v>
      </c>
      <c r="L39" s="468">
        <f>[3]Gemüse!$BH23</f>
        <v>9.5241530000000001</v>
      </c>
      <c r="M39" s="380">
        <f>[3]Gemüse!$G23</f>
        <v>16.982993</v>
      </c>
      <c r="N39" s="380">
        <f>[3]Gemüse!$BI23</f>
        <v>11.833529</v>
      </c>
      <c r="O39" s="468">
        <f>[3]Gemüse!$H23</f>
        <v>15.996824999999999</v>
      </c>
      <c r="P39" s="468">
        <f>[3]Gemüse!$BJ23</f>
        <v>13.122553</v>
      </c>
      <c r="Q39" s="380">
        <f>[3]Gemüse!$J23</f>
        <v>6.8672779999999998</v>
      </c>
      <c r="R39" s="380">
        <f>[3]Gemüse!$BL23</f>
        <v>3.6200770000000002</v>
      </c>
      <c r="S39" s="380"/>
      <c r="T39" s="468">
        <f>[3]Gemüse!$K23</f>
        <v>0</v>
      </c>
      <c r="U39" s="468">
        <f>[3]Gemüse!$BM23</f>
        <v>5.2420400000000003</v>
      </c>
      <c r="V39" s="380">
        <f>[3]Gemüse!$L23</f>
        <v>7.8028000000000004</v>
      </c>
      <c r="W39" s="380">
        <f>[3]Gemüse!$BN23</f>
        <v>6.6094499999999998</v>
      </c>
      <c r="X39" s="468">
        <f>[3]Gemüse!$M23</f>
        <v>0</v>
      </c>
      <c r="Y39" s="468">
        <f>[3]Gemüse!$BO23</f>
        <v>1.8165750000000001</v>
      </c>
      <c r="Z39" s="380">
        <f>[3]Gemüse!$N23</f>
        <v>2.548556</v>
      </c>
      <c r="AA39" s="380">
        <f>[3]Gemüse!$BP23</f>
        <v>1.768991</v>
      </c>
      <c r="AB39" s="468">
        <f>[3]Gemüse!$R23</f>
        <v>2.5882770000000002</v>
      </c>
      <c r="AC39" s="468">
        <f>[3]Gemüse!$BT23</f>
        <v>1.6089610000000001</v>
      </c>
      <c r="AD39" s="380">
        <f>[3]Gemüse!$U23</f>
        <v>0</v>
      </c>
      <c r="AE39" s="380">
        <f>[3]Gemüse!$BW23</f>
        <v>29.920210000000001</v>
      </c>
      <c r="AF39" s="468">
        <f>[3]Gemüse!$V23</f>
        <v>23.876370000000001</v>
      </c>
      <c r="AG39" s="468">
        <f>[3]Gemüse!$BX23</f>
        <v>9.0874989999999993</v>
      </c>
      <c r="AH39" s="380">
        <f>[3]Gemüse!$AX23</f>
        <v>0</v>
      </c>
      <c r="AI39" s="380">
        <f>[3]Gemüse!$CZ23</f>
        <v>7.9916080000000003</v>
      </c>
      <c r="AJ39" s="468">
        <f>[3]Gemüse!$W23</f>
        <v>0</v>
      </c>
      <c r="AK39" s="468">
        <f>[3]Gemüse!$BY23</f>
        <v>4.9892000000000003</v>
      </c>
      <c r="AL39" s="380"/>
      <c r="AM39" s="380">
        <f>[3]Gemüse!$X23</f>
        <v>7.9102699999999997</v>
      </c>
      <c r="AN39" s="380">
        <f>[3]Gemüse!$BZ23</f>
        <v>4.8269719999999996</v>
      </c>
      <c r="AO39" s="468">
        <f>[3]Gemüse!$Y23</f>
        <v>0</v>
      </c>
      <c r="AP39" s="468">
        <f>[3]Gemüse!$CA23</f>
        <v>5.2091099999999999</v>
      </c>
      <c r="AQ39" s="380">
        <f>[3]Gemüse!$Z23</f>
        <v>6.731732</v>
      </c>
      <c r="AR39" s="380">
        <f>[3]Gemüse!$CB23</f>
        <v>3.427743</v>
      </c>
      <c r="AS39" s="468">
        <f>[3]Gemüse!$AF23</f>
        <v>0</v>
      </c>
      <c r="AT39" s="468">
        <f>[3]Gemüse!$CH23</f>
        <v>1.6204130000000001</v>
      </c>
      <c r="AU39" s="380">
        <f>[3]Gemüse!$AB23</f>
        <v>5.6312930000000003</v>
      </c>
      <c r="AV39" s="380">
        <f>[3]Gemüse!$CD23</f>
        <v>2.7544050000000002</v>
      </c>
      <c r="AW39" s="468">
        <f>[3]Gemüse!$AC23</f>
        <v>5.4876889999999996</v>
      </c>
      <c r="AX39" s="468">
        <f>[3]Gemüse!$CE23</f>
        <v>2.5869949999999999</v>
      </c>
      <c r="AY39" s="380">
        <f>[3]Gemüse!$AD23</f>
        <v>6.7934289999999997</v>
      </c>
      <c r="AZ39" s="380">
        <f>[3]Gemüse!$CF23</f>
        <v>4.305593</v>
      </c>
      <c r="BA39" s="380"/>
      <c r="BB39" s="468">
        <f>[3]Gemüse!$AE23</f>
        <v>3.4496709999999999</v>
      </c>
      <c r="BC39" s="468">
        <f>[3]Gemüse!$CG23</f>
        <v>2.0773540000000001</v>
      </c>
      <c r="BD39" s="380">
        <f>[3]Gemüse!$AG23</f>
        <v>5.4449459999999998</v>
      </c>
      <c r="BE39" s="380">
        <f>[3]Gemüse!$CI23</f>
        <v>4.391337</v>
      </c>
      <c r="BF39" s="468">
        <f>[3]Gemüse!$AH23</f>
        <v>2.6106039999999999</v>
      </c>
      <c r="BG39" s="468">
        <f>[3]Gemüse!$CJ23</f>
        <v>1.5110749999999999</v>
      </c>
      <c r="BH39" s="380">
        <f>[3]Gemüse!$AI23</f>
        <v>6.5522729999999996</v>
      </c>
      <c r="BI39" s="380">
        <f>[3]Gemüse!$CK23</f>
        <v>3.9144459999999999</v>
      </c>
      <c r="BJ39" s="380"/>
      <c r="BK39" s="468">
        <f>[3]Gemüse!$AK23</f>
        <v>0</v>
      </c>
      <c r="BL39" s="468">
        <f>[3]Gemüse!$CM23</f>
        <v>1.765744</v>
      </c>
      <c r="BM39" s="380">
        <f>[3]Gemüse!$AL23</f>
        <v>19.158421000000001</v>
      </c>
      <c r="BN39" s="380">
        <f>[3]Gemüse!$CN23</f>
        <v>5.7014279999999999</v>
      </c>
      <c r="BO39" s="468">
        <f>[3]Gemüse!$AM23</f>
        <v>7.6607399999999997</v>
      </c>
      <c r="BP39" s="468">
        <f>[3]Gemüse!$CO23</f>
        <v>5.2267900000000003</v>
      </c>
      <c r="BQ39" s="380">
        <f>[3]Gemüse!$AN23</f>
        <v>5.6423829999999997</v>
      </c>
      <c r="BR39" s="380">
        <f>[3]Gemüse!$CP23</f>
        <v>2.053903</v>
      </c>
      <c r="BS39" s="380"/>
      <c r="BT39" s="380">
        <f>[3]Gemüse!$AO23</f>
        <v>7.057906</v>
      </c>
      <c r="BU39" s="380">
        <f>[3]Gemüse!$CQ23</f>
        <v>4.3333269999999997</v>
      </c>
      <c r="BV39" s="468">
        <f>[3]Gemüse!$AW23</f>
        <v>0</v>
      </c>
      <c r="BW39" s="468">
        <f>[3]Gemüse!$CY23</f>
        <v>7.6595789999999999</v>
      </c>
      <c r="BX39" s="380">
        <f>[3]Gemüse!$AP23</f>
        <v>0</v>
      </c>
      <c r="BY39" s="380">
        <f>[3]Gemüse!$CR23</f>
        <v>0</v>
      </c>
      <c r="BZ39" s="468">
        <f>[3]Gemüse!$AQ23</f>
        <v>8.7269020000000008</v>
      </c>
      <c r="CA39" s="468">
        <f>[3]Gemüse!$CS23</f>
        <v>5.1354319999999998</v>
      </c>
      <c r="CB39" s="380">
        <f>[3]Gemüse!$AS23</f>
        <v>0</v>
      </c>
      <c r="CC39" s="380">
        <f>[3]Gemüse!$CU23</f>
        <v>0</v>
      </c>
      <c r="CD39" s="468">
        <f>[3]Gemüse!$AT23</f>
        <v>0</v>
      </c>
      <c r="CE39" s="468">
        <f>[3]Gemüse!$CV23</f>
        <v>0</v>
      </c>
      <c r="CF39" s="380">
        <f>[3]Gemüse!$AU23</f>
        <v>0</v>
      </c>
      <c r="CG39" s="380">
        <f>[3]Gemüse!$CW23</f>
        <v>0</v>
      </c>
      <c r="CH39" s="380"/>
      <c r="CI39" s="468">
        <f>[3]Gemüse!$AV23</f>
        <v>10.692766000000001</v>
      </c>
      <c r="CJ39" s="468">
        <f>[3]Gemüse!$CX23</f>
        <v>7.3655549999999996</v>
      </c>
      <c r="CK39" s="380"/>
      <c r="CL39" s="380">
        <f>[3]Gemüse!$AY23</f>
        <v>15.852429000000001</v>
      </c>
      <c r="CM39" s="380">
        <f>[3]Gemüse!$DA23</f>
        <v>9.4898830000000007</v>
      </c>
      <c r="CN39" s="380"/>
      <c r="CO39" s="468">
        <f>[3]Gemüse!$AZ23</f>
        <v>15.331466000000001</v>
      </c>
      <c r="CP39" s="468">
        <f>[3]Gemüse!$DB23</f>
        <v>9.7018620000000002</v>
      </c>
      <c r="CQ39" s="380">
        <f>[3]Gemüse!$BB23</f>
        <v>17.428498999999999</v>
      </c>
      <c r="CR39" s="380">
        <f>[3]Gemüse!$DD23</f>
        <v>9.8508580000000006</v>
      </c>
      <c r="CS39" s="468">
        <f>[3]Gemüse!$BC23</f>
        <v>6.1200669999999997</v>
      </c>
      <c r="CT39" s="468">
        <f>[3]Gemüse!$DE23</f>
        <v>6.7830519999999996</v>
      </c>
      <c r="CU39" s="380">
        <f>[3]Gemüse!$AJ23</f>
        <v>5.1136660000000003</v>
      </c>
      <c r="CV39" s="380">
        <f>[3]Gemüse!$CL23</f>
        <v>3.9074119999999999</v>
      </c>
      <c r="CW39" s="383"/>
      <c r="CX39" s="343">
        <f>'Früchte Daten'!BQ39</f>
        <v>4</v>
      </c>
      <c r="CY39" s="471">
        <f>[3]Gemüse!DH23</f>
        <v>4165.6247673499984</v>
      </c>
      <c r="CZ39" s="471">
        <f>[3]Gemüse!DI23</f>
        <v>20610.455849405003</v>
      </c>
      <c r="DA39" s="471"/>
      <c r="DB39" s="473">
        <f>[3]Gemüse!DJ23</f>
        <v>323.99569760600002</v>
      </c>
      <c r="DC39" s="473">
        <f>[3]Gemüse!DK23</f>
        <v>1566.3595044890001</v>
      </c>
      <c r="DD39" s="471">
        <f>[3]Gemüse!DL23</f>
        <v>563.89059588700104</v>
      </c>
      <c r="DE39" s="471">
        <f>[3]Gemüse!DM23</f>
        <v>2227.6511748060002</v>
      </c>
      <c r="DF39" s="473">
        <f>[3]Gemüse!DN23</f>
        <v>194.59846936399998</v>
      </c>
      <c r="DG39" s="473">
        <f>[3]Gemüse!DO23</f>
        <v>1413.2981871060001</v>
      </c>
      <c r="DH39" s="471">
        <f>[3]Gemüse!DP23</f>
        <v>181.52888681800098</v>
      </c>
      <c r="DI39" s="471">
        <f>[3]Gemüse!DQ23</f>
        <v>1505.10311677</v>
      </c>
      <c r="DJ39" s="473">
        <f>[3]Gemüse!DR23</f>
        <v>340.25951606600097</v>
      </c>
      <c r="DK39" s="473">
        <f>[3]Gemüse!DS23</f>
        <v>976.33024732399997</v>
      </c>
      <c r="DN39" s="471"/>
      <c r="DO39" s="471">
        <f>[3]Gemüse!DT23</f>
        <v>32.640628493000001</v>
      </c>
      <c r="DP39" s="471">
        <f>[3]Gemüse!DU23</f>
        <v>225.81532063900002</v>
      </c>
      <c r="DQ39" s="473">
        <f>[3]Gemüse!DV23</f>
        <v>121.29819714400099</v>
      </c>
      <c r="DR39" s="473">
        <f>[3]Gemüse!DW23</f>
        <v>744.76701054700004</v>
      </c>
      <c r="DS39" s="471">
        <f>[3]Gemüse!DX23</f>
        <v>155.024226102</v>
      </c>
      <c r="DT39" s="471">
        <f>[3]Gemüse!DY23</f>
        <v>628.90403026800107</v>
      </c>
      <c r="DU39" s="473">
        <f>[3]Gemüse!DZ23</f>
        <v>2.3189904000010002</v>
      </c>
      <c r="DV39" s="473">
        <f>[3]Gemüse!EA23</f>
        <v>31.780311309000997</v>
      </c>
      <c r="DW39" s="471"/>
      <c r="DX39" s="471">
        <f>[3]Gemüse!EB23</f>
        <v>42.973344064999999</v>
      </c>
      <c r="DY39" s="471">
        <f>[3]Gemüse!EC23</f>
        <v>323.21561414800004</v>
      </c>
      <c r="DZ39" s="473">
        <f>[3]Gemüse!ED23</f>
        <v>35.933605818000004</v>
      </c>
      <c r="EA39" s="473">
        <f>[3]Gemüse!EE23</f>
        <v>411.62105082200003</v>
      </c>
      <c r="EB39" s="471">
        <f>[3]Gemüse!$EF23</f>
        <v>13.279984000000001</v>
      </c>
      <c r="EC39" s="471">
        <f>[3]Gemüse!EG23</f>
        <v>135.28533329999999</v>
      </c>
      <c r="ED39" s="473">
        <f>[3]Gemüse!EH23</f>
        <v>14.961113991000001</v>
      </c>
      <c r="EE39" s="473">
        <f>[3]Gemüse!EI23</f>
        <v>168.530498486</v>
      </c>
      <c r="EG39" s="471">
        <f>[3]Gemüse!$EJ23</f>
        <v>747.33927837300109</v>
      </c>
      <c r="EH39" s="471">
        <f>[3]Gemüse!EK23</f>
        <v>2212.7491022100003</v>
      </c>
      <c r="EI39" s="473">
        <f>[3]Gemüse!EL23</f>
        <v>17.341451399000999</v>
      </c>
      <c r="EJ39" s="473">
        <f>[3]Gemüse!EM23</f>
        <v>86.703501109000996</v>
      </c>
      <c r="EK39" s="471">
        <f>[3]Gemüse!$EN23</f>
        <v>12.072045013</v>
      </c>
      <c r="EL39" s="471">
        <f>[3]Gemüse!EO23</f>
        <v>116.51129336000101</v>
      </c>
      <c r="EM39" s="473">
        <f>[3]Gemüse!EP23</f>
        <v>98.292133906000004</v>
      </c>
      <c r="EN39" s="473">
        <f>[3]Gemüse!EQ23</f>
        <v>143.21631253000098</v>
      </c>
      <c r="EO39" s="471"/>
      <c r="EP39" s="471">
        <f>[3]Gemüse!ER23</f>
        <v>14.526992114</v>
      </c>
      <c r="EQ39" s="471">
        <f>[3]Gemüse!ES23</f>
        <v>184.62178662400001</v>
      </c>
      <c r="ER39" s="471">
        <f>[3]Gemüse!$ET23</f>
        <v>179.73087762700101</v>
      </c>
      <c r="ES39" s="471">
        <f>[3]Gemüse!EU23</f>
        <v>1993.4490232800001</v>
      </c>
      <c r="ET39" s="471"/>
      <c r="EU39" s="473">
        <f>[3]Gemüse!$EV23</f>
        <v>98.737130704999998</v>
      </c>
      <c r="EV39" s="473">
        <f>[3]Gemüse!EW23</f>
        <v>349.35798686599998</v>
      </c>
      <c r="EX39" s="473">
        <f>[3]Gemüse!EX23</f>
        <v>50.938059039000997</v>
      </c>
      <c r="EY39" s="473">
        <f>[3]Gemüse!EY23</f>
        <v>193.04744151599999</v>
      </c>
    </row>
    <row r="40" spans="1:155" x14ac:dyDescent="0.2">
      <c r="A40" s="218"/>
      <c r="B40" s="189">
        <f>[3]Gemüse!A24</f>
        <v>45474</v>
      </c>
      <c r="C40" s="468">
        <f>[3]Gemüse!$B24</f>
        <v>6.8182910000000003</v>
      </c>
      <c r="D40" s="468">
        <f>[3]Gemüse!$BD24</f>
        <v>4.7279689999999999</v>
      </c>
      <c r="E40" s="380">
        <f>[3]Gemüse!$C24</f>
        <v>6.0235960000000004</v>
      </c>
      <c r="F40" s="380">
        <f>[3]Gemüse!$BE24</f>
        <v>3.5512990000000002</v>
      </c>
      <c r="G40" s="468">
        <f>[3]Gemüse!$D24</f>
        <v>2.2432400000000001</v>
      </c>
      <c r="H40" s="468">
        <f>[3]Gemüse!$BF24</f>
        <v>1.705543</v>
      </c>
      <c r="I40" s="380">
        <f>[3]Gemüse!$E24</f>
        <v>8.1347360000000002</v>
      </c>
      <c r="J40" s="380">
        <f>[3]Gemüse!$BG24</f>
        <v>3.6569609999999999</v>
      </c>
      <c r="K40" s="468">
        <f>[3]Gemüse!$F24</f>
        <v>0</v>
      </c>
      <c r="L40" s="468">
        <f>[3]Gemüse!$BH24</f>
        <v>10.976995000000001</v>
      </c>
      <c r="M40" s="380">
        <f>[3]Gemüse!$G24</f>
        <v>18.487223</v>
      </c>
      <c r="N40" s="380">
        <f>[3]Gemüse!$BI24</f>
        <v>11.569585</v>
      </c>
      <c r="O40" s="468">
        <f>[3]Gemüse!$H24</f>
        <v>16.642909</v>
      </c>
      <c r="P40" s="468">
        <f>[3]Gemüse!$BJ24</f>
        <v>13.033035</v>
      </c>
      <c r="Q40" s="380">
        <f>[3]Gemüse!$J24</f>
        <v>7.4750129999999997</v>
      </c>
      <c r="R40" s="380">
        <f>[3]Gemüse!$BL24</f>
        <v>3.7103060000000001</v>
      </c>
      <c r="S40" s="380"/>
      <c r="T40" s="468">
        <f>[3]Gemüse!$K24</f>
        <v>0</v>
      </c>
      <c r="U40" s="468">
        <f>[3]Gemüse!$BM24</f>
        <v>5.3748120000000004</v>
      </c>
      <c r="V40" s="380">
        <f>[3]Gemüse!$L24</f>
        <v>7.8037219999999996</v>
      </c>
      <c r="W40" s="380">
        <f>[3]Gemüse!$BN24</f>
        <v>6.3363820000000004</v>
      </c>
      <c r="X40" s="468">
        <f>[3]Gemüse!$M24</f>
        <v>0</v>
      </c>
      <c r="Y40" s="468">
        <f>[3]Gemüse!$BO24</f>
        <v>1.8328180000000001</v>
      </c>
      <c r="Z40" s="380">
        <f>[3]Gemüse!$N24</f>
        <v>2.6225429999999998</v>
      </c>
      <c r="AA40" s="380">
        <f>[3]Gemüse!$BP24</f>
        <v>1.7219420000000001</v>
      </c>
      <c r="AB40" s="468">
        <f>[3]Gemüse!$R24</f>
        <v>2.5096039999999999</v>
      </c>
      <c r="AC40" s="468">
        <f>[3]Gemüse!$BT24</f>
        <v>1.531282</v>
      </c>
      <c r="AD40" s="380">
        <f>[3]Gemüse!$U24</f>
        <v>48.589782</v>
      </c>
      <c r="AE40" s="380">
        <f>[3]Gemüse!$BW24</f>
        <v>26.700187</v>
      </c>
      <c r="AF40" s="468">
        <f>[3]Gemüse!$V24</f>
        <v>25.853905000000001</v>
      </c>
      <c r="AG40" s="468">
        <f>[3]Gemüse!$BX24</f>
        <v>8.9858569999999993</v>
      </c>
      <c r="AH40" s="380">
        <f>[3]Gemüse!$AX24</f>
        <v>0</v>
      </c>
      <c r="AI40" s="380">
        <f>[3]Gemüse!$CZ24</f>
        <v>7.9534940000000001</v>
      </c>
      <c r="AJ40" s="468">
        <f>[3]Gemüse!$W24</f>
        <v>0</v>
      </c>
      <c r="AK40" s="468">
        <f>[3]Gemüse!$BY24</f>
        <v>4.8284580000000004</v>
      </c>
      <c r="AL40" s="380"/>
      <c r="AM40" s="380">
        <f>[3]Gemüse!$X24</f>
        <v>8.1943260000000002</v>
      </c>
      <c r="AN40" s="380">
        <f>[3]Gemüse!$BZ24</f>
        <v>4.9883550000000003</v>
      </c>
      <c r="AO40" s="468">
        <f>[3]Gemüse!$Y24</f>
        <v>8.2836210000000001</v>
      </c>
      <c r="AP40" s="468">
        <f>[3]Gemüse!$CA24</f>
        <v>5.4186649999999998</v>
      </c>
      <c r="AQ40" s="380">
        <f>[3]Gemüse!$Z24</f>
        <v>6.8587569999999998</v>
      </c>
      <c r="AR40" s="380">
        <f>[3]Gemüse!$CB24</f>
        <v>3.42435</v>
      </c>
      <c r="AS40" s="468">
        <f>[3]Gemüse!$AF24</f>
        <v>0</v>
      </c>
      <c r="AT40" s="468">
        <f>[3]Gemüse!$CH24</f>
        <v>1.6944589999999999</v>
      </c>
      <c r="AU40" s="380">
        <f>[3]Gemüse!$AB24</f>
        <v>5.7544919999999999</v>
      </c>
      <c r="AV40" s="380">
        <f>[3]Gemüse!$CD24</f>
        <v>3.066268</v>
      </c>
      <c r="AW40" s="468">
        <f>[3]Gemüse!$AC24</f>
        <v>5.6190300000000004</v>
      </c>
      <c r="AX40" s="468">
        <f>[3]Gemüse!$CE24</f>
        <v>2.8095159999999999</v>
      </c>
      <c r="AY40" s="380">
        <f>[3]Gemüse!$AD24</f>
        <v>6.7634280000000002</v>
      </c>
      <c r="AZ40" s="380">
        <f>[3]Gemüse!$CF24</f>
        <v>4.6549069999999997</v>
      </c>
      <c r="BA40" s="380"/>
      <c r="BB40" s="468">
        <f>[3]Gemüse!$AE24</f>
        <v>4.0315859999999999</v>
      </c>
      <c r="BC40" s="468">
        <f>[3]Gemüse!$CG24</f>
        <v>2.248021</v>
      </c>
      <c r="BD40" s="380">
        <f>[3]Gemüse!$AG24</f>
        <v>5.4540980000000001</v>
      </c>
      <c r="BE40" s="380">
        <f>[3]Gemüse!$CI24</f>
        <v>2.3981159999999999</v>
      </c>
      <c r="BF40" s="468">
        <f>[3]Gemüse!$AH24</f>
        <v>2.5019900000000002</v>
      </c>
      <c r="BG40" s="468">
        <f>[3]Gemüse!$CJ24</f>
        <v>1.519371</v>
      </c>
      <c r="BH40" s="380">
        <f>[3]Gemüse!$AI24</f>
        <v>5.945894</v>
      </c>
      <c r="BI40" s="380">
        <f>[3]Gemüse!$CK24</f>
        <v>4.2797660000000004</v>
      </c>
      <c r="BJ40" s="380"/>
      <c r="BK40" s="468">
        <f>[3]Gemüse!$AK24</f>
        <v>2.8308460000000002</v>
      </c>
      <c r="BL40" s="468">
        <f>[3]Gemüse!$CM24</f>
        <v>1.7701720000000001</v>
      </c>
      <c r="BM40" s="380">
        <f>[3]Gemüse!$AL24</f>
        <v>16.871690999999998</v>
      </c>
      <c r="BN40" s="380">
        <f>[3]Gemüse!$CN24</f>
        <v>5.6130449999999996</v>
      </c>
      <c r="BO40" s="468">
        <f>[3]Gemüse!$AM24</f>
        <v>0</v>
      </c>
      <c r="BP40" s="468">
        <f>[3]Gemüse!$CO24</f>
        <v>5.3578840000000003</v>
      </c>
      <c r="BQ40" s="380">
        <f>[3]Gemüse!$AN24</f>
        <v>5.8611649999999997</v>
      </c>
      <c r="BR40" s="380">
        <f>[3]Gemüse!$CP24</f>
        <v>2.2061060000000001</v>
      </c>
      <c r="BS40" s="380"/>
      <c r="BT40" s="380">
        <f>[3]Gemüse!$AO24</f>
        <v>7.1721089999999998</v>
      </c>
      <c r="BU40" s="380">
        <f>[3]Gemüse!$CQ24</f>
        <v>4.629308</v>
      </c>
      <c r="BV40" s="468">
        <f>[3]Gemüse!$AW24</f>
        <v>0</v>
      </c>
      <c r="BW40" s="468">
        <f>[3]Gemüse!$CY24</f>
        <v>7.6248209999999998</v>
      </c>
      <c r="BX40" s="380">
        <f>[3]Gemüse!$AP24</f>
        <v>0</v>
      </c>
      <c r="BY40" s="380">
        <f>[3]Gemüse!$CR24</f>
        <v>0</v>
      </c>
      <c r="BZ40" s="468">
        <f>[3]Gemüse!$AQ24</f>
        <v>8.8420620000000003</v>
      </c>
      <c r="CA40" s="468">
        <f>[3]Gemüse!$CS24</f>
        <v>5.1792540000000002</v>
      </c>
      <c r="CB40" s="380">
        <f>[3]Gemüse!$AS24</f>
        <v>0</v>
      </c>
      <c r="CC40" s="380">
        <f>[3]Gemüse!$CU24</f>
        <v>0</v>
      </c>
      <c r="CD40" s="468">
        <f>[3]Gemüse!$AT24</f>
        <v>0</v>
      </c>
      <c r="CE40" s="468">
        <f>[3]Gemüse!$CV24</f>
        <v>0</v>
      </c>
      <c r="CF40" s="380">
        <f>[3]Gemüse!$AU24</f>
        <v>0</v>
      </c>
      <c r="CG40" s="380">
        <f>[3]Gemüse!$CW24</f>
        <v>0</v>
      </c>
      <c r="CH40" s="380"/>
      <c r="CI40" s="468">
        <f>[3]Gemüse!$AV24</f>
        <v>11.445198</v>
      </c>
      <c r="CJ40" s="468">
        <f>[3]Gemüse!$CX24</f>
        <v>8.8643859999999997</v>
      </c>
      <c r="CK40" s="380"/>
      <c r="CL40" s="380">
        <f>[3]Gemüse!$AY24</f>
        <v>15.738538</v>
      </c>
      <c r="CM40" s="380">
        <f>[3]Gemüse!$DA24</f>
        <v>9.822559</v>
      </c>
      <c r="CN40" s="380"/>
      <c r="CO40" s="468">
        <f>[3]Gemüse!$AZ24</f>
        <v>15.331466000000001</v>
      </c>
      <c r="CP40" s="468">
        <f>[3]Gemüse!$DB24</f>
        <v>9.7106650000000005</v>
      </c>
      <c r="CQ40" s="380">
        <f>[3]Gemüse!$BB24</f>
        <v>17.428498999999999</v>
      </c>
      <c r="CR40" s="380">
        <f>[3]Gemüse!$DD24</f>
        <v>9.8986049999999999</v>
      </c>
      <c r="CS40" s="468">
        <f>[3]Gemüse!$BC24</f>
        <v>6.1200669999999997</v>
      </c>
      <c r="CT40" s="468">
        <f>[3]Gemüse!$DE24</f>
        <v>6.4697040000000001</v>
      </c>
      <c r="CU40" s="380">
        <f>[3]Gemüse!$AJ24</f>
        <v>5.1136660000000003</v>
      </c>
      <c r="CV40" s="380">
        <f>[3]Gemüse!$CL24</f>
        <v>3.9075229999999999</v>
      </c>
      <c r="CW40" s="383"/>
      <c r="CX40" s="343">
        <f>'Früchte Daten'!BQ40</f>
        <v>4</v>
      </c>
      <c r="CY40" s="471">
        <f>[3]Gemüse!DH24</f>
        <v>4189.8239010810003</v>
      </c>
      <c r="CZ40" s="471">
        <f>[3]Gemüse!DI24</f>
        <v>19288.560507539998</v>
      </c>
      <c r="DA40" s="471"/>
      <c r="DB40" s="473">
        <f>[3]Gemüse!DJ24</f>
        <v>390.372723933001</v>
      </c>
      <c r="DC40" s="473">
        <f>[3]Gemüse!DK24</f>
        <v>1389.749347506</v>
      </c>
      <c r="DD40" s="471">
        <f>[3]Gemüse!DL24</f>
        <v>593.610087819</v>
      </c>
      <c r="DE40" s="471">
        <f>[3]Gemüse!DM24</f>
        <v>1936.618568999</v>
      </c>
      <c r="DF40" s="473">
        <f>[3]Gemüse!DN24</f>
        <v>229.84021584500098</v>
      </c>
      <c r="DG40" s="473">
        <f>[3]Gemüse!DO24</f>
        <v>1410.8343097900001</v>
      </c>
      <c r="DH40" s="471">
        <f>[3]Gemüse!DP24</f>
        <v>207.00506888100099</v>
      </c>
      <c r="DI40" s="471">
        <f>[3]Gemüse!DQ24</f>
        <v>1617.5488720400001</v>
      </c>
      <c r="DJ40" s="473">
        <f>[3]Gemüse!DR24</f>
        <v>331.22691798900001</v>
      </c>
      <c r="DK40" s="473">
        <f>[3]Gemüse!DS24</f>
        <v>1038.178772947</v>
      </c>
      <c r="DN40" s="471"/>
      <c r="DO40" s="471">
        <f>[3]Gemüse!DT24</f>
        <v>31.946706224000003</v>
      </c>
      <c r="DP40" s="471">
        <f>[3]Gemüse!DU24</f>
        <v>214.60918304700098</v>
      </c>
      <c r="DQ40" s="473">
        <f>[3]Gemüse!DV24</f>
        <v>103.86499854400101</v>
      </c>
      <c r="DR40" s="473">
        <f>[3]Gemüse!DW24</f>
        <v>669.84411865600111</v>
      </c>
      <c r="DS40" s="471">
        <f>[3]Gemüse!DX24</f>
        <v>134.343632428001</v>
      </c>
      <c r="DT40" s="471">
        <f>[3]Gemüse!DY24</f>
        <v>611.22766070000102</v>
      </c>
      <c r="DU40" s="473">
        <f>[3]Gemüse!DZ24</f>
        <v>5.1601729999999995</v>
      </c>
      <c r="DV40" s="473">
        <f>[3]Gemüse!EA24</f>
        <v>37.523774992</v>
      </c>
      <c r="DW40" s="471"/>
      <c r="DX40" s="471">
        <f>[3]Gemüse!EB24</f>
        <v>45.807137148000997</v>
      </c>
      <c r="DY40" s="471">
        <f>[3]Gemüse!EC24</f>
        <v>360.11246989299997</v>
      </c>
      <c r="DZ40" s="473">
        <f>[3]Gemüse!ED24</f>
        <v>65.782638279000011</v>
      </c>
      <c r="EA40" s="473">
        <f>[3]Gemüse!EE24</f>
        <v>420.994375813001</v>
      </c>
      <c r="EB40" s="471">
        <f>[3]Gemüse!$EF24</f>
        <v>12.429043000001</v>
      </c>
      <c r="EC40" s="471">
        <f>[3]Gemüse!EG24</f>
        <v>141.446449</v>
      </c>
      <c r="ED40" s="473">
        <f>[3]Gemüse!EH24</f>
        <v>16.582536398001</v>
      </c>
      <c r="EE40" s="473">
        <f>[3]Gemüse!EI24</f>
        <v>188.35078800100001</v>
      </c>
      <c r="EG40" s="471">
        <f>[3]Gemüse!$EJ24</f>
        <v>722.11067929400008</v>
      </c>
      <c r="EH40" s="471">
        <f>[3]Gemüse!EK24</f>
        <v>1964.4929631990001</v>
      </c>
      <c r="EI40" s="473">
        <f>[3]Gemüse!EL24</f>
        <v>19.299810593</v>
      </c>
      <c r="EJ40" s="473">
        <f>[3]Gemüse!EM24</f>
        <v>95.723080996001002</v>
      </c>
      <c r="EK40" s="471">
        <f>[3]Gemüse!$EN24</f>
        <v>11.880226108000999</v>
      </c>
      <c r="EL40" s="471">
        <f>[3]Gemüse!EO24</f>
        <v>132.139211364</v>
      </c>
      <c r="EM40" s="473">
        <f>[3]Gemüse!EP24</f>
        <v>108.017761994002</v>
      </c>
      <c r="EN40" s="473">
        <f>[3]Gemüse!EQ24</f>
        <v>133.887517311002</v>
      </c>
      <c r="EO40" s="471"/>
      <c r="EP40" s="471">
        <f>[3]Gemüse!ER24</f>
        <v>8.8739559990009997</v>
      </c>
      <c r="EQ40" s="471">
        <f>[3]Gemüse!ES24</f>
        <v>139.85038994700102</v>
      </c>
      <c r="ER40" s="471">
        <f>[3]Gemüse!$ET24</f>
        <v>189.798423665</v>
      </c>
      <c r="ES40" s="471">
        <f>[3]Gemüse!EU24</f>
        <v>1800.899935246</v>
      </c>
      <c r="ET40" s="471"/>
      <c r="EU40" s="473">
        <f>[3]Gemüse!$EV24</f>
        <v>94.032609120000998</v>
      </c>
      <c r="EV40" s="473">
        <f>[3]Gemüse!EW24</f>
        <v>342.66991275300001</v>
      </c>
      <c r="EX40" s="473">
        <f>[3]Gemüse!EX24</f>
        <v>60.946714683001005</v>
      </c>
      <c r="EY40" s="473">
        <f>[3]Gemüse!EY24</f>
        <v>208.170465764</v>
      </c>
    </row>
    <row r="41" spans="1:155" x14ac:dyDescent="0.2">
      <c r="A41" s="218"/>
      <c r="B41" s="189">
        <f>[3]Gemüse!A25</f>
        <v>45444</v>
      </c>
      <c r="C41" s="468">
        <f>[3]Gemüse!$B25</f>
        <v>7.7203249999999999</v>
      </c>
      <c r="D41" s="468">
        <f>[3]Gemüse!$BD25</f>
        <v>4.0794290000000002</v>
      </c>
      <c r="E41" s="380">
        <f>[3]Gemüse!$C25</f>
        <v>5.4382669999999997</v>
      </c>
      <c r="F41" s="380">
        <f>[3]Gemüse!$BE25</f>
        <v>3.7163889999999999</v>
      </c>
      <c r="G41" s="468">
        <f>[3]Gemüse!$D25</f>
        <v>2.4677560000000001</v>
      </c>
      <c r="H41" s="468">
        <f>[3]Gemüse!$BF25</f>
        <v>1.526923</v>
      </c>
      <c r="I41" s="380">
        <f>[3]Gemüse!$E25</f>
        <v>7.1182169999999996</v>
      </c>
      <c r="J41" s="380">
        <f>[3]Gemüse!$BG25</f>
        <v>4.0560559999999999</v>
      </c>
      <c r="K41" s="468">
        <f>[3]Gemüse!$F25</f>
        <v>0</v>
      </c>
      <c r="L41" s="468">
        <f>[3]Gemüse!$BH25</f>
        <v>10.04876</v>
      </c>
      <c r="M41" s="380">
        <f>[3]Gemüse!$G25</f>
        <v>18.697761</v>
      </c>
      <c r="N41" s="380">
        <f>[3]Gemüse!$BI25</f>
        <v>9.9817970000000003</v>
      </c>
      <c r="O41" s="468">
        <f>[3]Gemüse!$H25</f>
        <v>17.905168</v>
      </c>
      <c r="P41" s="468">
        <f>[3]Gemüse!$BJ25</f>
        <v>12.342282000000001</v>
      </c>
      <c r="Q41" s="380">
        <f>[3]Gemüse!$J25</f>
        <v>6.3477800000000002</v>
      </c>
      <c r="R41" s="380">
        <f>[3]Gemüse!$BL25</f>
        <v>4.4935980000000004</v>
      </c>
      <c r="S41" s="380"/>
      <c r="T41" s="468">
        <f>[3]Gemüse!$K25</f>
        <v>0</v>
      </c>
      <c r="U41" s="468">
        <f>[3]Gemüse!$BM25</f>
        <v>5.2964200000000003</v>
      </c>
      <c r="V41" s="380">
        <f>[3]Gemüse!$L25</f>
        <v>0</v>
      </c>
      <c r="W41" s="380">
        <f>[3]Gemüse!$BN25</f>
        <v>6.5487019999999996</v>
      </c>
      <c r="X41" s="468">
        <f>[3]Gemüse!$M25</f>
        <v>0</v>
      </c>
      <c r="Y41" s="468">
        <f>[3]Gemüse!$BO25</f>
        <v>1.7690520000000001</v>
      </c>
      <c r="Z41" s="380">
        <f>[3]Gemüse!$N25</f>
        <v>2.902685</v>
      </c>
      <c r="AA41" s="380">
        <f>[3]Gemüse!$BP25</f>
        <v>1.7400869999999999</v>
      </c>
      <c r="AB41" s="468">
        <f>[3]Gemüse!$R25</f>
        <v>2.4701369999999998</v>
      </c>
      <c r="AC41" s="468">
        <f>[3]Gemüse!$BT25</f>
        <v>1.388474</v>
      </c>
      <c r="AD41" s="380">
        <f>[3]Gemüse!$U25</f>
        <v>42.227680999999997</v>
      </c>
      <c r="AE41" s="380">
        <f>[3]Gemüse!$BW25</f>
        <v>24.848545000000001</v>
      </c>
      <c r="AF41" s="468">
        <f>[3]Gemüse!$V25</f>
        <v>22.871700000000001</v>
      </c>
      <c r="AG41" s="468">
        <f>[3]Gemüse!$BX25</f>
        <v>9.7276810000000005</v>
      </c>
      <c r="AH41" s="380">
        <f>[3]Gemüse!$AX25</f>
        <v>21.416682999999999</v>
      </c>
      <c r="AI41" s="380">
        <f>[3]Gemüse!$CZ25</f>
        <v>7.893497</v>
      </c>
      <c r="AJ41" s="468">
        <f>[3]Gemüse!$W25</f>
        <v>0</v>
      </c>
      <c r="AK41" s="468">
        <f>[3]Gemüse!$BY25</f>
        <v>5.3313170000000003</v>
      </c>
      <c r="AL41" s="380"/>
      <c r="AM41" s="380">
        <f>[3]Gemüse!$X25</f>
        <v>8.5397499999999997</v>
      </c>
      <c r="AN41" s="380">
        <f>[3]Gemüse!$BZ25</f>
        <v>5.5119059999999998</v>
      </c>
      <c r="AO41" s="468">
        <f>[3]Gemüse!$Y25</f>
        <v>8.5542890000000007</v>
      </c>
      <c r="AP41" s="468">
        <f>[3]Gemüse!$CA25</f>
        <v>5.8759860000000002</v>
      </c>
      <c r="AQ41" s="380">
        <f>[3]Gemüse!$Z25</f>
        <v>6.7805359999999997</v>
      </c>
      <c r="AR41" s="380">
        <f>[3]Gemüse!$CB25</f>
        <v>3.747007</v>
      </c>
      <c r="AS41" s="468">
        <f>[3]Gemüse!$AF25</f>
        <v>0</v>
      </c>
      <c r="AT41" s="468">
        <f>[3]Gemüse!$CH25</f>
        <v>1.7533859999999999</v>
      </c>
      <c r="AU41" s="380">
        <f>[3]Gemüse!$AB25</f>
        <v>5.9557190000000002</v>
      </c>
      <c r="AV41" s="380">
        <f>[3]Gemüse!$CD25</f>
        <v>2.9662739999999999</v>
      </c>
      <c r="AW41" s="468">
        <f>[3]Gemüse!$AC25</f>
        <v>5.975536</v>
      </c>
      <c r="AX41" s="468">
        <f>[3]Gemüse!$CE25</f>
        <v>2.938272</v>
      </c>
      <c r="AY41" s="380">
        <f>[3]Gemüse!$AD25</f>
        <v>6.2311110000000003</v>
      </c>
      <c r="AZ41" s="380">
        <f>[3]Gemüse!$CF25</f>
        <v>4.7938330000000002</v>
      </c>
      <c r="BA41" s="380"/>
      <c r="BB41" s="468">
        <f>[3]Gemüse!$AE25</f>
        <v>3.6983169999999999</v>
      </c>
      <c r="BC41" s="468">
        <f>[3]Gemüse!$CG25</f>
        <v>2.2150110000000001</v>
      </c>
      <c r="BD41" s="380">
        <f>[3]Gemüse!$AG25</f>
        <v>5.3361039999999997</v>
      </c>
      <c r="BE41" s="380">
        <f>[3]Gemüse!$CI25</f>
        <v>2.1245500000000002</v>
      </c>
      <c r="BF41" s="468">
        <f>[3]Gemüse!$AH25</f>
        <v>2.617791</v>
      </c>
      <c r="BG41" s="468">
        <f>[3]Gemüse!$CJ25</f>
        <v>1.523792</v>
      </c>
      <c r="BH41" s="380">
        <f>[3]Gemüse!$AI25</f>
        <v>7.1535339999999996</v>
      </c>
      <c r="BI41" s="380">
        <f>[3]Gemüse!$CK25</f>
        <v>3.9842379999999999</v>
      </c>
      <c r="BJ41" s="380"/>
      <c r="BK41" s="468">
        <f>[3]Gemüse!$AK25</f>
        <v>2.8766600000000002</v>
      </c>
      <c r="BL41" s="468">
        <f>[3]Gemüse!$CM25</f>
        <v>1.78654</v>
      </c>
      <c r="BM41" s="380">
        <f>[3]Gemüse!$AL25</f>
        <v>15.031171000000001</v>
      </c>
      <c r="BN41" s="380">
        <f>[3]Gemüse!$CN25</f>
        <v>5.785037</v>
      </c>
      <c r="BO41" s="468">
        <f>[3]Gemüse!$AM25</f>
        <v>6.7536040000000002</v>
      </c>
      <c r="BP41" s="468">
        <f>[3]Gemüse!$CO25</f>
        <v>4.6801250000000003</v>
      </c>
      <c r="BQ41" s="380">
        <f>[3]Gemüse!$AN25</f>
        <v>5.8378909999999999</v>
      </c>
      <c r="BR41" s="380">
        <f>[3]Gemüse!$CP25</f>
        <v>2.1989399999999999</v>
      </c>
      <c r="BS41" s="380"/>
      <c r="BT41" s="380">
        <f>[3]Gemüse!$AO25</f>
        <v>8.1990970000000001</v>
      </c>
      <c r="BU41" s="380">
        <f>[3]Gemüse!$CQ25</f>
        <v>4.7920590000000001</v>
      </c>
      <c r="BV41" s="468">
        <f>[3]Gemüse!$AW25</f>
        <v>0</v>
      </c>
      <c r="BW41" s="468">
        <f>[3]Gemüse!$CY25</f>
        <v>7.6701969999999999</v>
      </c>
      <c r="BX41" s="380">
        <f>[3]Gemüse!$AP25</f>
        <v>0</v>
      </c>
      <c r="BY41" s="380">
        <f>[3]Gemüse!$CR25</f>
        <v>8.8560470000000002</v>
      </c>
      <c r="BZ41" s="468">
        <f>[3]Gemüse!$AQ25</f>
        <v>6.0108199999999998</v>
      </c>
      <c r="CA41" s="468">
        <f>[3]Gemüse!$CS25</f>
        <v>5.0413959999999998</v>
      </c>
      <c r="CB41" s="380">
        <f>[3]Gemüse!$AS25</f>
        <v>0</v>
      </c>
      <c r="CC41" s="380">
        <f>[3]Gemüse!$CU25</f>
        <v>18.375861</v>
      </c>
      <c r="CD41" s="468">
        <f>[3]Gemüse!$AT25</f>
        <v>16.647373999999999</v>
      </c>
      <c r="CE41" s="468">
        <f>[3]Gemüse!$CV25</f>
        <v>7.7366359999999998</v>
      </c>
      <c r="CF41" s="380">
        <f>[3]Gemüse!$AU25</f>
        <v>19.16358</v>
      </c>
      <c r="CG41" s="380">
        <f>[3]Gemüse!$CW25</f>
        <v>11.8065</v>
      </c>
      <c r="CH41" s="380"/>
      <c r="CI41" s="468">
        <f>[3]Gemüse!$AV25</f>
        <v>9.9508399999999995</v>
      </c>
      <c r="CJ41" s="468">
        <f>[3]Gemüse!$CX25</f>
        <v>5.2393799999999997</v>
      </c>
      <c r="CK41" s="380"/>
      <c r="CL41" s="380">
        <f>[3]Gemüse!$AY25</f>
        <v>15.300634000000001</v>
      </c>
      <c r="CM41" s="380">
        <f>[3]Gemüse!$DA25</f>
        <v>9.8207109999999993</v>
      </c>
      <c r="CN41" s="380"/>
      <c r="CO41" s="468">
        <f>[3]Gemüse!$AZ25</f>
        <v>15.331493</v>
      </c>
      <c r="CP41" s="468">
        <f>[3]Gemüse!$DB25</f>
        <v>9.7015670000000007</v>
      </c>
      <c r="CQ41" s="380">
        <f>[3]Gemüse!$BB25</f>
        <v>17.457498000000001</v>
      </c>
      <c r="CR41" s="380">
        <f>[3]Gemüse!$DD25</f>
        <v>9.8887730000000005</v>
      </c>
      <c r="CS41" s="468">
        <f>[3]Gemüse!$BC25</f>
        <v>6.1239860000000004</v>
      </c>
      <c r="CT41" s="468">
        <f>[3]Gemüse!$DE25</f>
        <v>6.7830519999999996</v>
      </c>
      <c r="CU41" s="380">
        <f>[3]Gemüse!$AJ25</f>
        <v>5.117559</v>
      </c>
      <c r="CV41" s="380">
        <f>[3]Gemüse!$CL25</f>
        <v>3.9075229999999999</v>
      </c>
      <c r="CW41" s="383"/>
      <c r="CX41" s="343">
        <f>'Früchte Daten'!BQ41</f>
        <v>5</v>
      </c>
      <c r="CY41" s="471">
        <f>[3]Gemüse!DH25</f>
        <v>5918.4974169790003</v>
      </c>
      <c r="CZ41" s="471">
        <f>[3]Gemüse!DI25</f>
        <v>27048.845257106004</v>
      </c>
      <c r="DA41" s="471"/>
      <c r="DB41" s="473">
        <f>[3]Gemüse!DJ25</f>
        <v>508.55163404800106</v>
      </c>
      <c r="DC41" s="473">
        <f>[3]Gemüse!DK25</f>
        <v>1874.3335359180001</v>
      </c>
      <c r="DD41" s="471">
        <f>[3]Gemüse!DL25</f>
        <v>787.536996241</v>
      </c>
      <c r="DE41" s="471">
        <f>[3]Gemüse!DM25</f>
        <v>2863.3406979619999</v>
      </c>
      <c r="DF41" s="473">
        <f>[3]Gemüse!DN25</f>
        <v>335.977864985</v>
      </c>
      <c r="DG41" s="473">
        <f>[3]Gemüse!DO25</f>
        <v>1981.455347648</v>
      </c>
      <c r="DH41" s="471">
        <f>[3]Gemüse!DP25</f>
        <v>222.04718774900101</v>
      </c>
      <c r="DI41" s="471">
        <f>[3]Gemüse!DQ25</f>
        <v>1825.5591594310001</v>
      </c>
      <c r="DJ41" s="473">
        <f>[3]Gemüse!DR25</f>
        <v>402.598686305</v>
      </c>
      <c r="DK41" s="473">
        <f>[3]Gemüse!DS25</f>
        <v>1271.3142527979999</v>
      </c>
      <c r="DN41" s="471"/>
      <c r="DO41" s="471">
        <f>[3]Gemüse!DT25</f>
        <v>55.450616625000997</v>
      </c>
      <c r="DP41" s="471">
        <f>[3]Gemüse!DU25</f>
        <v>321.50921349100099</v>
      </c>
      <c r="DQ41" s="473">
        <f>[3]Gemüse!DV25</f>
        <v>141.50006129400001</v>
      </c>
      <c r="DR41" s="473">
        <f>[3]Gemüse!DW25</f>
        <v>886.31122144900098</v>
      </c>
      <c r="DS41" s="471">
        <f>[3]Gemüse!DX25</f>
        <v>217.17707229600001</v>
      </c>
      <c r="DT41" s="471">
        <f>[3]Gemüse!DY25</f>
        <v>880.96779583500006</v>
      </c>
      <c r="DU41" s="473">
        <f>[3]Gemüse!DZ25</f>
        <v>10.991734682000001</v>
      </c>
      <c r="DV41" s="473">
        <f>[3]Gemüse!EA25</f>
        <v>64.563917072999999</v>
      </c>
      <c r="DW41" s="471"/>
      <c r="DX41" s="471">
        <f>[3]Gemüse!EB25</f>
        <v>80.690084830000004</v>
      </c>
      <c r="DY41" s="471">
        <f>[3]Gemüse!EC25</f>
        <v>492.54783499500098</v>
      </c>
      <c r="DZ41" s="473">
        <f>[3]Gemüse!ED25</f>
        <v>135.576321511</v>
      </c>
      <c r="EA41" s="473">
        <f>[3]Gemüse!EE25</f>
        <v>695.28992477800102</v>
      </c>
      <c r="EB41" s="471">
        <f>[3]Gemüse!$EF25</f>
        <v>17.52956</v>
      </c>
      <c r="EC41" s="471">
        <f>[3]Gemüse!EG25</f>
        <v>164.82078000000001</v>
      </c>
      <c r="ED41" s="473">
        <f>[3]Gemüse!EH25</f>
        <v>27.935845354001003</v>
      </c>
      <c r="EE41" s="473">
        <f>[3]Gemüse!EI25</f>
        <v>348.72305046200103</v>
      </c>
      <c r="EG41" s="471">
        <f>[3]Gemüse!$EJ25</f>
        <v>1104.324897323</v>
      </c>
      <c r="EH41" s="471">
        <f>[3]Gemüse!EK25</f>
        <v>2755.627970477</v>
      </c>
      <c r="EI41" s="473">
        <f>[3]Gemüse!EL25</f>
        <v>37.916789081000999</v>
      </c>
      <c r="EJ41" s="473">
        <f>[3]Gemüse!EM25</f>
        <v>155.13556679900103</v>
      </c>
      <c r="EK41" s="471">
        <f>[3]Gemüse!$EN25</f>
        <v>18.626495191000998</v>
      </c>
      <c r="EL41" s="471">
        <f>[3]Gemüse!EO25</f>
        <v>175.92827280400002</v>
      </c>
      <c r="EM41" s="473">
        <f>[3]Gemüse!EP25</f>
        <v>144.40730602900098</v>
      </c>
      <c r="EN41" s="473">
        <f>[3]Gemüse!EQ25</f>
        <v>198.398387407001</v>
      </c>
      <c r="EO41" s="471"/>
      <c r="EP41" s="471">
        <f>[3]Gemüse!ER25</f>
        <v>31.055877341999999</v>
      </c>
      <c r="EQ41" s="471">
        <f>[3]Gemüse!ES25</f>
        <v>279.56280660000004</v>
      </c>
      <c r="ER41" s="471">
        <f>[3]Gemüse!$ET25</f>
        <v>297.99616069199999</v>
      </c>
      <c r="ES41" s="471">
        <f>[3]Gemüse!EU25</f>
        <v>2583.2068479079999</v>
      </c>
      <c r="ET41" s="471"/>
      <c r="EU41" s="473">
        <f>[3]Gemüse!$EV25</f>
        <v>138.59373050800099</v>
      </c>
      <c r="EV41" s="473">
        <f>[3]Gemüse!EW25</f>
        <v>491.35464026900001</v>
      </c>
      <c r="EX41" s="473">
        <f>[3]Gemüse!EX25</f>
        <v>77.659915676000011</v>
      </c>
      <c r="EY41" s="473">
        <f>[3]Gemüse!EY25</f>
        <v>380.47841873200002</v>
      </c>
    </row>
    <row r="42" spans="1:155" x14ac:dyDescent="0.2">
      <c r="A42" s="218"/>
      <c r="B42" s="189">
        <f>[3]Gemüse!A26</f>
        <v>45413</v>
      </c>
      <c r="C42" s="468">
        <f>[3]Gemüse!$B26</f>
        <v>5.3569570000000004</v>
      </c>
      <c r="D42" s="468">
        <f>[3]Gemüse!$BD26</f>
        <v>3.3689360000000002</v>
      </c>
      <c r="E42" s="380">
        <f>[3]Gemüse!$C26</f>
        <v>5.4313219999999998</v>
      </c>
      <c r="F42" s="380">
        <f>[3]Gemüse!$BE26</f>
        <v>3.7169660000000002</v>
      </c>
      <c r="G42" s="468">
        <f>[3]Gemüse!$D26</f>
        <v>2.7923879999999999</v>
      </c>
      <c r="H42" s="468">
        <f>[3]Gemüse!$BF26</f>
        <v>1.5892139999999999</v>
      </c>
      <c r="I42" s="380">
        <f>[3]Gemüse!$E26</f>
        <v>4.9038040000000001</v>
      </c>
      <c r="J42" s="380">
        <f>[3]Gemüse!$BG26</f>
        <v>3.8181769999999999</v>
      </c>
      <c r="K42" s="468">
        <f>[3]Gemüse!$F26</f>
        <v>0</v>
      </c>
      <c r="L42" s="468">
        <f>[3]Gemüse!$BH26</f>
        <v>8.5121179999999992</v>
      </c>
      <c r="M42" s="380">
        <f>[3]Gemüse!$G26</f>
        <v>11.957413000000001</v>
      </c>
      <c r="N42" s="380">
        <f>[3]Gemüse!$BI26</f>
        <v>9.9634</v>
      </c>
      <c r="O42" s="468">
        <f>[3]Gemüse!$H26</f>
        <v>9.0172100000000004</v>
      </c>
      <c r="P42" s="468">
        <f>[3]Gemüse!$BJ26</f>
        <v>10.348513000000001</v>
      </c>
      <c r="Q42" s="380">
        <f>[3]Gemüse!$J26</f>
        <v>3.37805</v>
      </c>
      <c r="R42" s="380">
        <f>[3]Gemüse!$BL26</f>
        <v>2.734407</v>
      </c>
      <c r="S42" s="380"/>
      <c r="T42" s="468">
        <f>[3]Gemüse!$K26</f>
        <v>7.7733220000000003</v>
      </c>
      <c r="U42" s="468">
        <f>[3]Gemüse!$BM26</f>
        <v>5.254696</v>
      </c>
      <c r="V42" s="380">
        <f>[3]Gemüse!$L26</f>
        <v>0</v>
      </c>
      <c r="W42" s="380">
        <f>[3]Gemüse!$BN26</f>
        <v>6.2008089999999996</v>
      </c>
      <c r="X42" s="468">
        <f>[3]Gemüse!$M26</f>
        <v>2.4304969999999999</v>
      </c>
      <c r="Y42" s="468">
        <f>[3]Gemüse!$BO26</f>
        <v>1.8126580000000001</v>
      </c>
      <c r="Z42" s="380">
        <f>[3]Gemüse!$N26</f>
        <v>2.7628149999999998</v>
      </c>
      <c r="AA42" s="380">
        <f>[3]Gemüse!$BP26</f>
        <v>1.938104</v>
      </c>
      <c r="AB42" s="468">
        <f>[3]Gemüse!$R26</f>
        <v>2.3529209999999998</v>
      </c>
      <c r="AC42" s="468">
        <f>[3]Gemüse!$BT26</f>
        <v>1.527404</v>
      </c>
      <c r="AD42" s="380">
        <f>[3]Gemüse!$U26</f>
        <v>46.312958000000002</v>
      </c>
      <c r="AE42" s="380">
        <f>[3]Gemüse!$BW26</f>
        <v>23.514116000000001</v>
      </c>
      <c r="AF42" s="468">
        <f>[3]Gemüse!$V26</f>
        <v>23.764986</v>
      </c>
      <c r="AG42" s="468">
        <f>[3]Gemüse!$BX26</f>
        <v>9.1372020000000003</v>
      </c>
      <c r="AH42" s="380">
        <f>[3]Gemüse!$AX26</f>
        <v>22.733132000000001</v>
      </c>
      <c r="AI42" s="380">
        <f>[3]Gemüse!$CZ26</f>
        <v>7.6499899999999998</v>
      </c>
      <c r="AJ42" s="468">
        <f>[3]Gemüse!$W26</f>
        <v>0</v>
      </c>
      <c r="AK42" s="468">
        <f>[3]Gemüse!$BY26</f>
        <v>4.7817720000000001</v>
      </c>
      <c r="AL42" s="380"/>
      <c r="AM42" s="380">
        <f>[3]Gemüse!$X26</f>
        <v>5.6757850000000003</v>
      </c>
      <c r="AN42" s="380">
        <f>[3]Gemüse!$BZ26</f>
        <v>4.6531739999999999</v>
      </c>
      <c r="AO42" s="468">
        <f>[3]Gemüse!$Y26</f>
        <v>5.3579140000000001</v>
      </c>
      <c r="AP42" s="468">
        <f>[3]Gemüse!$CA26</f>
        <v>4.3087780000000002</v>
      </c>
      <c r="AQ42" s="380">
        <f>[3]Gemüse!$Z26</f>
        <v>6.8314859999999999</v>
      </c>
      <c r="AR42" s="380">
        <f>[3]Gemüse!$CB26</f>
        <v>4.0763400000000001</v>
      </c>
      <c r="AS42" s="468">
        <f>[3]Gemüse!$AF26</f>
        <v>0</v>
      </c>
      <c r="AT42" s="468">
        <f>[3]Gemüse!$CH26</f>
        <v>1.9551179999999999</v>
      </c>
      <c r="AU42" s="380">
        <f>[3]Gemüse!$AB26</f>
        <v>0</v>
      </c>
      <c r="AV42" s="380">
        <f>[3]Gemüse!$CD26</f>
        <v>1.7564820000000001</v>
      </c>
      <c r="AW42" s="468">
        <f>[3]Gemüse!$AC26</f>
        <v>5.95</v>
      </c>
      <c r="AX42" s="468">
        <f>[3]Gemüse!$CE26</f>
        <v>1.795949</v>
      </c>
      <c r="AY42" s="380">
        <f>[3]Gemüse!$AD26</f>
        <v>6.2469970000000004</v>
      </c>
      <c r="AZ42" s="380">
        <f>[3]Gemüse!$CF26</f>
        <v>3.714118</v>
      </c>
      <c r="BA42" s="380"/>
      <c r="BB42" s="468">
        <f>[3]Gemüse!$AE26</f>
        <v>3.1378729999999999</v>
      </c>
      <c r="BC42" s="468">
        <f>[3]Gemüse!$CG26</f>
        <v>1.814997</v>
      </c>
      <c r="BD42" s="380">
        <f>[3]Gemüse!$AG26</f>
        <v>5.3</v>
      </c>
      <c r="BE42" s="380">
        <f>[3]Gemüse!$CI26</f>
        <v>2.1734049999999998</v>
      </c>
      <c r="BF42" s="468">
        <f>[3]Gemüse!$AH26</f>
        <v>2.6553239999999998</v>
      </c>
      <c r="BG42" s="468">
        <f>[3]Gemüse!$CJ26</f>
        <v>1.574265</v>
      </c>
      <c r="BH42" s="380">
        <f>[3]Gemüse!$AI26</f>
        <v>7.4688569999999999</v>
      </c>
      <c r="BI42" s="380">
        <f>[3]Gemüse!$CK26</f>
        <v>3.8554560000000002</v>
      </c>
      <c r="BJ42" s="380"/>
      <c r="BK42" s="468">
        <f>[3]Gemüse!$AK26</f>
        <v>2.8350719999999998</v>
      </c>
      <c r="BL42" s="468">
        <f>[3]Gemüse!$CM26</f>
        <v>1.5553809999999999</v>
      </c>
      <c r="BM42" s="380">
        <f>[3]Gemüse!$AL26</f>
        <v>14.69326</v>
      </c>
      <c r="BN42" s="380">
        <f>[3]Gemüse!$CN26</f>
        <v>5.7483170000000001</v>
      </c>
      <c r="BO42" s="468">
        <f>[3]Gemüse!$AM26</f>
        <v>7.1916529999999996</v>
      </c>
      <c r="BP42" s="468">
        <f>[3]Gemüse!$CO26</f>
        <v>3.451057</v>
      </c>
      <c r="BQ42" s="380">
        <f>[3]Gemüse!$AN26</f>
        <v>4.9218780000000004</v>
      </c>
      <c r="BR42" s="380">
        <f>[3]Gemüse!$CP26</f>
        <v>1.9934339999999999</v>
      </c>
      <c r="BS42" s="380"/>
      <c r="BT42" s="380">
        <f>[3]Gemüse!$AO26</f>
        <v>5.8141439999999998</v>
      </c>
      <c r="BU42" s="380">
        <f>[3]Gemüse!$CQ26</f>
        <v>3.8408679999999999</v>
      </c>
      <c r="BV42" s="468">
        <f>[3]Gemüse!$AW26</f>
        <v>0</v>
      </c>
      <c r="BW42" s="468">
        <f>[3]Gemüse!$CY26</f>
        <v>7.8293809999999997</v>
      </c>
      <c r="BX42" s="380">
        <f>[3]Gemüse!$AP26</f>
        <v>8.3658940000000008</v>
      </c>
      <c r="BY42" s="380">
        <f>[3]Gemüse!$CR26</f>
        <v>8.3114369999999997</v>
      </c>
      <c r="BZ42" s="468">
        <f>[3]Gemüse!$AQ26</f>
        <v>5.0786730000000002</v>
      </c>
      <c r="CA42" s="468">
        <f>[3]Gemüse!$CS26</f>
        <v>3.1934100000000001</v>
      </c>
      <c r="CB42" s="380">
        <f>[3]Gemüse!$AS26</f>
        <v>28.582339000000001</v>
      </c>
      <c r="CC42" s="380">
        <f>[3]Gemüse!$CU26</f>
        <v>20.59789</v>
      </c>
      <c r="CD42" s="468">
        <f>[3]Gemüse!$AT26</f>
        <v>16.602692000000001</v>
      </c>
      <c r="CE42" s="468">
        <f>[3]Gemüse!$CV26</f>
        <v>7.2029189999999996</v>
      </c>
      <c r="CF42" s="380">
        <f>[3]Gemüse!$AU26</f>
        <v>19.019964000000002</v>
      </c>
      <c r="CG42" s="380">
        <f>[3]Gemüse!$CW26</f>
        <v>10.034029</v>
      </c>
      <c r="CH42" s="380"/>
      <c r="CI42" s="468">
        <f>[3]Gemüse!$AV26</f>
        <v>9.8100079999999998</v>
      </c>
      <c r="CJ42" s="468">
        <f>[3]Gemüse!$CX26</f>
        <v>5.3481940000000003</v>
      </c>
      <c r="CK42" s="380"/>
      <c r="CL42" s="380">
        <f>[3]Gemüse!$AY26</f>
        <v>15.921856</v>
      </c>
      <c r="CM42" s="380">
        <f>[3]Gemüse!$DA26</f>
        <v>9.7867180000000005</v>
      </c>
      <c r="CN42" s="380"/>
      <c r="CO42" s="468">
        <f>[3]Gemüse!$AZ26</f>
        <v>15.331466000000001</v>
      </c>
      <c r="CP42" s="468">
        <f>[3]Gemüse!$DB26</f>
        <v>9.7106650000000005</v>
      </c>
      <c r="CQ42" s="380">
        <f>[3]Gemüse!$BB26</f>
        <v>17.428498999999999</v>
      </c>
      <c r="CR42" s="380">
        <f>[3]Gemüse!$DD26</f>
        <v>9.8319890000000001</v>
      </c>
      <c r="CS42" s="468">
        <f>[3]Gemüse!$BC26</f>
        <v>6.3300159999999996</v>
      </c>
      <c r="CT42" s="468">
        <f>[3]Gemüse!$DE26</f>
        <v>6.4830379999999996</v>
      </c>
      <c r="CU42" s="380">
        <f>[3]Gemüse!$AJ26</f>
        <v>5.1136660000000003</v>
      </c>
      <c r="CV42" s="380">
        <f>[3]Gemüse!$CL26</f>
        <v>3.9075229999999999</v>
      </c>
      <c r="CW42" s="383"/>
      <c r="CX42" s="343">
        <f>'Früchte Daten'!BQ42</f>
        <v>4</v>
      </c>
      <c r="CY42" s="471">
        <f>[3]Gemüse!DH26</f>
        <v>5552.2990567599991</v>
      </c>
      <c r="CZ42" s="471">
        <f>[3]Gemüse!DI26</f>
        <v>22384.528017413999</v>
      </c>
      <c r="DA42" s="471"/>
      <c r="DB42" s="473">
        <f>[3]Gemüse!DJ26</f>
        <v>433.43487142600003</v>
      </c>
      <c r="DC42" s="473">
        <f>[3]Gemüse!DK26</f>
        <v>1610.772516713</v>
      </c>
      <c r="DD42" s="471">
        <f>[3]Gemüse!DL26</f>
        <v>642.816038897</v>
      </c>
      <c r="DE42" s="471">
        <f>[3]Gemüse!DM26</f>
        <v>1924.1682878399999</v>
      </c>
      <c r="DF42" s="473">
        <f>[3]Gemüse!DN26</f>
        <v>325.56995878500004</v>
      </c>
      <c r="DG42" s="473">
        <f>[3]Gemüse!DO26</f>
        <v>1616.1429181200001</v>
      </c>
      <c r="DH42" s="471">
        <f>[3]Gemüse!DP26</f>
        <v>175.47927429500001</v>
      </c>
      <c r="DI42" s="471">
        <f>[3]Gemüse!DQ26</f>
        <v>1158.4096877530001</v>
      </c>
      <c r="DJ42" s="473">
        <f>[3]Gemüse!DR26</f>
        <v>399.145239613</v>
      </c>
      <c r="DK42" s="473">
        <f>[3]Gemüse!DS26</f>
        <v>981.34967940699994</v>
      </c>
      <c r="DN42" s="471"/>
      <c r="DO42" s="471">
        <f>[3]Gemüse!DT26</f>
        <v>81.397459765000008</v>
      </c>
      <c r="DP42" s="471">
        <f>[3]Gemüse!DU26</f>
        <v>311.91032159000099</v>
      </c>
      <c r="DQ42" s="473">
        <f>[3]Gemüse!DV26</f>
        <v>128.938510318</v>
      </c>
      <c r="DR42" s="473">
        <f>[3]Gemüse!DW26</f>
        <v>682.95518286499998</v>
      </c>
      <c r="DS42" s="471">
        <f>[3]Gemüse!DX26</f>
        <v>185.76336856700001</v>
      </c>
      <c r="DT42" s="471">
        <f>[3]Gemüse!DY26</f>
        <v>631.88784819900002</v>
      </c>
      <c r="DU42" s="473">
        <f>[3]Gemüse!DZ26</f>
        <v>15.037041827001</v>
      </c>
      <c r="DV42" s="473">
        <f>[3]Gemüse!EA26</f>
        <v>69.807106938000999</v>
      </c>
      <c r="DW42" s="471"/>
      <c r="DX42" s="471">
        <f>[3]Gemüse!EB26</f>
        <v>87.037627364000002</v>
      </c>
      <c r="DY42" s="471">
        <f>[3]Gemüse!EC26</f>
        <v>319.94058353700001</v>
      </c>
      <c r="DZ42" s="473">
        <f>[3]Gemüse!ED26</f>
        <v>185.73712768200102</v>
      </c>
      <c r="EA42" s="473">
        <f>[3]Gemüse!EE26</f>
        <v>644.56912733299998</v>
      </c>
      <c r="EB42" s="471">
        <f>[3]Gemüse!$EF26</f>
        <v>6.2164280000010006</v>
      </c>
      <c r="EC42" s="471">
        <f>[3]Gemüse!EG26</f>
        <v>121.29633130000001</v>
      </c>
      <c r="ED42" s="473">
        <f>[3]Gemüse!EH26</f>
        <v>28.254068540001001</v>
      </c>
      <c r="EE42" s="473">
        <f>[3]Gemüse!EI26</f>
        <v>245.16062684500102</v>
      </c>
      <c r="EG42" s="471">
        <f>[3]Gemüse!$EJ26</f>
        <v>931.659635398001</v>
      </c>
      <c r="EH42" s="471">
        <f>[3]Gemüse!EK26</f>
        <v>2349.1026516669999</v>
      </c>
      <c r="EI42" s="473">
        <f>[3]Gemüse!EL26</f>
        <v>37.581693539</v>
      </c>
      <c r="EJ42" s="473">
        <f>[3]Gemüse!EM26</f>
        <v>141.22438936600102</v>
      </c>
      <c r="EK42" s="471">
        <f>[3]Gemüse!$EN26</f>
        <v>19.352153657999999</v>
      </c>
      <c r="EL42" s="471">
        <f>[3]Gemüse!EO26</f>
        <v>141.04423159700002</v>
      </c>
      <c r="EM42" s="473">
        <f>[3]Gemüse!EP26</f>
        <v>146.21772080300002</v>
      </c>
      <c r="EN42" s="473">
        <f>[3]Gemüse!EQ26</f>
        <v>167.751408330001</v>
      </c>
      <c r="EO42" s="471"/>
      <c r="EP42" s="471">
        <f>[3]Gemüse!ER26</f>
        <v>88.621550429001005</v>
      </c>
      <c r="EQ42" s="471">
        <f>[3]Gemüse!ES26</f>
        <v>278.61479187100105</v>
      </c>
      <c r="ER42" s="471">
        <f>[3]Gemüse!$ET26</f>
        <v>275.549771547001</v>
      </c>
      <c r="ES42" s="471">
        <f>[3]Gemüse!EU26</f>
        <v>2072.7598422780002</v>
      </c>
      <c r="ET42" s="471"/>
      <c r="EU42" s="473">
        <f>[3]Gemüse!$EV26</f>
        <v>131.50697563700001</v>
      </c>
      <c r="EV42" s="473">
        <f>[3]Gemüse!EW26</f>
        <v>431.55218981200005</v>
      </c>
      <c r="EX42" s="473">
        <f>[3]Gemüse!EX26</f>
        <v>77.932110993999999</v>
      </c>
      <c r="EY42" s="473">
        <f>[3]Gemüse!EY26</f>
        <v>378.49135616600103</v>
      </c>
    </row>
    <row r="43" spans="1:155" x14ac:dyDescent="0.2">
      <c r="A43" s="218"/>
      <c r="B43" s="189">
        <f>[3]Gemüse!A27</f>
        <v>45383</v>
      </c>
      <c r="C43" s="468">
        <f>[3]Gemüse!$B27</f>
        <v>4.621124</v>
      </c>
      <c r="D43" s="468">
        <f>[3]Gemüse!$BD27</f>
        <v>3.0787930000000001</v>
      </c>
      <c r="E43" s="380">
        <f>[3]Gemüse!$C27</f>
        <v>5.6221120000000004</v>
      </c>
      <c r="F43" s="380">
        <f>[3]Gemüse!$BE27</f>
        <v>3.4808300000000001</v>
      </c>
      <c r="G43" s="468">
        <f>[3]Gemüse!$D27</f>
        <v>1.8121689999999999</v>
      </c>
      <c r="H43" s="468">
        <f>[3]Gemüse!$BF27</f>
        <v>1.110249</v>
      </c>
      <c r="I43" s="380">
        <f>[3]Gemüse!$E27</f>
        <v>4.9905650000000001</v>
      </c>
      <c r="J43" s="380">
        <f>[3]Gemüse!$BG27</f>
        <v>3.2539889999999998</v>
      </c>
      <c r="K43" s="468">
        <f>[3]Gemüse!$F27</f>
        <v>0</v>
      </c>
      <c r="L43" s="468">
        <f>[3]Gemüse!$BH27</f>
        <v>7.8923370000000004</v>
      </c>
      <c r="M43" s="380">
        <f>[3]Gemüse!$G27</f>
        <v>9.6212660000000003</v>
      </c>
      <c r="N43" s="380">
        <f>[3]Gemüse!$BI27</f>
        <v>10.369315</v>
      </c>
      <c r="O43" s="468">
        <f>[3]Gemüse!$H27</f>
        <v>7.3733820000000003</v>
      </c>
      <c r="P43" s="468">
        <f>[3]Gemüse!$BJ27</f>
        <v>9.9003700000000006</v>
      </c>
      <c r="Q43" s="380">
        <f>[3]Gemüse!$J27</f>
        <v>2.974577</v>
      </c>
      <c r="R43" s="380">
        <f>[3]Gemüse!$BL27</f>
        <v>2.2694969999999999</v>
      </c>
      <c r="S43" s="380"/>
      <c r="T43" s="468">
        <f>[3]Gemüse!$K27</f>
        <v>8.2750699999999995</v>
      </c>
      <c r="U43" s="468">
        <f>[3]Gemüse!$BM27</f>
        <v>5.1119149999999998</v>
      </c>
      <c r="V43" s="380">
        <f>[3]Gemüse!$L27</f>
        <v>0</v>
      </c>
      <c r="W43" s="380">
        <f>[3]Gemüse!$BN27</f>
        <v>6.0220459999999996</v>
      </c>
      <c r="X43" s="468">
        <f>[3]Gemüse!$M27</f>
        <v>2.7101649999999999</v>
      </c>
      <c r="Y43" s="468">
        <f>[3]Gemüse!$BO27</f>
        <v>1.7735209999999999</v>
      </c>
      <c r="Z43" s="380">
        <f>[3]Gemüse!$N27</f>
        <v>2.1376729999999999</v>
      </c>
      <c r="AA43" s="380">
        <f>[3]Gemüse!$BP27</f>
        <v>1.298074</v>
      </c>
      <c r="AB43" s="468">
        <f>[3]Gemüse!$R27</f>
        <v>2.5953189999999999</v>
      </c>
      <c r="AC43" s="468">
        <f>[3]Gemüse!$BT27</f>
        <v>1.6905030000000001</v>
      </c>
      <c r="AD43" s="380">
        <f>[3]Gemüse!$U27</f>
        <v>40.080905999999999</v>
      </c>
      <c r="AE43" s="380">
        <f>[3]Gemüse!$BW27</f>
        <v>19.605841999999999</v>
      </c>
      <c r="AF43" s="468">
        <f>[3]Gemüse!$V27</f>
        <v>24.101088000000001</v>
      </c>
      <c r="AG43" s="468">
        <f>[3]Gemüse!$BX27</f>
        <v>8.5123639999999998</v>
      </c>
      <c r="AH43" s="380">
        <f>[3]Gemüse!$AX27</f>
        <v>19.729863999999999</v>
      </c>
      <c r="AI43" s="380">
        <f>[3]Gemüse!$CZ27</f>
        <v>7.811312</v>
      </c>
      <c r="AJ43" s="468">
        <f>[3]Gemüse!$W27</f>
        <v>4.7854739999999998</v>
      </c>
      <c r="AK43" s="468">
        <f>[3]Gemüse!$BY27</f>
        <v>4.4114250000000004</v>
      </c>
      <c r="AL43" s="380"/>
      <c r="AM43" s="380">
        <f>[3]Gemüse!$X27</f>
        <v>4.5880349999999996</v>
      </c>
      <c r="AN43" s="380">
        <f>[3]Gemüse!$BZ27</f>
        <v>2.9925290000000002</v>
      </c>
      <c r="AO43" s="468">
        <f>[3]Gemüse!$Y27</f>
        <v>4.0723580000000004</v>
      </c>
      <c r="AP43" s="468">
        <f>[3]Gemüse!$CA27</f>
        <v>3.2148870000000001</v>
      </c>
      <c r="AQ43" s="380">
        <f>[3]Gemüse!$Z27</f>
        <v>0</v>
      </c>
      <c r="AR43" s="380">
        <f>[3]Gemüse!$CB27</f>
        <v>2.975816</v>
      </c>
      <c r="AS43" s="468">
        <f>[3]Gemüse!$AF27</f>
        <v>0</v>
      </c>
      <c r="AT43" s="468">
        <f>[3]Gemüse!$CH27</f>
        <v>1.568055</v>
      </c>
      <c r="AU43" s="380">
        <f>[3]Gemüse!$AB27</f>
        <v>5.0482529999999999</v>
      </c>
      <c r="AV43" s="380">
        <f>[3]Gemüse!$CD27</f>
        <v>1.7096009999999999</v>
      </c>
      <c r="AW43" s="468">
        <f>[3]Gemüse!$AC27</f>
        <v>0</v>
      </c>
      <c r="AX43" s="468">
        <f>[3]Gemüse!$CE27</f>
        <v>1.7096009999999999</v>
      </c>
      <c r="AY43" s="380">
        <f>[3]Gemüse!$AD27</f>
        <v>5.9061000000000003</v>
      </c>
      <c r="AZ43" s="380">
        <f>[3]Gemüse!$CF27</f>
        <v>3.1146449999999999</v>
      </c>
      <c r="BA43" s="380"/>
      <c r="BB43" s="468">
        <f>[3]Gemüse!$AE27</f>
        <v>2.772856</v>
      </c>
      <c r="BC43" s="468">
        <f>[3]Gemüse!$CG27</f>
        <v>1.879575</v>
      </c>
      <c r="BD43" s="380">
        <f>[3]Gemüse!$AG27</f>
        <v>5.3</v>
      </c>
      <c r="BE43" s="380">
        <f>[3]Gemüse!$CI27</f>
        <v>2.2713489999999998</v>
      </c>
      <c r="BF43" s="468">
        <f>[3]Gemüse!$AH27</f>
        <v>2.5873599999999999</v>
      </c>
      <c r="BG43" s="468">
        <f>[3]Gemüse!$CJ27</f>
        <v>1.4364459999999999</v>
      </c>
      <c r="BH43" s="380">
        <f>[3]Gemüse!$AI27</f>
        <v>7.5225619999999997</v>
      </c>
      <c r="BI43" s="380">
        <f>[3]Gemüse!$CK27</f>
        <v>5.3025450000000003</v>
      </c>
      <c r="BJ43" s="380"/>
      <c r="BK43" s="468">
        <f>[3]Gemüse!$AK27</f>
        <v>3.1151930000000001</v>
      </c>
      <c r="BL43" s="468">
        <f>[3]Gemüse!$CM27</f>
        <v>1.8016190000000001</v>
      </c>
      <c r="BM43" s="380">
        <f>[3]Gemüse!$AL27</f>
        <v>15.445347</v>
      </c>
      <c r="BN43" s="380">
        <f>[3]Gemüse!$CN27</f>
        <v>5.481115</v>
      </c>
      <c r="BO43" s="468">
        <f>[3]Gemüse!$AM27</f>
        <v>7.488035</v>
      </c>
      <c r="BP43" s="468">
        <f>[3]Gemüse!$CO27</f>
        <v>3.4783439999999999</v>
      </c>
      <c r="BQ43" s="380">
        <f>[3]Gemüse!$AN27</f>
        <v>4.8</v>
      </c>
      <c r="BR43" s="380">
        <f>[3]Gemüse!$CP27</f>
        <v>2.098395</v>
      </c>
      <c r="BS43" s="380"/>
      <c r="BT43" s="380">
        <f>[3]Gemüse!$AO27</f>
        <v>4.5888960000000001</v>
      </c>
      <c r="BU43" s="380">
        <f>[3]Gemüse!$CQ27</f>
        <v>2.4411870000000002</v>
      </c>
      <c r="BV43" s="468">
        <f>[3]Gemüse!$AW27</f>
        <v>0</v>
      </c>
      <c r="BW43" s="468">
        <f>[3]Gemüse!$CY27</f>
        <v>8.0234729999999992</v>
      </c>
      <c r="BX43" s="380">
        <f>[3]Gemüse!$AP27</f>
        <v>8.7777709999999995</v>
      </c>
      <c r="BY43" s="380">
        <f>[3]Gemüse!$CR27</f>
        <v>8.3308319999999991</v>
      </c>
      <c r="BZ43" s="468">
        <f>[3]Gemüse!$AQ27</f>
        <v>4.8090529999999996</v>
      </c>
      <c r="CA43" s="468">
        <f>[3]Gemüse!$CS27</f>
        <v>2.5935220000000001</v>
      </c>
      <c r="CB43" s="380">
        <f>[3]Gemüse!$AS27</f>
        <v>28.733801</v>
      </c>
      <c r="CC43" s="380">
        <f>[3]Gemüse!$CU27</f>
        <v>24.260954999999999</v>
      </c>
      <c r="CD43" s="468">
        <f>[3]Gemüse!$AT27</f>
        <v>17.960723000000002</v>
      </c>
      <c r="CE43" s="468">
        <f>[3]Gemüse!$CV27</f>
        <v>7.738861</v>
      </c>
      <c r="CF43" s="380">
        <f>[3]Gemüse!$AU27</f>
        <v>22.018402999999999</v>
      </c>
      <c r="CG43" s="380">
        <f>[3]Gemüse!$CW27</f>
        <v>11.595639</v>
      </c>
      <c r="CH43" s="380"/>
      <c r="CI43" s="468">
        <f>[3]Gemüse!$AV27</f>
        <v>10.183074</v>
      </c>
      <c r="CJ43" s="468">
        <f>[3]Gemüse!$CX27</f>
        <v>5.3368739999999999</v>
      </c>
      <c r="CK43" s="380"/>
      <c r="CL43" s="380">
        <f>[3]Gemüse!$AY27</f>
        <v>15.889670000000001</v>
      </c>
      <c r="CM43" s="380">
        <f>[3]Gemüse!$DA27</f>
        <v>9.8281989999999997</v>
      </c>
      <c r="CN43" s="380"/>
      <c r="CO43" s="468">
        <f>[3]Gemüse!$AZ27</f>
        <v>15.331493</v>
      </c>
      <c r="CP43" s="468">
        <f>[3]Gemüse!$DB27</f>
        <v>9.7024170000000005</v>
      </c>
      <c r="CQ43" s="380">
        <f>[3]Gemüse!$BB27</f>
        <v>17.457498000000001</v>
      </c>
      <c r="CR43" s="380">
        <f>[3]Gemüse!$DD27</f>
        <v>9.8437059999999992</v>
      </c>
      <c r="CS43" s="468">
        <f>[3]Gemüse!$BC27</f>
        <v>6.4</v>
      </c>
      <c r="CT43" s="468">
        <f>[3]Gemüse!$DE27</f>
        <v>6.2981480000000003</v>
      </c>
      <c r="CU43" s="380">
        <f>[3]Gemüse!$AJ27</f>
        <v>5.117559</v>
      </c>
      <c r="CV43" s="380">
        <f>[3]Gemüse!$CL27</f>
        <v>3.907524</v>
      </c>
      <c r="CW43" s="383"/>
      <c r="CX43" s="343">
        <f>'Früchte Daten'!BQ43</f>
        <v>4</v>
      </c>
      <c r="CY43" s="471">
        <f>[3]Gemüse!DH27</f>
        <v>5725.0165082539997</v>
      </c>
      <c r="CZ43" s="471">
        <f>[3]Gemüse!DI27</f>
        <v>21979.875012213997</v>
      </c>
      <c r="DA43" s="471"/>
      <c r="DB43" s="473">
        <f>[3]Gemüse!DJ27</f>
        <v>419.04375217699999</v>
      </c>
      <c r="DC43" s="473">
        <f>[3]Gemüse!DK27</f>
        <v>1482.6302377009999</v>
      </c>
      <c r="DD43" s="471">
        <f>[3]Gemüse!DL27</f>
        <v>556.10078686400004</v>
      </c>
      <c r="DE43" s="471">
        <f>[3]Gemüse!DM27</f>
        <v>1871.7256086279999</v>
      </c>
      <c r="DF43" s="473">
        <f>[3]Gemüse!DN27</f>
        <v>396.02066089300104</v>
      </c>
      <c r="DG43" s="473">
        <f>[3]Gemüse!DO27</f>
        <v>1358.589477278</v>
      </c>
      <c r="DH43" s="471">
        <f>[3]Gemüse!DP27</f>
        <v>181.660120046</v>
      </c>
      <c r="DI43" s="471">
        <f>[3]Gemüse!DQ27</f>
        <v>875.78277850000006</v>
      </c>
      <c r="DJ43" s="473">
        <f>[3]Gemüse!DR27</f>
        <v>507.45115857400003</v>
      </c>
      <c r="DK43" s="473">
        <f>[3]Gemüse!DS27</f>
        <v>881.29472155800102</v>
      </c>
      <c r="DN43" s="471"/>
      <c r="DO43" s="471">
        <f>[3]Gemüse!DT27</f>
        <v>87.560938906000999</v>
      </c>
      <c r="DP43" s="471">
        <f>[3]Gemüse!DU27</f>
        <v>409.30360662300097</v>
      </c>
      <c r="DQ43" s="473">
        <f>[3]Gemüse!DV27</f>
        <v>145.98796643900002</v>
      </c>
      <c r="DR43" s="473">
        <f>[3]Gemüse!DW27</f>
        <v>689.53744622000011</v>
      </c>
      <c r="DS43" s="471">
        <f>[3]Gemüse!DX27</f>
        <v>133.55642983199999</v>
      </c>
      <c r="DT43" s="471">
        <f>[3]Gemüse!DY27</f>
        <v>531.18189502000007</v>
      </c>
      <c r="DU43" s="473">
        <f>[3]Gemüse!DZ27</f>
        <v>30.595750578000999</v>
      </c>
      <c r="DV43" s="473">
        <f>[3]Gemüse!EA27</f>
        <v>124.649771572001</v>
      </c>
      <c r="DW43" s="471"/>
      <c r="DX43" s="471">
        <f>[3]Gemüse!EB27</f>
        <v>146.93269317799999</v>
      </c>
      <c r="DY43" s="471">
        <f>[3]Gemüse!EC27</f>
        <v>480.69259699500003</v>
      </c>
      <c r="DZ43" s="473">
        <f>[3]Gemüse!ED27</f>
        <v>205.21425780500002</v>
      </c>
      <c r="EA43" s="473">
        <f>[3]Gemüse!EE27</f>
        <v>641.76287539200098</v>
      </c>
      <c r="EB43" s="471">
        <f>[3]Gemüse!$EF27</f>
        <v>4.5303280000000008</v>
      </c>
      <c r="EC43" s="471">
        <f>[3]Gemüse!EG27</f>
        <v>155.63886400000101</v>
      </c>
      <c r="ED43" s="473">
        <f>[3]Gemüse!EH27</f>
        <v>21.650936526000002</v>
      </c>
      <c r="EE43" s="473">
        <f>[3]Gemüse!EI27</f>
        <v>210.496338828001</v>
      </c>
      <c r="EG43" s="471">
        <f>[3]Gemüse!$EJ27</f>
        <v>940.60647439000104</v>
      </c>
      <c r="EH43" s="471">
        <f>[3]Gemüse!EK27</f>
        <v>2623.3558407319997</v>
      </c>
      <c r="EI43" s="473">
        <f>[3]Gemüse!EL27</f>
        <v>34.887178683000002</v>
      </c>
      <c r="EJ43" s="473">
        <f>[3]Gemüse!EM27</f>
        <v>154.06648976300102</v>
      </c>
      <c r="EK43" s="471">
        <f>[3]Gemüse!$EN27</f>
        <v>16.807477538000999</v>
      </c>
      <c r="EL43" s="471">
        <f>[3]Gemüse!EO27</f>
        <v>142.009716824001</v>
      </c>
      <c r="EM43" s="473">
        <f>[3]Gemüse!EP27</f>
        <v>154.59808615099999</v>
      </c>
      <c r="EN43" s="473">
        <f>[3]Gemüse!EQ27</f>
        <v>175.38136566200103</v>
      </c>
      <c r="EO43" s="471"/>
      <c r="EP43" s="471">
        <f>[3]Gemüse!ER27</f>
        <v>65.065940663000006</v>
      </c>
      <c r="EQ43" s="471">
        <f>[3]Gemüse!ES27</f>
        <v>339.85270072500003</v>
      </c>
      <c r="ER43" s="471">
        <f>[3]Gemüse!$ET27</f>
        <v>256.33512357200101</v>
      </c>
      <c r="ES43" s="471">
        <f>[3]Gemüse!EU27</f>
        <v>2021.5440126000001</v>
      </c>
      <c r="ET43" s="471"/>
      <c r="EU43" s="473">
        <f>[3]Gemüse!$EV27</f>
        <v>116.65653283700001</v>
      </c>
      <c r="EV43" s="473">
        <f>[3]Gemüse!EW27</f>
        <v>419.09220600900005</v>
      </c>
      <c r="EX43" s="473">
        <f>[3]Gemüse!EX27</f>
        <v>108.63121844900002</v>
      </c>
      <c r="EY43" s="473">
        <f>[3]Gemüse!EY27</f>
        <v>451.05109003299998</v>
      </c>
    </row>
    <row r="44" spans="1:155" x14ac:dyDescent="0.2">
      <c r="A44" s="218"/>
      <c r="B44" s="189">
        <f>[3]Gemüse!A28</f>
        <v>45352</v>
      </c>
      <c r="C44" s="468">
        <f>[3]Gemüse!$B28</f>
        <v>4.5998130000000002</v>
      </c>
      <c r="D44" s="468">
        <f>[3]Gemüse!$BD28</f>
        <v>2.3607429999999998</v>
      </c>
      <c r="E44" s="380">
        <f>[3]Gemüse!$C28</f>
        <v>5.4756419999999997</v>
      </c>
      <c r="F44" s="380">
        <f>[3]Gemüse!$BE28</f>
        <v>3.249816</v>
      </c>
      <c r="G44" s="468">
        <f>[3]Gemüse!$D28</f>
        <v>1.356107</v>
      </c>
      <c r="H44" s="468">
        <f>[3]Gemüse!$BF28</f>
        <v>1.0978699999999999</v>
      </c>
      <c r="I44" s="380">
        <f>[3]Gemüse!$E28</f>
        <v>4.8779019999999997</v>
      </c>
      <c r="J44" s="380">
        <f>[3]Gemüse!$BG28</f>
        <v>2.9244919999999999</v>
      </c>
      <c r="K44" s="468">
        <f>[3]Gemüse!$F28</f>
        <v>0</v>
      </c>
      <c r="L44" s="468">
        <f>[3]Gemüse!$BH28</f>
        <v>6.384125</v>
      </c>
      <c r="M44" s="380">
        <f>[3]Gemüse!$G28</f>
        <v>9.5996520000000007</v>
      </c>
      <c r="N44" s="380">
        <f>[3]Gemüse!$BI28</f>
        <v>9.1229060000000004</v>
      </c>
      <c r="O44" s="468">
        <f>[3]Gemüse!$H28</f>
        <v>6.6997169999999997</v>
      </c>
      <c r="P44" s="468">
        <f>[3]Gemüse!$BJ28</f>
        <v>8.8190000000000008</v>
      </c>
      <c r="Q44" s="380">
        <f>[3]Gemüse!$J28</f>
        <v>3.8345820000000002</v>
      </c>
      <c r="R44" s="380">
        <f>[3]Gemüse!$BL28</f>
        <v>2.2860230000000001</v>
      </c>
      <c r="S44" s="380"/>
      <c r="T44" s="468">
        <f>[3]Gemüse!$K28</f>
        <v>8.4171130000000005</v>
      </c>
      <c r="U44" s="468">
        <f>[3]Gemüse!$BM28</f>
        <v>5.0401340000000001</v>
      </c>
      <c r="V44" s="380">
        <f>[3]Gemüse!$L28</f>
        <v>0</v>
      </c>
      <c r="W44" s="380">
        <f>[3]Gemüse!$BN28</f>
        <v>6.0388529999999996</v>
      </c>
      <c r="X44" s="468">
        <f>[3]Gemüse!$M28</f>
        <v>2.8405499999999999</v>
      </c>
      <c r="Y44" s="468">
        <f>[3]Gemüse!$BO28</f>
        <v>1.9807239999999999</v>
      </c>
      <c r="Z44" s="380">
        <f>[3]Gemüse!$N28</f>
        <v>2.2093189999999998</v>
      </c>
      <c r="AA44" s="380">
        <f>[3]Gemüse!$BP28</f>
        <v>1.216221</v>
      </c>
      <c r="AB44" s="468">
        <f>[3]Gemüse!$R28</f>
        <v>2.898596</v>
      </c>
      <c r="AC44" s="468">
        <f>[3]Gemüse!$BT28</f>
        <v>1.84456</v>
      </c>
      <c r="AD44" s="380">
        <f>[3]Gemüse!$U28</f>
        <v>41.640881999999998</v>
      </c>
      <c r="AE44" s="380">
        <f>[3]Gemüse!$BW28</f>
        <v>20.569455999999999</v>
      </c>
      <c r="AF44" s="468">
        <f>[3]Gemüse!$V28</f>
        <v>19.496673000000001</v>
      </c>
      <c r="AG44" s="468">
        <f>[3]Gemüse!$BX28</f>
        <v>8.1389270000000007</v>
      </c>
      <c r="AH44" s="380">
        <f>[3]Gemüse!$AX28</f>
        <v>19.032112000000001</v>
      </c>
      <c r="AI44" s="380">
        <f>[3]Gemüse!$CZ28</f>
        <v>7.0366280000000003</v>
      </c>
      <c r="AJ44" s="468">
        <f>[3]Gemüse!$W28</f>
        <v>4.9123710000000003</v>
      </c>
      <c r="AK44" s="468">
        <f>[3]Gemüse!$BY28</f>
        <v>4.1491150000000001</v>
      </c>
      <c r="AL44" s="380"/>
      <c r="AM44" s="380">
        <f>[3]Gemüse!$X28</f>
        <v>4.9985910000000002</v>
      </c>
      <c r="AN44" s="380">
        <f>[3]Gemüse!$BZ28</f>
        <v>2.989385</v>
      </c>
      <c r="AO44" s="468">
        <f>[3]Gemüse!$Y28</f>
        <v>3.3802379999999999</v>
      </c>
      <c r="AP44" s="468">
        <f>[3]Gemüse!$CA28</f>
        <v>3.2792249999999998</v>
      </c>
      <c r="AQ44" s="380">
        <f>[3]Gemüse!$Z28</f>
        <v>6.3</v>
      </c>
      <c r="AR44" s="380">
        <f>[3]Gemüse!$CB28</f>
        <v>2.7602340000000001</v>
      </c>
      <c r="AS44" s="468">
        <f>[3]Gemüse!$AF28</f>
        <v>0</v>
      </c>
      <c r="AT44" s="468">
        <f>[3]Gemüse!$CH28</f>
        <v>0.93635199999999996</v>
      </c>
      <c r="AU44" s="380">
        <f>[3]Gemüse!$AB28</f>
        <v>4.966164</v>
      </c>
      <c r="AV44" s="380">
        <f>[3]Gemüse!$CD28</f>
        <v>1.774205</v>
      </c>
      <c r="AW44" s="468">
        <f>[3]Gemüse!$AC28</f>
        <v>4.8499999999999996</v>
      </c>
      <c r="AX44" s="468">
        <f>[3]Gemüse!$CE28</f>
        <v>1.755298</v>
      </c>
      <c r="AY44" s="380">
        <f>[3]Gemüse!$AD28</f>
        <v>5.9189970000000001</v>
      </c>
      <c r="AZ44" s="380">
        <f>[3]Gemüse!$CF28</f>
        <v>3.1240770000000002</v>
      </c>
      <c r="BA44" s="380"/>
      <c r="BB44" s="468">
        <f>[3]Gemüse!$AE28</f>
        <v>3.0614530000000002</v>
      </c>
      <c r="BC44" s="468">
        <f>[3]Gemüse!$CG28</f>
        <v>1.9188590000000001</v>
      </c>
      <c r="BD44" s="380">
        <f>[3]Gemüse!$AG28</f>
        <v>5.3</v>
      </c>
      <c r="BE44" s="380">
        <f>[3]Gemüse!$CI28</f>
        <v>2.5963790000000002</v>
      </c>
      <c r="BF44" s="468">
        <f>[3]Gemüse!$AH28</f>
        <v>2.8278370000000002</v>
      </c>
      <c r="BG44" s="468">
        <f>[3]Gemüse!$CJ28</f>
        <v>1.627796</v>
      </c>
      <c r="BH44" s="380">
        <f>[3]Gemüse!$AI28</f>
        <v>7.4933149999999999</v>
      </c>
      <c r="BI44" s="380">
        <f>[3]Gemüse!$CK28</f>
        <v>3.830028</v>
      </c>
      <c r="BJ44" s="380"/>
      <c r="BK44" s="468">
        <f>[3]Gemüse!$AK28</f>
        <v>3.2745829999999998</v>
      </c>
      <c r="BL44" s="468">
        <f>[3]Gemüse!$CM28</f>
        <v>1.3476490000000001</v>
      </c>
      <c r="BM44" s="380">
        <f>[3]Gemüse!$AL28</f>
        <v>15.382107</v>
      </c>
      <c r="BN44" s="380">
        <f>[3]Gemüse!$CN28</f>
        <v>5.5033960000000004</v>
      </c>
      <c r="BO44" s="468">
        <f>[3]Gemüse!$AM28</f>
        <v>7.1581450000000002</v>
      </c>
      <c r="BP44" s="468">
        <f>[3]Gemüse!$CO28</f>
        <v>3.68879</v>
      </c>
      <c r="BQ44" s="380">
        <f>[3]Gemüse!$AN28</f>
        <v>4.7999989999999997</v>
      </c>
      <c r="BR44" s="380">
        <f>[3]Gemüse!$CP28</f>
        <v>2.4191020000000001</v>
      </c>
      <c r="BS44" s="380"/>
      <c r="BT44" s="380">
        <f>[3]Gemüse!$AO28</f>
        <v>4.5713689999999998</v>
      </c>
      <c r="BU44" s="380">
        <f>[3]Gemüse!$CQ28</f>
        <v>2.6142970000000001</v>
      </c>
      <c r="BV44" s="468">
        <f>[3]Gemüse!$AW28</f>
        <v>8.5476799999999997</v>
      </c>
      <c r="BW44" s="468">
        <f>[3]Gemüse!$CY28</f>
        <v>6.6729700000000003</v>
      </c>
      <c r="BX44" s="380">
        <f>[3]Gemüse!$AP28</f>
        <v>0</v>
      </c>
      <c r="BY44" s="380">
        <f>[3]Gemüse!$CR28</f>
        <v>8.703519</v>
      </c>
      <c r="BZ44" s="468">
        <f>[3]Gemüse!$AQ28</f>
        <v>4.8071060000000001</v>
      </c>
      <c r="CA44" s="468">
        <f>[3]Gemüse!$CS28</f>
        <v>3.0489609999999998</v>
      </c>
      <c r="CB44" s="380">
        <f>[3]Gemüse!$AS28</f>
        <v>0</v>
      </c>
      <c r="CC44" s="380">
        <f>[3]Gemüse!$CU28</f>
        <v>0</v>
      </c>
      <c r="CD44" s="468">
        <f>[3]Gemüse!$AT28</f>
        <v>19.228608999999999</v>
      </c>
      <c r="CE44" s="468">
        <f>[3]Gemüse!$CV28</f>
        <v>8.8069260000000007</v>
      </c>
      <c r="CF44" s="380">
        <f>[3]Gemüse!$AU28</f>
        <v>26.389975</v>
      </c>
      <c r="CG44" s="380">
        <f>[3]Gemüse!$CW28</f>
        <v>10.952055</v>
      </c>
      <c r="CH44" s="380"/>
      <c r="CI44" s="468">
        <f>[3]Gemüse!$AV28</f>
        <v>10.446183</v>
      </c>
      <c r="CJ44" s="468">
        <f>[3]Gemüse!$CX28</f>
        <v>5.0272690000000004</v>
      </c>
      <c r="CK44" s="380"/>
      <c r="CL44" s="380">
        <f>[3]Gemüse!$AY28</f>
        <v>15.907128</v>
      </c>
      <c r="CM44" s="380">
        <f>[3]Gemüse!$DA28</f>
        <v>9.8117380000000001</v>
      </c>
      <c r="CN44" s="380"/>
      <c r="CO44" s="468">
        <f>[3]Gemüse!$AZ28</f>
        <v>15.331466000000001</v>
      </c>
      <c r="CP44" s="468">
        <f>[3]Gemüse!$DB28</f>
        <v>9.69252</v>
      </c>
      <c r="CQ44" s="380">
        <f>[3]Gemüse!$BB28</f>
        <v>17.428498999999999</v>
      </c>
      <c r="CR44" s="380">
        <f>[3]Gemüse!$DD28</f>
        <v>9.6669540000000005</v>
      </c>
      <c r="CS44" s="468">
        <f>[3]Gemüse!$BC28</f>
        <v>6.4</v>
      </c>
      <c r="CT44" s="468">
        <f>[3]Gemüse!$DE28</f>
        <v>6.2789510000000002</v>
      </c>
      <c r="CU44" s="380">
        <f>[3]Gemüse!$AJ28</f>
        <v>5.1136660000000003</v>
      </c>
      <c r="CV44" s="380">
        <f>[3]Gemüse!$CL28</f>
        <v>3.9114680000000002</v>
      </c>
      <c r="CW44" s="383"/>
      <c r="CX44" s="343">
        <f>'Früchte Daten'!BQ44</f>
        <v>5</v>
      </c>
      <c r="CY44" s="471">
        <f>[3]Gemüse!DH28</f>
        <v>6953.6154967480006</v>
      </c>
      <c r="CZ44" s="471">
        <f>[3]Gemüse!DI28</f>
        <v>27474.360728251999</v>
      </c>
      <c r="DA44" s="471"/>
      <c r="DB44" s="473">
        <f>[3]Gemüse!DJ28</f>
        <v>558.26191473599999</v>
      </c>
      <c r="DC44" s="473">
        <f>[3]Gemüse!DK28</f>
        <v>1797.900521432</v>
      </c>
      <c r="DD44" s="471">
        <f>[3]Gemüse!DL28</f>
        <v>823.34423462799998</v>
      </c>
      <c r="DE44" s="471">
        <f>[3]Gemüse!DM28</f>
        <v>2087.0165916579999</v>
      </c>
      <c r="DF44" s="473">
        <f>[3]Gemüse!DN28</f>
        <v>391.74949004900003</v>
      </c>
      <c r="DG44" s="473">
        <f>[3]Gemüse!DO28</f>
        <v>1617.403210858</v>
      </c>
      <c r="DH44" s="471">
        <f>[3]Gemüse!DP28</f>
        <v>243.00769763700001</v>
      </c>
      <c r="DI44" s="471">
        <f>[3]Gemüse!DQ28</f>
        <v>972.69843140000103</v>
      </c>
      <c r="DJ44" s="473">
        <f>[3]Gemüse!DR28</f>
        <v>432.60305221200099</v>
      </c>
      <c r="DK44" s="473">
        <f>[3]Gemüse!DS28</f>
        <v>1113.8986490690002</v>
      </c>
      <c r="DN44" s="471"/>
      <c r="DO44" s="471">
        <f>[3]Gemüse!DT28</f>
        <v>141.91428265600101</v>
      </c>
      <c r="DP44" s="471">
        <f>[3]Gemüse!DU28</f>
        <v>643.40673422800103</v>
      </c>
      <c r="DQ44" s="473">
        <f>[3]Gemüse!DV28</f>
        <v>183.14450523000002</v>
      </c>
      <c r="DR44" s="473">
        <f>[3]Gemüse!DW28</f>
        <v>915.39202977900106</v>
      </c>
      <c r="DS44" s="471">
        <f>[3]Gemüse!DX28</f>
        <v>105.431725658</v>
      </c>
      <c r="DT44" s="471">
        <f>[3]Gemüse!DY28</f>
        <v>575.95476391000102</v>
      </c>
      <c r="DU44" s="473">
        <f>[3]Gemüse!DZ28</f>
        <v>54.935312988000007</v>
      </c>
      <c r="DV44" s="473">
        <f>[3]Gemüse!EA28</f>
        <v>239.35705273700196</v>
      </c>
      <c r="DW44" s="471"/>
      <c r="DX44" s="471">
        <f>[3]Gemüse!EB28</f>
        <v>209.271611904</v>
      </c>
      <c r="DY44" s="471">
        <f>[3]Gemüse!EC28</f>
        <v>682.19584314000008</v>
      </c>
      <c r="DZ44" s="473">
        <f>[3]Gemüse!ED28</f>
        <v>319.39906174999999</v>
      </c>
      <c r="EA44" s="473">
        <f>[3]Gemüse!EE28</f>
        <v>952.00674570900003</v>
      </c>
      <c r="EB44" s="471">
        <f>[3]Gemüse!$EF28</f>
        <v>22.907871000000998</v>
      </c>
      <c r="EC44" s="471">
        <f>[3]Gemüse!EG28</f>
        <v>213.19645100000099</v>
      </c>
      <c r="ED44" s="473">
        <f>[3]Gemüse!EH28</f>
        <v>37.520767341000003</v>
      </c>
      <c r="EE44" s="473">
        <f>[3]Gemüse!EI28</f>
        <v>343.42477972500103</v>
      </c>
      <c r="EG44" s="471">
        <f>[3]Gemüse!$EJ28</f>
        <v>1204.8583330500001</v>
      </c>
      <c r="EH44" s="471">
        <f>[3]Gemüse!EK28</f>
        <v>3352.1965597450003</v>
      </c>
      <c r="EI44" s="473">
        <f>[3]Gemüse!EL28</f>
        <v>60.254526659001002</v>
      </c>
      <c r="EJ44" s="473">
        <f>[3]Gemüse!EM28</f>
        <v>238.043115575</v>
      </c>
      <c r="EK44" s="471">
        <f>[3]Gemüse!$EN28</f>
        <v>16.731785102000003</v>
      </c>
      <c r="EL44" s="471">
        <f>[3]Gemüse!EO28</f>
        <v>125.11120606400101</v>
      </c>
      <c r="EM44" s="473">
        <f>[3]Gemüse!EP28</f>
        <v>222.81094767700102</v>
      </c>
      <c r="EN44" s="473">
        <f>[3]Gemüse!EQ28</f>
        <v>260.20731982000103</v>
      </c>
      <c r="EO44" s="471"/>
      <c r="EP44" s="471">
        <f>[3]Gemüse!ER28</f>
        <v>85.973387908000007</v>
      </c>
      <c r="EQ44" s="471">
        <f>[3]Gemüse!ES28</f>
        <v>507.56886372200103</v>
      </c>
      <c r="ER44" s="471">
        <f>[3]Gemüse!$ET28</f>
        <v>346.34159428700099</v>
      </c>
      <c r="ES44" s="471">
        <f>[3]Gemüse!EU28</f>
        <v>2665.4047338149999</v>
      </c>
      <c r="ET44" s="471"/>
      <c r="EU44" s="473">
        <f>[3]Gemüse!$EV28</f>
        <v>177.690692101</v>
      </c>
      <c r="EV44" s="473">
        <f>[3]Gemüse!EW28</f>
        <v>558.20807707200095</v>
      </c>
      <c r="EX44" s="473">
        <f>[3]Gemüse!EX28</f>
        <v>145.19049352900001</v>
      </c>
      <c r="EY44" s="473">
        <f>[3]Gemüse!EY28</f>
        <v>636.53973538700006</v>
      </c>
    </row>
    <row r="45" spans="1:155" x14ac:dyDescent="0.2">
      <c r="A45" s="218"/>
      <c r="B45" s="189">
        <f>[3]Gemüse!A29</f>
        <v>45323</v>
      </c>
      <c r="C45" s="468">
        <f>[3]Gemüse!$B29</f>
        <v>4.726458</v>
      </c>
      <c r="D45" s="468">
        <f>[3]Gemüse!$BD29</f>
        <v>2.443705</v>
      </c>
      <c r="E45" s="380">
        <f>[3]Gemüse!$C29</f>
        <v>5.2100470000000003</v>
      </c>
      <c r="F45" s="380">
        <f>[3]Gemüse!$BE29</f>
        <v>3.207703</v>
      </c>
      <c r="G45" s="468">
        <f>[3]Gemüse!$D29</f>
        <v>1.3773439999999999</v>
      </c>
      <c r="H45" s="468">
        <f>[3]Gemüse!$BF29</f>
        <v>1.075224</v>
      </c>
      <c r="I45" s="380">
        <f>[3]Gemüse!$E29</f>
        <v>4.666201</v>
      </c>
      <c r="J45" s="380">
        <f>[3]Gemüse!$BG29</f>
        <v>2.9218199999999999</v>
      </c>
      <c r="K45" s="468">
        <f>[3]Gemüse!$F29</f>
        <v>0</v>
      </c>
      <c r="L45" s="468">
        <f>[3]Gemüse!$BH29</f>
        <v>6.8187870000000004</v>
      </c>
      <c r="M45" s="380">
        <f>[3]Gemüse!$G29</f>
        <v>9.6476419999999994</v>
      </c>
      <c r="N45" s="380">
        <f>[3]Gemüse!$BI29</f>
        <v>8.6242450000000002</v>
      </c>
      <c r="O45" s="468">
        <f>[3]Gemüse!$H29</f>
        <v>6.5961040000000004</v>
      </c>
      <c r="P45" s="468">
        <f>[3]Gemüse!$BJ29</f>
        <v>7.9974590000000001</v>
      </c>
      <c r="Q45" s="380">
        <f>[3]Gemüse!$J29</f>
        <v>4.3817969999999997</v>
      </c>
      <c r="R45" s="380">
        <f>[3]Gemüse!$BL29</f>
        <v>2.871273</v>
      </c>
      <c r="S45" s="380"/>
      <c r="T45" s="468">
        <f>[3]Gemüse!$K29</f>
        <v>7.7856209999999999</v>
      </c>
      <c r="U45" s="468">
        <f>[3]Gemüse!$BM29</f>
        <v>4.9084199999999996</v>
      </c>
      <c r="V45" s="380">
        <f>[3]Gemüse!$L29</f>
        <v>0</v>
      </c>
      <c r="W45" s="380">
        <f>[3]Gemüse!$BN29</f>
        <v>6.0197669999999999</v>
      </c>
      <c r="X45" s="468">
        <f>[3]Gemüse!$M29</f>
        <v>2.733247</v>
      </c>
      <c r="Y45" s="468">
        <f>[3]Gemüse!$BO29</f>
        <v>1.7842249999999999</v>
      </c>
      <c r="Z45" s="380">
        <f>[3]Gemüse!$N29</f>
        <v>2.198712</v>
      </c>
      <c r="AA45" s="380">
        <f>[3]Gemüse!$BP29</f>
        <v>1.348325</v>
      </c>
      <c r="AB45" s="468">
        <f>[3]Gemüse!$R29</f>
        <v>0</v>
      </c>
      <c r="AC45" s="468">
        <f>[3]Gemüse!$BT29</f>
        <v>1.518465</v>
      </c>
      <c r="AD45" s="380">
        <f>[3]Gemüse!$U29</f>
        <v>38.390818000000003</v>
      </c>
      <c r="AE45" s="380">
        <f>[3]Gemüse!$BW29</f>
        <v>23.732583000000002</v>
      </c>
      <c r="AF45" s="468">
        <f>[3]Gemüse!$V29</f>
        <v>17.382121000000001</v>
      </c>
      <c r="AG45" s="468">
        <f>[3]Gemüse!$BX29</f>
        <v>7.4540119999999996</v>
      </c>
      <c r="AH45" s="380">
        <f>[3]Gemüse!$AX29</f>
        <v>18.309535</v>
      </c>
      <c r="AI45" s="380">
        <f>[3]Gemüse!$CZ29</f>
        <v>4.8023309999999997</v>
      </c>
      <c r="AJ45" s="468">
        <f>[3]Gemüse!$W29</f>
        <v>4.9412120000000002</v>
      </c>
      <c r="AK45" s="468">
        <f>[3]Gemüse!$BY29</f>
        <v>3.9600629999999999</v>
      </c>
      <c r="AL45" s="380"/>
      <c r="AM45" s="380">
        <f>[3]Gemüse!$X29</f>
        <v>5.6293920000000002</v>
      </c>
      <c r="AN45" s="380">
        <f>[3]Gemüse!$BZ29</f>
        <v>3.610258</v>
      </c>
      <c r="AO45" s="468">
        <f>[3]Gemüse!$Y29</f>
        <v>3.9577230000000001</v>
      </c>
      <c r="AP45" s="468">
        <f>[3]Gemüse!$CA29</f>
        <v>3.304459</v>
      </c>
      <c r="AQ45" s="380">
        <f>[3]Gemüse!$Z29</f>
        <v>6.3577839999999997</v>
      </c>
      <c r="AR45" s="380">
        <f>[3]Gemüse!$CB29</f>
        <v>2.9708000000000001</v>
      </c>
      <c r="AS45" s="468">
        <f>[3]Gemüse!$AF29</f>
        <v>0</v>
      </c>
      <c r="AT45" s="468">
        <f>[3]Gemüse!$CH29</f>
        <v>0.94352999999999998</v>
      </c>
      <c r="AU45" s="380">
        <f>[3]Gemüse!$AB29</f>
        <v>4.9166829999999999</v>
      </c>
      <c r="AV45" s="380">
        <f>[3]Gemüse!$CD29</f>
        <v>1.769182</v>
      </c>
      <c r="AW45" s="468">
        <f>[3]Gemüse!$AC29</f>
        <v>4.8975340000000003</v>
      </c>
      <c r="AX45" s="468">
        <f>[3]Gemüse!$CE29</f>
        <v>1.7780400000000001</v>
      </c>
      <c r="AY45" s="380">
        <f>[3]Gemüse!$AD29</f>
        <v>6.1575480000000002</v>
      </c>
      <c r="AZ45" s="380">
        <f>[3]Gemüse!$CF29</f>
        <v>3.2351760000000001</v>
      </c>
      <c r="BA45" s="380"/>
      <c r="BB45" s="468">
        <f>[3]Gemüse!$AE29</f>
        <v>3.0730870000000001</v>
      </c>
      <c r="BC45" s="468">
        <f>[3]Gemüse!$CG29</f>
        <v>2.004562</v>
      </c>
      <c r="BD45" s="380">
        <f>[3]Gemüse!$AG29</f>
        <v>5.3060859999999996</v>
      </c>
      <c r="BE45" s="380">
        <f>[3]Gemüse!$CI29</f>
        <v>2.829653</v>
      </c>
      <c r="BF45" s="468">
        <f>[3]Gemüse!$AH29</f>
        <v>2.995384</v>
      </c>
      <c r="BG45" s="468">
        <f>[3]Gemüse!$CJ29</f>
        <v>1.5973649999999999</v>
      </c>
      <c r="BH45" s="380">
        <f>[3]Gemüse!$AI29</f>
        <v>7.717441</v>
      </c>
      <c r="BI45" s="380">
        <f>[3]Gemüse!$CK29</f>
        <v>5.1298279999999998</v>
      </c>
      <c r="BJ45" s="380"/>
      <c r="BK45" s="468">
        <f>[3]Gemüse!$AK29</f>
        <v>3.1772499999999999</v>
      </c>
      <c r="BL45" s="468">
        <f>[3]Gemüse!$CM29</f>
        <v>0.90229400000000004</v>
      </c>
      <c r="BM45" s="380">
        <f>[3]Gemüse!$AL29</f>
        <v>16.054213000000001</v>
      </c>
      <c r="BN45" s="380">
        <f>[3]Gemüse!$CN29</f>
        <v>5.3865499999999997</v>
      </c>
      <c r="BO45" s="468">
        <f>[3]Gemüse!$AM29</f>
        <v>7.222486</v>
      </c>
      <c r="BP45" s="468">
        <f>[3]Gemüse!$CO29</f>
        <v>3.4933070000000002</v>
      </c>
      <c r="BQ45" s="380">
        <f>[3]Gemüse!$AN29</f>
        <v>4.9446839999999996</v>
      </c>
      <c r="BR45" s="380">
        <f>[3]Gemüse!$CP29</f>
        <v>2.4307270000000001</v>
      </c>
      <c r="BS45" s="380"/>
      <c r="BT45" s="380">
        <f>[3]Gemüse!$AO29</f>
        <v>5.0318949999999996</v>
      </c>
      <c r="BU45" s="380">
        <f>[3]Gemüse!$CQ29</f>
        <v>2.4252129999999998</v>
      </c>
      <c r="BV45" s="468">
        <f>[3]Gemüse!$AW29</f>
        <v>7.3198569999999998</v>
      </c>
      <c r="BW45" s="468">
        <f>[3]Gemüse!$CY29</f>
        <v>4.8720829999999999</v>
      </c>
      <c r="BX45" s="380">
        <f>[3]Gemüse!$AP29</f>
        <v>0</v>
      </c>
      <c r="BY45" s="380">
        <f>[3]Gemüse!$CR29</f>
        <v>8.7452240000000003</v>
      </c>
      <c r="BZ45" s="468">
        <f>[3]Gemüse!$AQ29</f>
        <v>5.5096990000000003</v>
      </c>
      <c r="CA45" s="468">
        <f>[3]Gemüse!$CS29</f>
        <v>3.468213</v>
      </c>
      <c r="CB45" s="380">
        <f>[3]Gemüse!$AS29</f>
        <v>0</v>
      </c>
      <c r="CC45" s="380">
        <f>[3]Gemüse!$CU29</f>
        <v>0</v>
      </c>
      <c r="CD45" s="468">
        <f>[3]Gemüse!$AT29</f>
        <v>21.909482000000001</v>
      </c>
      <c r="CE45" s="468">
        <f>[3]Gemüse!$CV29</f>
        <v>10.727565</v>
      </c>
      <c r="CF45" s="380">
        <f>[3]Gemüse!$AU29</f>
        <v>26.017074999999998</v>
      </c>
      <c r="CG45" s="380">
        <f>[3]Gemüse!$CW29</f>
        <v>9.7638630000000006</v>
      </c>
      <c r="CH45" s="380"/>
      <c r="CI45" s="468">
        <f>[3]Gemüse!$AV29</f>
        <v>9.9993730000000003</v>
      </c>
      <c r="CJ45" s="468">
        <f>[3]Gemüse!$CX29</f>
        <v>4.9408770000000004</v>
      </c>
      <c r="CK45" s="380"/>
      <c r="CL45" s="380">
        <f>[3]Gemüse!$AY29</f>
        <v>15.921754</v>
      </c>
      <c r="CM45" s="380">
        <f>[3]Gemüse!$DA29</f>
        <v>9.8141979999999993</v>
      </c>
      <c r="CN45" s="380"/>
      <c r="CO45" s="468">
        <f>[3]Gemüse!$AZ29</f>
        <v>15.331465</v>
      </c>
      <c r="CP45" s="468">
        <f>[3]Gemüse!$DB29</f>
        <v>9.6972020000000008</v>
      </c>
      <c r="CQ45" s="380">
        <f>[3]Gemüse!$BB29</f>
        <v>17.426535999999999</v>
      </c>
      <c r="CR45" s="380">
        <f>[3]Gemüse!$DD29</f>
        <v>9.580603</v>
      </c>
      <c r="CS45" s="468">
        <f>[3]Gemüse!$BC29</f>
        <v>6.4</v>
      </c>
      <c r="CT45" s="468">
        <f>[3]Gemüse!$DE29</f>
        <v>6.2765709999999997</v>
      </c>
      <c r="CU45" s="380">
        <f>[3]Gemüse!$AJ29</f>
        <v>5.1134019999999998</v>
      </c>
      <c r="CV45" s="380">
        <f>[3]Gemüse!$CL29</f>
        <v>4.0317299999999996</v>
      </c>
      <c r="CW45" s="383"/>
      <c r="CX45" s="343">
        <f>'Früchte Daten'!BQ45</f>
        <v>4</v>
      </c>
      <c r="CY45" s="471">
        <f>[3]Gemüse!DH29</f>
        <v>5338.5270247900007</v>
      </c>
      <c r="CZ45" s="471">
        <f>[3]Gemüse!DI29</f>
        <v>21095.629859569002</v>
      </c>
      <c r="DA45" s="471"/>
      <c r="DB45" s="473">
        <f>[3]Gemüse!DJ29</f>
        <v>399.77545115300001</v>
      </c>
      <c r="DC45" s="473">
        <f>[3]Gemüse!DK29</f>
        <v>1410.2530826449999</v>
      </c>
      <c r="DD45" s="471">
        <f>[3]Gemüse!DL29</f>
        <v>477.11168860400102</v>
      </c>
      <c r="DE45" s="471">
        <f>[3]Gemüse!DM29</f>
        <v>1461.840270381</v>
      </c>
      <c r="DF45" s="473">
        <f>[3]Gemüse!DN29</f>
        <v>285.89372746100105</v>
      </c>
      <c r="DG45" s="473">
        <f>[3]Gemüse!DO29</f>
        <v>1121.885398117</v>
      </c>
      <c r="DH45" s="471">
        <f>[3]Gemüse!DP29</f>
        <v>185.10423462900101</v>
      </c>
      <c r="DI45" s="471">
        <f>[3]Gemüse!DQ29</f>
        <v>747.80529902499995</v>
      </c>
      <c r="DJ45" s="473">
        <f>[3]Gemüse!DR29</f>
        <v>306.82580600300099</v>
      </c>
      <c r="DK45" s="473">
        <f>[3]Gemüse!DS29</f>
        <v>791.73718104399995</v>
      </c>
      <c r="DN45" s="471"/>
      <c r="DO45" s="471">
        <f>[3]Gemüse!DT29</f>
        <v>153.179277697</v>
      </c>
      <c r="DP45" s="471">
        <f>[3]Gemüse!DU29</f>
        <v>604.16457691400103</v>
      </c>
      <c r="DQ45" s="473">
        <f>[3]Gemüse!DV29</f>
        <v>151.93135499100001</v>
      </c>
      <c r="DR45" s="473">
        <f>[3]Gemüse!DW29</f>
        <v>630.85947601999999</v>
      </c>
      <c r="DS45" s="471">
        <f>[3]Gemüse!DX29</f>
        <v>30.227874919001</v>
      </c>
      <c r="DT45" s="471">
        <f>[3]Gemüse!DY29</f>
        <v>469.94004378299996</v>
      </c>
      <c r="DU45" s="473">
        <f>[3]Gemüse!DZ29</f>
        <v>59.598765943001005</v>
      </c>
      <c r="DV45" s="473">
        <f>[3]Gemüse!EA29</f>
        <v>166.22073484000001</v>
      </c>
      <c r="DW45" s="471"/>
      <c r="DX45" s="471">
        <f>[3]Gemüse!EB29</f>
        <v>139.90992999600101</v>
      </c>
      <c r="DY45" s="471">
        <f>[3]Gemüse!EC29</f>
        <v>697.23932303600009</v>
      </c>
      <c r="DZ45" s="473">
        <f>[3]Gemüse!ED29</f>
        <v>212.703352075</v>
      </c>
      <c r="EA45" s="473">
        <f>[3]Gemüse!EE29</f>
        <v>862.05395416800093</v>
      </c>
      <c r="EB45" s="471">
        <f>[3]Gemüse!$EF29</f>
        <v>38.386412881999995</v>
      </c>
      <c r="EC45" s="471">
        <f>[3]Gemüse!EG29</f>
        <v>173.201064000001</v>
      </c>
      <c r="ED45" s="473">
        <f>[3]Gemüse!EH29</f>
        <v>27.895984727999998</v>
      </c>
      <c r="EE45" s="473">
        <f>[3]Gemüse!EI29</f>
        <v>292.35316190200001</v>
      </c>
      <c r="EG45" s="471">
        <f>[3]Gemüse!$EJ29</f>
        <v>1031.711472924</v>
      </c>
      <c r="EH45" s="471">
        <f>[3]Gemüse!EK29</f>
        <v>2682.6539063149999</v>
      </c>
      <c r="EI45" s="473">
        <f>[3]Gemüse!EL29</f>
        <v>56.897793157999999</v>
      </c>
      <c r="EJ45" s="473">
        <f>[3]Gemüse!EM29</f>
        <v>216.05853826900002</v>
      </c>
      <c r="EK45" s="471">
        <f>[3]Gemüse!$EN29</f>
        <v>2.3489429460010003</v>
      </c>
      <c r="EL45" s="471">
        <f>[3]Gemüse!EO29</f>
        <v>69.587580328000996</v>
      </c>
      <c r="EM45" s="473">
        <f>[3]Gemüse!EP29</f>
        <v>204.48459866600103</v>
      </c>
      <c r="EN45" s="473">
        <f>[3]Gemüse!EQ29</f>
        <v>224.07775478300101</v>
      </c>
      <c r="EO45" s="471"/>
      <c r="EP45" s="471">
        <f>[3]Gemüse!ER29</f>
        <v>77.829483081001001</v>
      </c>
      <c r="EQ45" s="471">
        <f>[3]Gemüse!ES29</f>
        <v>491.06235493100104</v>
      </c>
      <c r="ER45" s="471">
        <f>[3]Gemüse!$ET29</f>
        <v>275.41965091700001</v>
      </c>
      <c r="ES45" s="471">
        <f>[3]Gemüse!EU29</f>
        <v>2002.3366164849999</v>
      </c>
      <c r="ET45" s="471"/>
      <c r="EU45" s="473">
        <f>[3]Gemüse!$EV29</f>
        <v>140.242602761</v>
      </c>
      <c r="EV45" s="473">
        <f>[3]Gemüse!EW29</f>
        <v>442.52633809200097</v>
      </c>
      <c r="EX45" s="473">
        <f>[3]Gemüse!EX29</f>
        <v>111.933257494</v>
      </c>
      <c r="EY45" s="473">
        <f>[3]Gemüse!EY29</f>
        <v>650.35177500500106</v>
      </c>
    </row>
    <row r="46" spans="1:155" x14ac:dyDescent="0.2">
      <c r="A46" s="218"/>
      <c r="B46" s="189">
        <f>[3]Gemüse!A30</f>
        <v>45292</v>
      </c>
      <c r="C46" s="468">
        <f>[3]Gemüse!$B30</f>
        <v>4.4653119999999999</v>
      </c>
      <c r="D46" s="468">
        <f>[3]Gemüse!$BD30</f>
        <v>2.8245269999999998</v>
      </c>
      <c r="E46" s="380">
        <f>[3]Gemüse!$C30</f>
        <v>4.998043</v>
      </c>
      <c r="F46" s="380">
        <f>[3]Gemüse!$BE30</f>
        <v>3.2520579999999999</v>
      </c>
      <c r="G46" s="468">
        <f>[3]Gemüse!$D30</f>
        <v>1.3696109999999999</v>
      </c>
      <c r="H46" s="468">
        <f>[3]Gemüse!$BF30</f>
        <v>0.87164900000000001</v>
      </c>
      <c r="I46" s="380">
        <f>[3]Gemüse!$E30</f>
        <v>5.3439930000000002</v>
      </c>
      <c r="J46" s="380">
        <f>[3]Gemüse!$BG30</f>
        <v>3.5382530000000001</v>
      </c>
      <c r="K46" s="468">
        <f>[3]Gemüse!$F30</f>
        <v>0</v>
      </c>
      <c r="L46" s="468">
        <f>[3]Gemüse!$BH30</f>
        <v>6.3898789999999996</v>
      </c>
      <c r="M46" s="380">
        <f>[3]Gemüse!$G30</f>
        <v>9.7509949999999996</v>
      </c>
      <c r="N46" s="380">
        <f>[3]Gemüse!$BI30</f>
        <v>9.4222009999999994</v>
      </c>
      <c r="O46" s="468">
        <f>[3]Gemüse!$H30</f>
        <v>6.9818730000000002</v>
      </c>
      <c r="P46" s="468">
        <f>[3]Gemüse!$BJ30</f>
        <v>7.3831259999999999</v>
      </c>
      <c r="Q46" s="380">
        <f>[3]Gemüse!$J30</f>
        <v>4.7924769999999999</v>
      </c>
      <c r="R46" s="380">
        <f>[3]Gemüse!$BL30</f>
        <v>3.18466</v>
      </c>
      <c r="S46" s="380"/>
      <c r="T46" s="468">
        <f>[3]Gemüse!$K30</f>
        <v>7.7578399999999998</v>
      </c>
      <c r="U46" s="468">
        <f>[3]Gemüse!$BM30</f>
        <v>5.053401</v>
      </c>
      <c r="V46" s="380">
        <f>[3]Gemüse!$L30</f>
        <v>0</v>
      </c>
      <c r="W46" s="380">
        <f>[3]Gemüse!$BN30</f>
        <v>5.9462109999999999</v>
      </c>
      <c r="X46" s="468">
        <f>[3]Gemüse!$M30</f>
        <v>0</v>
      </c>
      <c r="Y46" s="468">
        <f>[3]Gemüse!$BO30</f>
        <v>1.754</v>
      </c>
      <c r="Z46" s="380">
        <f>[3]Gemüse!$N30</f>
        <v>2.2426759999999999</v>
      </c>
      <c r="AA46" s="380">
        <f>[3]Gemüse!$BP30</f>
        <v>1.308622</v>
      </c>
      <c r="AB46" s="468">
        <f>[3]Gemüse!$R30</f>
        <v>0</v>
      </c>
      <c r="AC46" s="468">
        <f>[3]Gemüse!$BT30</f>
        <v>1.5156769999999999</v>
      </c>
      <c r="AD46" s="380">
        <f>[3]Gemüse!$U30</f>
        <v>40.341785999999999</v>
      </c>
      <c r="AE46" s="380">
        <f>[3]Gemüse!$BW30</f>
        <v>25.529921999999999</v>
      </c>
      <c r="AF46" s="468">
        <f>[3]Gemüse!$V30</f>
        <v>17.357972</v>
      </c>
      <c r="AG46" s="468">
        <f>[3]Gemüse!$BX30</f>
        <v>7.9716810000000002</v>
      </c>
      <c r="AH46" s="380">
        <f>[3]Gemüse!$AX30</f>
        <v>15.028992000000001</v>
      </c>
      <c r="AI46" s="380">
        <f>[3]Gemüse!$CZ30</f>
        <v>5.394927</v>
      </c>
      <c r="AJ46" s="468">
        <f>[3]Gemüse!$W30</f>
        <v>4.8430879999999998</v>
      </c>
      <c r="AK46" s="468">
        <f>[3]Gemüse!$BY30</f>
        <v>3.7449300000000001</v>
      </c>
      <c r="AL46" s="380"/>
      <c r="AM46" s="380">
        <f>[3]Gemüse!$X30</f>
        <v>5.337294</v>
      </c>
      <c r="AN46" s="380">
        <f>[3]Gemüse!$BZ30</f>
        <v>4.0213190000000001</v>
      </c>
      <c r="AO46" s="468">
        <f>[3]Gemüse!$Y30</f>
        <v>4.5629999999999997</v>
      </c>
      <c r="AP46" s="468">
        <f>[3]Gemüse!$CA30</f>
        <v>3.3945150000000002</v>
      </c>
      <c r="AQ46" s="380">
        <f>[3]Gemüse!$Z30</f>
        <v>6.5722120000000004</v>
      </c>
      <c r="AR46" s="380">
        <f>[3]Gemüse!$CB30</f>
        <v>3.549493</v>
      </c>
      <c r="AS46" s="468">
        <f>[3]Gemüse!$AF30</f>
        <v>0</v>
      </c>
      <c r="AT46" s="468">
        <f>[3]Gemüse!$CH30</f>
        <v>0.93933299999999997</v>
      </c>
      <c r="AU46" s="380">
        <f>[3]Gemüse!$AB30</f>
        <v>5.2831929999999998</v>
      </c>
      <c r="AV46" s="380">
        <f>[3]Gemüse!$CD30</f>
        <v>1.7747120000000001</v>
      </c>
      <c r="AW46" s="468">
        <f>[3]Gemüse!$AC30</f>
        <v>5.1530769999999997</v>
      </c>
      <c r="AX46" s="468">
        <f>[3]Gemüse!$CE30</f>
        <v>1.7747120000000001</v>
      </c>
      <c r="AY46" s="380">
        <f>[3]Gemüse!$AD30</f>
        <v>6.2</v>
      </c>
      <c r="AZ46" s="380">
        <f>[3]Gemüse!$CF30</f>
        <v>3.0997840000000001</v>
      </c>
      <c r="BA46" s="380"/>
      <c r="BB46" s="468">
        <f>[3]Gemüse!$AE30</f>
        <v>3.278181</v>
      </c>
      <c r="BC46" s="468">
        <f>[3]Gemüse!$CG30</f>
        <v>2.1015000000000001</v>
      </c>
      <c r="BD46" s="380">
        <f>[3]Gemüse!$AG30</f>
        <v>5.3015150000000002</v>
      </c>
      <c r="BE46" s="380">
        <f>[3]Gemüse!$CI30</f>
        <v>3.0039220000000002</v>
      </c>
      <c r="BF46" s="468">
        <f>[3]Gemüse!$AH30</f>
        <v>0</v>
      </c>
      <c r="BG46" s="468">
        <f>[3]Gemüse!$CJ30</f>
        <v>1.5414429999999999</v>
      </c>
      <c r="BH46" s="380">
        <f>[3]Gemüse!$AI30</f>
        <v>8.0052260000000004</v>
      </c>
      <c r="BI46" s="380">
        <f>[3]Gemüse!$CK30</f>
        <v>3.3554840000000001</v>
      </c>
      <c r="BJ46" s="380"/>
      <c r="BK46" s="468">
        <f>[3]Gemüse!$AK30</f>
        <v>3.0149710000000001</v>
      </c>
      <c r="BL46" s="468">
        <f>[3]Gemüse!$CM30</f>
        <v>1.2192369999999999</v>
      </c>
      <c r="BM46" s="380">
        <f>[3]Gemüse!$AL30</f>
        <v>17.722505000000002</v>
      </c>
      <c r="BN46" s="380">
        <f>[3]Gemüse!$CN30</f>
        <v>5.3865499999999997</v>
      </c>
      <c r="BO46" s="468">
        <f>[3]Gemüse!$AM30</f>
        <v>7.4999989999999999</v>
      </c>
      <c r="BP46" s="468">
        <f>[3]Gemüse!$CO30</f>
        <v>3.763204</v>
      </c>
      <c r="BQ46" s="380">
        <f>[3]Gemüse!$AN30</f>
        <v>4.8171569999999999</v>
      </c>
      <c r="BR46" s="380">
        <f>[3]Gemüse!$CP30</f>
        <v>2.4340160000000002</v>
      </c>
      <c r="BS46" s="380"/>
      <c r="BT46" s="380">
        <f>[3]Gemüse!$AO30</f>
        <v>4.942615</v>
      </c>
      <c r="BU46" s="380">
        <f>[3]Gemüse!$CQ30</f>
        <v>2.900369</v>
      </c>
      <c r="BV46" s="468">
        <f>[3]Gemüse!$AW30</f>
        <v>7.1466640000000003</v>
      </c>
      <c r="BW46" s="468">
        <f>[3]Gemüse!$CY30</f>
        <v>5.4308069999999997</v>
      </c>
      <c r="BX46" s="380">
        <f>[3]Gemüse!$AP30</f>
        <v>0</v>
      </c>
      <c r="BY46" s="380">
        <f>[3]Gemüse!$CR30</f>
        <v>0</v>
      </c>
      <c r="BZ46" s="468">
        <f>[3]Gemüse!$AQ30</f>
        <v>5.8194730000000003</v>
      </c>
      <c r="CA46" s="468">
        <f>[3]Gemüse!$CS30</f>
        <v>3.8366799999999999</v>
      </c>
      <c r="CB46" s="380">
        <f>[3]Gemüse!$AS30</f>
        <v>0</v>
      </c>
      <c r="CC46" s="380">
        <f>[3]Gemüse!$CU30</f>
        <v>0</v>
      </c>
      <c r="CD46" s="468">
        <f>[3]Gemüse!$AT30</f>
        <v>0</v>
      </c>
      <c r="CE46" s="468">
        <f>[3]Gemüse!$CV30</f>
        <v>0</v>
      </c>
      <c r="CF46" s="380">
        <f>[3]Gemüse!$AU30</f>
        <v>0</v>
      </c>
      <c r="CG46" s="380">
        <f>[3]Gemüse!$CW30</f>
        <v>0</v>
      </c>
      <c r="CH46" s="380"/>
      <c r="CI46" s="468">
        <f>[3]Gemüse!$AV30</f>
        <v>9.892023</v>
      </c>
      <c r="CJ46" s="468">
        <f>[3]Gemüse!$CX30</f>
        <v>4.9732079999999996</v>
      </c>
      <c r="CK46" s="380"/>
      <c r="CL46" s="380">
        <f>[3]Gemüse!$AY30</f>
        <v>15.919079</v>
      </c>
      <c r="CM46" s="380">
        <f>[3]Gemüse!$DA30</f>
        <v>9.7627729999999993</v>
      </c>
      <c r="CN46" s="380"/>
      <c r="CO46" s="468">
        <f>[3]Gemüse!$AZ30</f>
        <v>15.331466000000001</v>
      </c>
      <c r="CP46" s="468">
        <f>[3]Gemüse!$DB30</f>
        <v>9.6993130000000001</v>
      </c>
      <c r="CQ46" s="380">
        <f>[3]Gemüse!$BB30</f>
        <v>17.428498999999999</v>
      </c>
      <c r="CR46" s="380">
        <f>[3]Gemüse!$DD30</f>
        <v>9.6566320000000001</v>
      </c>
      <c r="CS46" s="468">
        <f>[3]Gemüse!$BC30</f>
        <v>6.4</v>
      </c>
      <c r="CT46" s="468">
        <f>[3]Gemüse!$DE30</f>
        <v>6.2838510000000003</v>
      </c>
      <c r="CU46" s="380">
        <f>[3]Gemüse!$AJ30</f>
        <v>5.1136660000000003</v>
      </c>
      <c r="CV46" s="380">
        <f>[3]Gemüse!$CL30</f>
        <v>3.9532259999999999</v>
      </c>
      <c r="CW46" s="383"/>
      <c r="CX46" s="343">
        <f>'Früchte Daten'!BQ46</f>
        <v>4</v>
      </c>
      <c r="CY46" s="471">
        <f>[3]Gemüse!DH30</f>
        <v>5282.3153790859988</v>
      </c>
      <c r="CZ46" s="471">
        <f>[3]Gemüse!DI30</f>
        <v>21098.039893789999</v>
      </c>
      <c r="DA46" s="471"/>
      <c r="DB46" s="473">
        <f>[3]Gemüse!DJ30</f>
        <v>345.60773689400105</v>
      </c>
      <c r="DC46" s="473">
        <f>[3]Gemüse!DK30</f>
        <v>1375.8211076169998</v>
      </c>
      <c r="DD46" s="471">
        <f>[3]Gemüse!DL30</f>
        <v>487.469257822001</v>
      </c>
      <c r="DE46" s="471">
        <f>[3]Gemüse!DM30</f>
        <v>1512.3828096290001</v>
      </c>
      <c r="DF46" s="473">
        <f>[3]Gemüse!DN30</f>
        <v>337.49568893100098</v>
      </c>
      <c r="DG46" s="473">
        <f>[3]Gemüse!DO30</f>
        <v>1022.7486409620001</v>
      </c>
      <c r="DH46" s="471">
        <f>[3]Gemüse!DP30</f>
        <v>146.947676989</v>
      </c>
      <c r="DI46" s="471">
        <f>[3]Gemüse!DQ30</f>
        <v>699.69172566099996</v>
      </c>
      <c r="DJ46" s="473">
        <f>[3]Gemüse!DR30</f>
        <v>300.41180489200099</v>
      </c>
      <c r="DK46" s="473">
        <f>[3]Gemüse!DS30</f>
        <v>816.18666361700002</v>
      </c>
      <c r="DN46" s="471"/>
      <c r="DO46" s="471">
        <f>[3]Gemüse!DT30</f>
        <v>136.265987636001</v>
      </c>
      <c r="DP46" s="471">
        <f>[3]Gemüse!DU30</f>
        <v>559.46241428000008</v>
      </c>
      <c r="DQ46" s="473">
        <f>[3]Gemüse!DV30</f>
        <v>124.59268597200099</v>
      </c>
      <c r="DR46" s="473">
        <f>[3]Gemüse!DW30</f>
        <v>619.64842948299997</v>
      </c>
      <c r="DS46" s="471">
        <f>[3]Gemüse!DX30</f>
        <v>26.565290105001001</v>
      </c>
      <c r="DT46" s="471">
        <f>[3]Gemüse!DY30</f>
        <v>419.001178004</v>
      </c>
      <c r="DU46" s="473">
        <f>[3]Gemüse!DZ30</f>
        <v>57.461528982000004</v>
      </c>
      <c r="DV46" s="473">
        <f>[3]Gemüse!EA30</f>
        <v>167.29074906300201</v>
      </c>
      <c r="DW46" s="471"/>
      <c r="DX46" s="471">
        <f>[3]Gemüse!EB30</f>
        <v>172.311528793001</v>
      </c>
      <c r="DY46" s="471">
        <f>[3]Gemüse!EC30</f>
        <v>613.32948027399993</v>
      </c>
      <c r="DZ46" s="473">
        <f>[3]Gemüse!ED30</f>
        <v>244.49600884100002</v>
      </c>
      <c r="EA46" s="473">
        <f>[3]Gemüse!EE30</f>
        <v>805.88376153000002</v>
      </c>
      <c r="EB46" s="471">
        <f>[3]Gemüse!$EF30</f>
        <v>40.576604337999996</v>
      </c>
      <c r="EC46" s="471">
        <f>[3]Gemüse!EG30</f>
        <v>201.67176110000099</v>
      </c>
      <c r="ED46" s="473">
        <f>[3]Gemüse!EH30</f>
        <v>29.576328795000002</v>
      </c>
      <c r="EE46" s="473">
        <f>[3]Gemüse!EI30</f>
        <v>300.09584063800003</v>
      </c>
      <c r="EG46" s="471">
        <f>[3]Gemüse!$EJ30</f>
        <v>1111.1218173960001</v>
      </c>
      <c r="EH46" s="471">
        <f>[3]Gemüse!EK30</f>
        <v>2668.7248932100001</v>
      </c>
      <c r="EI46" s="473">
        <f>[3]Gemüse!EL30</f>
        <v>57.066902321000001</v>
      </c>
      <c r="EJ46" s="473">
        <f>[3]Gemüse!EM30</f>
        <v>259.95157343400103</v>
      </c>
      <c r="EK46" s="471">
        <f>[3]Gemüse!$EN30</f>
        <v>2.0419274729999999</v>
      </c>
      <c r="EL46" s="471">
        <f>[3]Gemüse!EO30</f>
        <v>60.476827461001001</v>
      </c>
      <c r="EM46" s="473">
        <f>[3]Gemüse!EP30</f>
        <v>192.04917768400099</v>
      </c>
      <c r="EN46" s="473">
        <f>[3]Gemüse!EQ30</f>
        <v>225.75341439400103</v>
      </c>
      <c r="EO46" s="471"/>
      <c r="EP46" s="471">
        <f>[3]Gemüse!ER30</f>
        <v>88.922797500000001</v>
      </c>
      <c r="EQ46" s="471">
        <f>[3]Gemüse!ES30</f>
        <v>547.45351987700008</v>
      </c>
      <c r="ER46" s="471">
        <f>[3]Gemüse!$ET30</f>
        <v>243.77971810700001</v>
      </c>
      <c r="ES46" s="471">
        <f>[3]Gemüse!EU30</f>
        <v>2007.016536887</v>
      </c>
      <c r="ET46" s="471"/>
      <c r="EU46" s="473">
        <f>[3]Gemüse!$EV30</f>
        <v>141.97861666100101</v>
      </c>
      <c r="EV46" s="473">
        <f>[3]Gemüse!EW30</f>
        <v>440.09273476100105</v>
      </c>
      <c r="EX46" s="473">
        <f>[3]Gemüse!EX30</f>
        <v>148.27681759399999</v>
      </c>
      <c r="EY46" s="473">
        <f>[3]Gemüse!EY30</f>
        <v>564.46760278500005</v>
      </c>
    </row>
    <row r="47" spans="1:155" x14ac:dyDescent="0.2">
      <c r="A47" s="218"/>
      <c r="B47" s="189">
        <f>[3]Gemüse!A31</f>
        <v>45261</v>
      </c>
      <c r="C47" s="468">
        <f>[3]Gemüse!$B31</f>
        <v>4.4401859999999997</v>
      </c>
      <c r="D47" s="468">
        <f>[3]Gemüse!$BD31</f>
        <v>2.4376099999999998</v>
      </c>
      <c r="E47" s="380">
        <f>[3]Gemüse!$C31</f>
        <v>5.1670829999999999</v>
      </c>
      <c r="F47" s="380">
        <f>[3]Gemüse!$BE31</f>
        <v>3.1589510000000001</v>
      </c>
      <c r="G47" s="468">
        <f>[3]Gemüse!$D31</f>
        <v>1.525315</v>
      </c>
      <c r="H47" s="468">
        <f>[3]Gemüse!$BF31</f>
        <v>0.97634200000000004</v>
      </c>
      <c r="I47" s="380">
        <f>[3]Gemüse!$E31</f>
        <v>5.549366</v>
      </c>
      <c r="J47" s="380">
        <f>[3]Gemüse!$BG31</f>
        <v>3.3187869999999999</v>
      </c>
      <c r="K47" s="468">
        <f>[3]Gemüse!$F31</f>
        <v>0</v>
      </c>
      <c r="L47" s="468">
        <f>[3]Gemüse!$BH31</f>
        <v>6.7175120000000001</v>
      </c>
      <c r="M47" s="380">
        <f>[3]Gemüse!$G31</f>
        <v>15.05621</v>
      </c>
      <c r="N47" s="380">
        <f>[3]Gemüse!$BI31</f>
        <v>7.7580840000000002</v>
      </c>
      <c r="O47" s="468">
        <f>[3]Gemüse!$H31</f>
        <v>6.6608739999999997</v>
      </c>
      <c r="P47" s="468">
        <f>[3]Gemüse!$BJ31</f>
        <v>8.9675849999999997</v>
      </c>
      <c r="Q47" s="380">
        <f>[3]Gemüse!$J31</f>
        <v>4.6863239999999999</v>
      </c>
      <c r="R47" s="380">
        <f>[3]Gemüse!$BL31</f>
        <v>2.2956379999999998</v>
      </c>
      <c r="S47" s="380"/>
      <c r="T47" s="468">
        <f>[3]Gemüse!$K31</f>
        <v>7.5157410000000002</v>
      </c>
      <c r="U47" s="468">
        <f>[3]Gemüse!$BM31</f>
        <v>4.895562</v>
      </c>
      <c r="V47" s="380">
        <f>[3]Gemüse!$L31</f>
        <v>8.4179560000000002</v>
      </c>
      <c r="W47" s="380">
        <f>[3]Gemüse!$BN31</f>
        <v>5.7732869999999998</v>
      </c>
      <c r="X47" s="468">
        <f>[3]Gemüse!$M31</f>
        <v>0</v>
      </c>
      <c r="Y47" s="468">
        <f>[3]Gemüse!$BO31</f>
        <v>1.787598</v>
      </c>
      <c r="Z47" s="380">
        <f>[3]Gemüse!$N31</f>
        <v>2.0691489999999999</v>
      </c>
      <c r="AA47" s="380">
        <f>[3]Gemüse!$BP31</f>
        <v>1.286786</v>
      </c>
      <c r="AB47" s="468">
        <f>[3]Gemüse!$R31</f>
        <v>0</v>
      </c>
      <c r="AC47" s="468">
        <f>[3]Gemüse!$BT31</f>
        <v>1.5833569999999999</v>
      </c>
      <c r="AD47" s="380">
        <f>[3]Gemüse!$U31</f>
        <v>42.625664</v>
      </c>
      <c r="AE47" s="380">
        <f>[3]Gemüse!$BW31</f>
        <v>23.314643</v>
      </c>
      <c r="AF47" s="468">
        <f>[3]Gemüse!$V31</f>
        <v>19.241880999999999</v>
      </c>
      <c r="AG47" s="468">
        <f>[3]Gemüse!$BX31</f>
        <v>8.6875870000000006</v>
      </c>
      <c r="AH47" s="380">
        <f>[3]Gemüse!$AX31</f>
        <v>15.338621</v>
      </c>
      <c r="AI47" s="380">
        <f>[3]Gemüse!$CZ31</f>
        <v>7.6755339999999999</v>
      </c>
      <c r="AJ47" s="468">
        <f>[3]Gemüse!$W31</f>
        <v>4.0433260000000004</v>
      </c>
      <c r="AK47" s="468">
        <f>[3]Gemüse!$BY31</f>
        <v>3.9405000000000001</v>
      </c>
      <c r="AL47" s="380"/>
      <c r="AM47" s="380">
        <f>[3]Gemüse!$X31</f>
        <v>6.5175660000000004</v>
      </c>
      <c r="AN47" s="380">
        <f>[3]Gemüse!$BZ31</f>
        <v>3.928636</v>
      </c>
      <c r="AO47" s="468">
        <f>[3]Gemüse!$Y31</f>
        <v>6.8704219999999996</v>
      </c>
      <c r="AP47" s="468">
        <f>[3]Gemüse!$CA31</f>
        <v>3.8333870000000001</v>
      </c>
      <c r="AQ47" s="380">
        <f>[3]Gemüse!$Z31</f>
        <v>6.6</v>
      </c>
      <c r="AR47" s="380">
        <f>[3]Gemüse!$CB31</f>
        <v>3.7517999999999998</v>
      </c>
      <c r="AS47" s="468">
        <f>[3]Gemüse!$AF31</f>
        <v>0</v>
      </c>
      <c r="AT47" s="468">
        <f>[3]Gemüse!$CH31</f>
        <v>1.3252250000000001</v>
      </c>
      <c r="AU47" s="380">
        <f>[3]Gemüse!$AB31</f>
        <v>5.7455699999999998</v>
      </c>
      <c r="AV47" s="380">
        <f>[3]Gemüse!$CD31</f>
        <v>1.865693</v>
      </c>
      <c r="AW47" s="468">
        <f>[3]Gemüse!$AC31</f>
        <v>5.5705689999999999</v>
      </c>
      <c r="AX47" s="468">
        <f>[3]Gemüse!$CE31</f>
        <v>1.865693</v>
      </c>
      <c r="AY47" s="380">
        <f>[3]Gemüse!$AD31</f>
        <v>6.2</v>
      </c>
      <c r="AZ47" s="380">
        <f>[3]Gemüse!$CF31</f>
        <v>3.1160890000000001</v>
      </c>
      <c r="BA47" s="380"/>
      <c r="BB47" s="468">
        <f>[3]Gemüse!$AE31</f>
        <v>3.358908</v>
      </c>
      <c r="BC47" s="468">
        <f>[3]Gemüse!$CG31</f>
        <v>1.927206</v>
      </c>
      <c r="BD47" s="380">
        <f>[3]Gemüse!$AG31</f>
        <v>5.246391</v>
      </c>
      <c r="BE47" s="380">
        <f>[3]Gemüse!$CI31</f>
        <v>3.6150820000000001</v>
      </c>
      <c r="BF47" s="468">
        <f>[3]Gemüse!$AH31</f>
        <v>0</v>
      </c>
      <c r="BG47" s="468">
        <f>[3]Gemüse!$CJ31</f>
        <v>1.5193399999999999</v>
      </c>
      <c r="BH47" s="380">
        <f>[3]Gemüse!$AI31</f>
        <v>4.8890399999999996</v>
      </c>
      <c r="BI47" s="380">
        <f>[3]Gemüse!$CK31</f>
        <v>4.0691050000000004</v>
      </c>
      <c r="BJ47" s="380"/>
      <c r="BK47" s="468">
        <f>[3]Gemüse!$AK31</f>
        <v>0</v>
      </c>
      <c r="BL47" s="468">
        <f>[3]Gemüse!$CM31</f>
        <v>1.5396510000000001</v>
      </c>
      <c r="BM47" s="380">
        <f>[3]Gemüse!$AL31</f>
        <v>18.213512999999999</v>
      </c>
      <c r="BN47" s="380">
        <f>[3]Gemüse!$CN31</f>
        <v>5.327426</v>
      </c>
      <c r="BO47" s="468">
        <f>[3]Gemüse!$AM31</f>
        <v>7.5890630000000003</v>
      </c>
      <c r="BP47" s="468">
        <f>[3]Gemüse!$CO31</f>
        <v>3.6882649999999999</v>
      </c>
      <c r="BQ47" s="380">
        <f>[3]Gemüse!$AN31</f>
        <v>4.8</v>
      </c>
      <c r="BR47" s="380">
        <f>[3]Gemüse!$CP31</f>
        <v>2.3506649999999998</v>
      </c>
      <c r="BS47" s="380"/>
      <c r="BT47" s="380">
        <f>[3]Gemüse!$AO31</f>
        <v>5.3441190000000001</v>
      </c>
      <c r="BU47" s="380">
        <f>[3]Gemüse!$CQ31</f>
        <v>2.9032049999999998</v>
      </c>
      <c r="BV47" s="468">
        <f>[3]Gemüse!$AW31</f>
        <v>8.8119669999999992</v>
      </c>
      <c r="BW47" s="468">
        <f>[3]Gemüse!$CY31</f>
        <v>6.890161</v>
      </c>
      <c r="BX47" s="380">
        <f>[3]Gemüse!$AP31</f>
        <v>0</v>
      </c>
      <c r="BY47" s="380">
        <f>[3]Gemüse!$CR31</f>
        <v>0</v>
      </c>
      <c r="BZ47" s="468">
        <f>[3]Gemüse!$AQ31</f>
        <v>7.2967149999999998</v>
      </c>
      <c r="CA47" s="468">
        <f>[3]Gemüse!$CS31</f>
        <v>4.4437300000000004</v>
      </c>
      <c r="CB47" s="380">
        <f>[3]Gemüse!$AS31</f>
        <v>0</v>
      </c>
      <c r="CC47" s="380">
        <f>[3]Gemüse!$CU31</f>
        <v>0</v>
      </c>
      <c r="CD47" s="468">
        <f>[3]Gemüse!$AT31</f>
        <v>0</v>
      </c>
      <c r="CE47" s="468">
        <f>[3]Gemüse!$CV31</f>
        <v>0</v>
      </c>
      <c r="CF47" s="380">
        <f>[3]Gemüse!$AU31</f>
        <v>0</v>
      </c>
      <c r="CG47" s="380">
        <f>[3]Gemüse!$CW31</f>
        <v>0</v>
      </c>
      <c r="CH47" s="380"/>
      <c r="CI47" s="468">
        <f>[3]Gemüse!$AV31</f>
        <v>9.9256550000000008</v>
      </c>
      <c r="CJ47" s="468">
        <f>[3]Gemüse!$CX31</f>
        <v>6.2712440000000003</v>
      </c>
      <c r="CK47" s="380"/>
      <c r="CL47" s="380">
        <f>[3]Gemüse!$AY31</f>
        <v>15.125033</v>
      </c>
      <c r="CM47" s="380">
        <f>[3]Gemüse!$DA31</f>
        <v>9.7232099999999999</v>
      </c>
      <c r="CN47" s="380"/>
      <c r="CO47" s="468">
        <f>[3]Gemüse!$AZ31</f>
        <v>15.331466000000001</v>
      </c>
      <c r="CP47" s="468">
        <f>[3]Gemüse!$DB31</f>
        <v>9.6932039999999997</v>
      </c>
      <c r="CQ47" s="380">
        <f>[3]Gemüse!$BB31</f>
        <v>17.428498999999999</v>
      </c>
      <c r="CR47" s="380">
        <f>[3]Gemüse!$DD31</f>
        <v>9.6637339999999998</v>
      </c>
      <c r="CS47" s="468">
        <f>[3]Gemüse!$BC31</f>
        <v>6.4</v>
      </c>
      <c r="CT47" s="468">
        <f>[3]Gemüse!$DE31</f>
        <v>6.2774369999999999</v>
      </c>
      <c r="CU47" s="380">
        <f>[3]Gemüse!$AJ31</f>
        <v>5.1136660000000003</v>
      </c>
      <c r="CV47" s="380">
        <f>[3]Gemüse!$CL31</f>
        <v>3.9070100000000001</v>
      </c>
      <c r="CW47" s="383"/>
      <c r="CX47" s="343">
        <f>'Früchte Daten'!BQ47</f>
        <v>5</v>
      </c>
      <c r="CY47" s="471">
        <f>[3]Gemüse!DH31</f>
        <v>6120.7129055169999</v>
      </c>
      <c r="CZ47" s="471">
        <f>[3]Gemüse!DI31</f>
        <v>24477.774283136005</v>
      </c>
      <c r="DA47" s="471"/>
      <c r="DB47" s="473">
        <f>[3]Gemüse!DJ31</f>
        <v>426.68838936099996</v>
      </c>
      <c r="DC47" s="473">
        <f>[3]Gemüse!DK31</f>
        <v>1504.2468787960001</v>
      </c>
      <c r="DD47" s="471">
        <f>[3]Gemüse!DL31</f>
        <v>540.54001574599999</v>
      </c>
      <c r="DE47" s="471">
        <f>[3]Gemüse!DM31</f>
        <v>1641.4755043730001</v>
      </c>
      <c r="DF47" s="473">
        <f>[3]Gemüse!DN31</f>
        <v>361.78876621700101</v>
      </c>
      <c r="DG47" s="473">
        <f>[3]Gemüse!DO31</f>
        <v>1347.3911266059999</v>
      </c>
      <c r="DH47" s="471">
        <f>[3]Gemüse!DP31</f>
        <v>226.25186309900002</v>
      </c>
      <c r="DI47" s="471">
        <f>[3]Gemüse!DQ31</f>
        <v>815.90234715100007</v>
      </c>
      <c r="DJ47" s="473">
        <f>[3]Gemüse!DR31</f>
        <v>348.32588921900003</v>
      </c>
      <c r="DK47" s="473">
        <f>[3]Gemüse!DS31</f>
        <v>926.96504250700093</v>
      </c>
      <c r="DN47" s="471"/>
      <c r="DO47" s="471">
        <f>[3]Gemüse!DT31</f>
        <v>137.600415183</v>
      </c>
      <c r="DP47" s="471">
        <f>[3]Gemüse!DU31</f>
        <v>723.03591258000108</v>
      </c>
      <c r="DQ47" s="473">
        <f>[3]Gemüse!DV31</f>
        <v>173.28850251600099</v>
      </c>
      <c r="DR47" s="473">
        <f>[3]Gemüse!DW31</f>
        <v>737.69281571400097</v>
      </c>
      <c r="DS47" s="471">
        <f>[3]Gemüse!DX31</f>
        <v>37.766225208000002</v>
      </c>
      <c r="DT47" s="471">
        <f>[3]Gemüse!DY31</f>
        <v>359.79440798399997</v>
      </c>
      <c r="DU47" s="473">
        <f>[3]Gemüse!DZ31</f>
        <v>67.883085729000001</v>
      </c>
      <c r="DV47" s="473">
        <f>[3]Gemüse!EA31</f>
        <v>304.30629767900103</v>
      </c>
      <c r="DW47" s="471"/>
      <c r="DX47" s="471">
        <f>[3]Gemüse!EB31</f>
        <v>146.58614205900099</v>
      </c>
      <c r="DY47" s="471">
        <f>[3]Gemüse!EC31</f>
        <v>718.63225083700104</v>
      </c>
      <c r="DZ47" s="473">
        <f>[3]Gemüse!ED31</f>
        <v>251.54817031300001</v>
      </c>
      <c r="EA47" s="473">
        <f>[3]Gemüse!EE31</f>
        <v>990.26920334699992</v>
      </c>
      <c r="EB47" s="471">
        <f>[3]Gemüse!$EF31</f>
        <v>32.778468000000998</v>
      </c>
      <c r="EC47" s="471">
        <f>[3]Gemüse!EG31</f>
        <v>231.26801699999999</v>
      </c>
      <c r="ED47" s="473">
        <f>[3]Gemüse!EH31</f>
        <v>29.245786751000001</v>
      </c>
      <c r="EE47" s="473">
        <f>[3]Gemüse!EI31</f>
        <v>241.40972326800099</v>
      </c>
      <c r="EG47" s="471">
        <f>[3]Gemüse!$EJ31</f>
        <v>1188.81295669</v>
      </c>
      <c r="EH47" s="471">
        <f>[3]Gemüse!EK31</f>
        <v>3242.9453353519998</v>
      </c>
      <c r="EI47" s="473">
        <f>[3]Gemüse!EL31</f>
        <v>84.385835446000996</v>
      </c>
      <c r="EJ47" s="473">
        <f>[3]Gemüse!EM31</f>
        <v>308.67047303700099</v>
      </c>
      <c r="EK47" s="471">
        <f>[3]Gemüse!$EN31</f>
        <v>3.9486666590010002</v>
      </c>
      <c r="EL47" s="471">
        <f>[3]Gemüse!EO31</f>
        <v>66.589103821001004</v>
      </c>
      <c r="EM47" s="473">
        <f>[3]Gemüse!EP31</f>
        <v>250.84404633800199</v>
      </c>
      <c r="EN47" s="473">
        <f>[3]Gemüse!EQ31</f>
        <v>304.64054486100002</v>
      </c>
      <c r="EO47" s="471"/>
      <c r="EP47" s="471">
        <f>[3]Gemüse!ER31</f>
        <v>103.681982931001</v>
      </c>
      <c r="EQ47" s="471">
        <f>[3]Gemüse!ES31</f>
        <v>607.44289924100099</v>
      </c>
      <c r="ER47" s="471">
        <f>[3]Gemüse!$ET31</f>
        <v>308.776574858</v>
      </c>
      <c r="ES47" s="471">
        <f>[3]Gemüse!EU31</f>
        <v>2551.9957913950002</v>
      </c>
      <c r="ET47" s="471"/>
      <c r="EU47" s="473">
        <f>[3]Gemüse!$EV31</f>
        <v>186.722639272001</v>
      </c>
      <c r="EV47" s="473">
        <f>[3]Gemüse!EW31</f>
        <v>575.79239052500009</v>
      </c>
      <c r="EX47" s="473">
        <f>[3]Gemüse!EX31</f>
        <v>135.50448607499999</v>
      </c>
      <c r="EY47" s="473">
        <f>[3]Gemüse!EY31</f>
        <v>616.40471679500001</v>
      </c>
    </row>
    <row r="48" spans="1:155" x14ac:dyDescent="0.2">
      <c r="A48" s="218"/>
      <c r="B48" s="189">
        <f>[3]Gemüse!A32</f>
        <v>45231</v>
      </c>
      <c r="C48" s="468">
        <f>[3]Gemüse!$B32</f>
        <v>5.0755429999999997</v>
      </c>
      <c r="D48" s="468">
        <f>[3]Gemüse!$BD32</f>
        <v>2.4097029999999999</v>
      </c>
      <c r="E48" s="380">
        <f>[3]Gemüse!$C32</f>
        <v>6.4184299999999999</v>
      </c>
      <c r="F48" s="380">
        <f>[3]Gemüse!$BE32</f>
        <v>3.1773829999999998</v>
      </c>
      <c r="G48" s="468">
        <f>[3]Gemüse!$D32</f>
        <v>1.658711</v>
      </c>
      <c r="H48" s="468">
        <f>[3]Gemüse!$BF32</f>
        <v>1.2288760000000001</v>
      </c>
      <c r="I48" s="380">
        <f>[3]Gemüse!$E32</f>
        <v>6.5515280000000002</v>
      </c>
      <c r="J48" s="380">
        <f>[3]Gemüse!$BG32</f>
        <v>4.1855460000000004</v>
      </c>
      <c r="K48" s="468">
        <f>[3]Gemüse!$F32</f>
        <v>0</v>
      </c>
      <c r="L48" s="468">
        <f>[3]Gemüse!$BH32</f>
        <v>8.2438020000000005</v>
      </c>
      <c r="M48" s="380">
        <f>[3]Gemüse!$G32</f>
        <v>16.697586000000001</v>
      </c>
      <c r="N48" s="380">
        <f>[3]Gemüse!$BI32</f>
        <v>9.8311489999999999</v>
      </c>
      <c r="O48" s="468">
        <f>[3]Gemüse!$H32</f>
        <v>7.2698859999999996</v>
      </c>
      <c r="P48" s="468">
        <f>[3]Gemüse!$BJ32</f>
        <v>10.330943</v>
      </c>
      <c r="Q48" s="380">
        <f>[3]Gemüse!$J32</f>
        <v>4.8481860000000001</v>
      </c>
      <c r="R48" s="380">
        <f>[3]Gemüse!$BL32</f>
        <v>2.6705950000000001</v>
      </c>
      <c r="S48" s="380"/>
      <c r="T48" s="468">
        <f>[3]Gemüse!$K32</f>
        <v>7.7553099999999997</v>
      </c>
      <c r="U48" s="468">
        <f>[3]Gemüse!$BM32</f>
        <v>4.8393410000000001</v>
      </c>
      <c r="V48" s="380">
        <f>[3]Gemüse!$L32</f>
        <v>8.4438800000000001</v>
      </c>
      <c r="W48" s="380">
        <f>[3]Gemüse!$BN32</f>
        <v>5.9457979999999999</v>
      </c>
      <c r="X48" s="468">
        <f>[3]Gemüse!$M32</f>
        <v>0</v>
      </c>
      <c r="Y48" s="468">
        <f>[3]Gemüse!$BO32</f>
        <v>1.998569</v>
      </c>
      <c r="Z48" s="380">
        <f>[3]Gemüse!$N32</f>
        <v>2.5495999999999999</v>
      </c>
      <c r="AA48" s="380">
        <f>[3]Gemüse!$BP32</f>
        <v>1.5535760000000001</v>
      </c>
      <c r="AB48" s="468">
        <f>[3]Gemüse!$R32</f>
        <v>0</v>
      </c>
      <c r="AC48" s="468">
        <f>[3]Gemüse!$BT32</f>
        <v>1.6125499999999999</v>
      </c>
      <c r="AD48" s="380">
        <f>[3]Gemüse!$U32</f>
        <v>38.772956000000001</v>
      </c>
      <c r="AE48" s="380">
        <f>[3]Gemüse!$BW32</f>
        <v>21.075642999999999</v>
      </c>
      <c r="AF48" s="468">
        <f>[3]Gemüse!$V32</f>
        <v>23.124309</v>
      </c>
      <c r="AG48" s="468">
        <f>[3]Gemüse!$BX32</f>
        <v>9.4341159999999995</v>
      </c>
      <c r="AH48" s="380">
        <f>[3]Gemüse!$AX32</f>
        <v>18.991613000000001</v>
      </c>
      <c r="AI48" s="380">
        <f>[3]Gemüse!$CZ32</f>
        <v>7.9197230000000003</v>
      </c>
      <c r="AJ48" s="468">
        <f>[3]Gemüse!$W32</f>
        <v>4.7302819999999999</v>
      </c>
      <c r="AK48" s="468">
        <f>[3]Gemüse!$BY32</f>
        <v>4.2356020000000001</v>
      </c>
      <c r="AL48" s="380"/>
      <c r="AM48" s="380">
        <f>[3]Gemüse!$X32</f>
        <v>7.492858</v>
      </c>
      <c r="AN48" s="380">
        <f>[3]Gemüse!$BZ32</f>
        <v>4.5947810000000002</v>
      </c>
      <c r="AO48" s="468">
        <f>[3]Gemüse!$Y32</f>
        <v>7.9720829999999996</v>
      </c>
      <c r="AP48" s="468">
        <f>[3]Gemüse!$CA32</f>
        <v>4.8504420000000001</v>
      </c>
      <c r="AQ48" s="380">
        <f>[3]Gemüse!$Z32</f>
        <v>6.6</v>
      </c>
      <c r="AR48" s="380">
        <f>[3]Gemüse!$CB32</f>
        <v>3.7554650000000001</v>
      </c>
      <c r="AS48" s="468">
        <f>[3]Gemüse!$AF32</f>
        <v>2.6755580000000001</v>
      </c>
      <c r="AT48" s="468">
        <f>[3]Gemüse!$CH32</f>
        <v>1.5701419999999999</v>
      </c>
      <c r="AU48" s="380">
        <f>[3]Gemüse!$AB32</f>
        <v>6.1865459999999999</v>
      </c>
      <c r="AV48" s="380">
        <f>[3]Gemüse!$CD32</f>
        <v>1.986348</v>
      </c>
      <c r="AW48" s="468">
        <f>[3]Gemüse!$AC32</f>
        <v>6.105181</v>
      </c>
      <c r="AX48" s="468">
        <f>[3]Gemüse!$CE32</f>
        <v>1.524724</v>
      </c>
      <c r="AY48" s="380">
        <f>[3]Gemüse!$AD32</f>
        <v>6.2</v>
      </c>
      <c r="AZ48" s="380">
        <f>[3]Gemüse!$CF32</f>
        <v>3.3011279999999998</v>
      </c>
      <c r="BA48" s="380"/>
      <c r="BB48" s="468">
        <f>[3]Gemüse!$AE32</f>
        <v>3.2788970000000002</v>
      </c>
      <c r="BC48" s="468">
        <f>[3]Gemüse!$CG32</f>
        <v>1.968718</v>
      </c>
      <c r="BD48" s="380">
        <f>[3]Gemüse!$AG32</f>
        <v>5.3064900000000002</v>
      </c>
      <c r="BE48" s="380">
        <f>[3]Gemüse!$CI32</f>
        <v>3.2065429999999999</v>
      </c>
      <c r="BF48" s="468">
        <f>[3]Gemüse!$AH32</f>
        <v>2.5491869999999999</v>
      </c>
      <c r="BG48" s="468">
        <f>[3]Gemüse!$CJ32</f>
        <v>1.6919200000000001</v>
      </c>
      <c r="BH48" s="380">
        <f>[3]Gemüse!$AI32</f>
        <v>5.7716479999999999</v>
      </c>
      <c r="BI48" s="380">
        <f>[3]Gemüse!$CK32</f>
        <v>4.0189849999999998</v>
      </c>
      <c r="BJ48" s="380"/>
      <c r="BK48" s="468">
        <f>[3]Gemüse!$AK32</f>
        <v>2.977732</v>
      </c>
      <c r="BL48" s="468">
        <f>[3]Gemüse!$CM32</f>
        <v>1.789614</v>
      </c>
      <c r="BM48" s="380">
        <f>[3]Gemüse!$AL32</f>
        <v>19.015999999999998</v>
      </c>
      <c r="BN48" s="380">
        <f>[3]Gemüse!$CN32</f>
        <v>5.1428539999999998</v>
      </c>
      <c r="BO48" s="468">
        <f>[3]Gemüse!$AM32</f>
        <v>7.165864</v>
      </c>
      <c r="BP48" s="468">
        <f>[3]Gemüse!$CO32</f>
        <v>4.0343359999999997</v>
      </c>
      <c r="BQ48" s="380">
        <f>[3]Gemüse!$AN32</f>
        <v>4.7480549999999999</v>
      </c>
      <c r="BR48" s="380">
        <f>[3]Gemüse!$CP32</f>
        <v>2.3299859999999999</v>
      </c>
      <c r="BS48" s="380"/>
      <c r="BT48" s="380">
        <f>[3]Gemüse!$AO32</f>
        <v>6.5600719999999999</v>
      </c>
      <c r="BU48" s="380">
        <f>[3]Gemüse!$CQ32</f>
        <v>3.630741</v>
      </c>
      <c r="BV48" s="468">
        <f>[3]Gemüse!$AW32</f>
        <v>9.4994370000000004</v>
      </c>
      <c r="BW48" s="468">
        <f>[3]Gemüse!$CY32</f>
        <v>7.5982459999999996</v>
      </c>
      <c r="BX48" s="380">
        <f>[3]Gemüse!$AP32</f>
        <v>0</v>
      </c>
      <c r="BY48" s="380">
        <f>[3]Gemüse!$CR32</f>
        <v>0</v>
      </c>
      <c r="BZ48" s="468">
        <f>[3]Gemüse!$AQ32</f>
        <v>7.949999</v>
      </c>
      <c r="CA48" s="468">
        <f>[3]Gemüse!$CS32</f>
        <v>4.7070650000000001</v>
      </c>
      <c r="CB48" s="380">
        <f>[3]Gemüse!$AS32</f>
        <v>0</v>
      </c>
      <c r="CC48" s="380">
        <f>[3]Gemüse!$CU32</f>
        <v>0</v>
      </c>
      <c r="CD48" s="468">
        <f>[3]Gemüse!$AT32</f>
        <v>0</v>
      </c>
      <c r="CE48" s="468">
        <f>[3]Gemüse!$CV32</f>
        <v>0</v>
      </c>
      <c r="CF48" s="380">
        <f>[3]Gemüse!$AU32</f>
        <v>0</v>
      </c>
      <c r="CG48" s="380">
        <f>[3]Gemüse!$CW32</f>
        <v>0</v>
      </c>
      <c r="CH48" s="380"/>
      <c r="CI48" s="468">
        <f>[3]Gemüse!$AV32</f>
        <v>10.365802</v>
      </c>
      <c r="CJ48" s="468">
        <f>[3]Gemüse!$CX32</f>
        <v>6.4146799999999997</v>
      </c>
      <c r="CK48" s="380"/>
      <c r="CL48" s="380">
        <f>[3]Gemüse!$AY32</f>
        <v>15.810748999999999</v>
      </c>
      <c r="CM48" s="380">
        <f>[3]Gemüse!$DA32</f>
        <v>9.7526250000000001</v>
      </c>
      <c r="CN48" s="380"/>
      <c r="CO48" s="468">
        <f>[3]Gemüse!$AZ32</f>
        <v>15.331466000000001</v>
      </c>
      <c r="CP48" s="468">
        <f>[3]Gemüse!$DB32</f>
        <v>9.6709049999999994</v>
      </c>
      <c r="CQ48" s="380">
        <f>[3]Gemüse!$BB32</f>
        <v>17.42755</v>
      </c>
      <c r="CR48" s="380">
        <f>[3]Gemüse!$DD32</f>
        <v>9.550516</v>
      </c>
      <c r="CS48" s="468">
        <f>[3]Gemüse!$BC32</f>
        <v>6.4</v>
      </c>
      <c r="CT48" s="468">
        <f>[3]Gemüse!$DE32</f>
        <v>6.3511480000000002</v>
      </c>
      <c r="CU48" s="380">
        <f>[3]Gemüse!$AJ32</f>
        <v>5.1135380000000001</v>
      </c>
      <c r="CV48" s="380">
        <f>[3]Gemüse!$CL32</f>
        <v>3.907708</v>
      </c>
      <c r="CW48" s="383"/>
      <c r="CX48" s="343">
        <f>'Früchte Daten'!BQ48</f>
        <v>4</v>
      </c>
      <c r="CY48" s="471">
        <f>[3]Gemüse!DH32</f>
        <v>4759.6890114049993</v>
      </c>
      <c r="CZ48" s="471">
        <f>[3]Gemüse!DI32</f>
        <v>20363.132164623999</v>
      </c>
      <c r="DA48" s="471"/>
      <c r="DB48" s="473">
        <f>[3]Gemüse!DJ32</f>
        <v>268.64552858400003</v>
      </c>
      <c r="DC48" s="473">
        <f>[3]Gemüse!DK32</f>
        <v>1387.9273278379999</v>
      </c>
      <c r="DD48" s="471">
        <f>[3]Gemüse!DL32</f>
        <v>415.91501826400099</v>
      </c>
      <c r="DE48" s="471">
        <f>[3]Gemüse!DM32</f>
        <v>1307.259239602</v>
      </c>
      <c r="DF48" s="473">
        <f>[3]Gemüse!DN32</f>
        <v>244.07753033700001</v>
      </c>
      <c r="DG48" s="473">
        <f>[3]Gemüse!DO32</f>
        <v>1069.5884989459998</v>
      </c>
      <c r="DH48" s="471">
        <f>[3]Gemüse!DP32</f>
        <v>173.34603420299999</v>
      </c>
      <c r="DI48" s="471">
        <f>[3]Gemüse!DQ32</f>
        <v>755.07543546100101</v>
      </c>
      <c r="DJ48" s="473">
        <f>[3]Gemüse!DR32</f>
        <v>288.06262337500004</v>
      </c>
      <c r="DK48" s="473">
        <f>[3]Gemüse!DS32</f>
        <v>828.72665842100002</v>
      </c>
      <c r="DN48" s="471"/>
      <c r="DO48" s="471">
        <f>[3]Gemüse!DT32</f>
        <v>118.097080214</v>
      </c>
      <c r="DP48" s="471">
        <f>[3]Gemüse!DU32</f>
        <v>490.00120097900003</v>
      </c>
      <c r="DQ48" s="473">
        <f>[3]Gemüse!DV32</f>
        <v>109.92744163200101</v>
      </c>
      <c r="DR48" s="473">
        <f>[3]Gemüse!DW32</f>
        <v>600.70891240100002</v>
      </c>
      <c r="DS48" s="471">
        <f>[3]Gemüse!DX32</f>
        <v>23.659157275000002</v>
      </c>
      <c r="DT48" s="471">
        <f>[3]Gemüse!DY32</f>
        <v>339.81603929700105</v>
      </c>
      <c r="DU48" s="473">
        <f>[3]Gemüse!DZ32</f>
        <v>62.504993892999998</v>
      </c>
      <c r="DV48" s="473">
        <f>[3]Gemüse!EA32</f>
        <v>164.93526543300098</v>
      </c>
      <c r="DW48" s="471"/>
      <c r="DX48" s="471">
        <f>[3]Gemüse!EB32</f>
        <v>100.14541287300101</v>
      </c>
      <c r="DY48" s="471">
        <f>[3]Gemüse!EC32</f>
        <v>472.91092690300098</v>
      </c>
      <c r="DZ48" s="473">
        <f>[3]Gemüse!ED32</f>
        <v>143.31435926100099</v>
      </c>
      <c r="EA48" s="473">
        <f>[3]Gemüse!EE32</f>
        <v>721.72826781999993</v>
      </c>
      <c r="EB48" s="471">
        <f>[3]Gemüse!$EF32</f>
        <v>33.618076013999996</v>
      </c>
      <c r="EC48" s="471">
        <f>[3]Gemüse!EG32</f>
        <v>380.39885119999997</v>
      </c>
      <c r="ED48" s="473">
        <f>[3]Gemüse!EH32</f>
        <v>26.353571411000001</v>
      </c>
      <c r="EE48" s="473">
        <f>[3]Gemüse!EI32</f>
        <v>158.24484718300002</v>
      </c>
      <c r="EG48" s="471">
        <f>[3]Gemüse!$EJ32</f>
        <v>875.49559088000001</v>
      </c>
      <c r="EH48" s="471">
        <f>[3]Gemüse!EK32</f>
        <v>2747.456560614</v>
      </c>
      <c r="EI48" s="473">
        <f>[3]Gemüse!EL32</f>
        <v>64.176741828000999</v>
      </c>
      <c r="EJ48" s="473">
        <f>[3]Gemüse!EM32</f>
        <v>252.518520733001</v>
      </c>
      <c r="EK48" s="471">
        <f>[3]Gemüse!$EN32</f>
        <v>6.7738724450010004</v>
      </c>
      <c r="EL48" s="471">
        <f>[3]Gemüse!EO32</f>
        <v>63.844285577001003</v>
      </c>
      <c r="EM48" s="473">
        <f>[3]Gemüse!EP32</f>
        <v>167.958542980001</v>
      </c>
      <c r="EN48" s="473">
        <f>[3]Gemüse!EQ32</f>
        <v>200.54893656000198</v>
      </c>
      <c r="EO48" s="471"/>
      <c r="EP48" s="471">
        <f>[3]Gemüse!ER32</f>
        <v>90.733314574999994</v>
      </c>
      <c r="EQ48" s="471">
        <f>[3]Gemüse!ES32</f>
        <v>568.80808693600102</v>
      </c>
      <c r="ER48" s="471">
        <f>[3]Gemüse!$ET32</f>
        <v>252.133766855</v>
      </c>
      <c r="ES48" s="471">
        <f>[3]Gemüse!EU32</f>
        <v>1928.284796812</v>
      </c>
      <c r="ET48" s="471"/>
      <c r="EU48" s="473">
        <f>[3]Gemüse!$EV32</f>
        <v>140.08739867000102</v>
      </c>
      <c r="EV48" s="473">
        <f>[3]Gemüse!EW32</f>
        <v>428.53302438100002</v>
      </c>
      <c r="EX48" s="473">
        <f>[3]Gemüse!EX32</f>
        <v>89.350949212000003</v>
      </c>
      <c r="EY48" s="473">
        <f>[3]Gemüse!EY32</f>
        <v>397.444301271001</v>
      </c>
    </row>
    <row r="49" spans="1:155" x14ac:dyDescent="0.2">
      <c r="A49" s="218"/>
      <c r="B49" s="189">
        <f>[3]Gemüse!A33</f>
        <v>45200</v>
      </c>
      <c r="C49" s="468">
        <f>[3]Gemüse!$B33</f>
        <v>6.623011</v>
      </c>
      <c r="D49" s="468">
        <f>[3]Gemüse!$BD33</f>
        <v>3.575059</v>
      </c>
      <c r="E49" s="380">
        <f>[3]Gemüse!$C33</f>
        <v>7.3896329999999999</v>
      </c>
      <c r="F49" s="380">
        <f>[3]Gemüse!$BE33</f>
        <v>3.5864120000000002</v>
      </c>
      <c r="G49" s="468">
        <f>[3]Gemüse!$D33</f>
        <v>2.15726</v>
      </c>
      <c r="H49" s="468">
        <f>[3]Gemüse!$BF33</f>
        <v>1.3645929999999999</v>
      </c>
      <c r="I49" s="380">
        <f>[3]Gemüse!$E33</f>
        <v>7.4779540000000004</v>
      </c>
      <c r="J49" s="380">
        <f>[3]Gemüse!$BG33</f>
        <v>4.4035089999999997</v>
      </c>
      <c r="K49" s="468">
        <f>[3]Gemüse!$F33</f>
        <v>0</v>
      </c>
      <c r="L49" s="468">
        <f>[3]Gemüse!$BH33</f>
        <v>8.5000859999999996</v>
      </c>
      <c r="M49" s="380">
        <f>[3]Gemüse!$G33</f>
        <v>18.024688999999999</v>
      </c>
      <c r="N49" s="380">
        <f>[3]Gemüse!$BI33</f>
        <v>11.112641</v>
      </c>
      <c r="O49" s="468">
        <f>[3]Gemüse!$H33</f>
        <v>12.217181999999999</v>
      </c>
      <c r="P49" s="468">
        <f>[3]Gemüse!$BJ33</f>
        <v>11.428330000000001</v>
      </c>
      <c r="Q49" s="380">
        <f>[3]Gemüse!$J33</f>
        <v>5.5479039999999999</v>
      </c>
      <c r="R49" s="380">
        <f>[3]Gemüse!$BL33</f>
        <v>3.0043639999999998</v>
      </c>
      <c r="S49" s="380"/>
      <c r="T49" s="468">
        <f>[3]Gemüse!$K33</f>
        <v>7.6097109999999999</v>
      </c>
      <c r="U49" s="468">
        <f>[3]Gemüse!$BM33</f>
        <v>4.3005930000000001</v>
      </c>
      <c r="V49" s="380">
        <f>[3]Gemüse!$L33</f>
        <v>8.2121169999999992</v>
      </c>
      <c r="W49" s="380">
        <f>[3]Gemüse!$BN33</f>
        <v>5.972772</v>
      </c>
      <c r="X49" s="468">
        <f>[3]Gemüse!$M33</f>
        <v>2.5978289999999999</v>
      </c>
      <c r="Y49" s="468">
        <f>[3]Gemüse!$BO33</f>
        <v>1.8829089999999999</v>
      </c>
      <c r="Z49" s="380">
        <f>[3]Gemüse!$N33</f>
        <v>2.8024990000000001</v>
      </c>
      <c r="AA49" s="380">
        <f>[3]Gemüse!$BP33</f>
        <v>1.7207730000000001</v>
      </c>
      <c r="AB49" s="468">
        <f>[3]Gemüse!$R33</f>
        <v>2.6058539999999999</v>
      </c>
      <c r="AC49" s="468">
        <f>[3]Gemüse!$BT33</f>
        <v>1.55125</v>
      </c>
      <c r="AD49" s="380">
        <f>[3]Gemüse!$U33</f>
        <v>42.423012999999997</v>
      </c>
      <c r="AE49" s="380">
        <f>[3]Gemüse!$BW33</f>
        <v>24.479800999999998</v>
      </c>
      <c r="AF49" s="468">
        <f>[3]Gemüse!$V33</f>
        <v>24.598047000000001</v>
      </c>
      <c r="AG49" s="468">
        <f>[3]Gemüse!$BX33</f>
        <v>10.388971</v>
      </c>
      <c r="AH49" s="380">
        <f>[3]Gemüse!$AX33</f>
        <v>19.831765999999998</v>
      </c>
      <c r="AI49" s="380">
        <f>[3]Gemüse!$CZ33</f>
        <v>8.0129660000000005</v>
      </c>
      <c r="AJ49" s="468">
        <f>[3]Gemüse!$W33</f>
        <v>5.559526</v>
      </c>
      <c r="AK49" s="468">
        <f>[3]Gemüse!$BY33</f>
        <v>4.431057</v>
      </c>
      <c r="AL49" s="380"/>
      <c r="AM49" s="380">
        <f>[3]Gemüse!$X33</f>
        <v>7.963584</v>
      </c>
      <c r="AN49" s="380">
        <f>[3]Gemüse!$BZ33</f>
        <v>4.9122940000000002</v>
      </c>
      <c r="AO49" s="468">
        <f>[3]Gemüse!$Y33</f>
        <v>8.6236669999999993</v>
      </c>
      <c r="AP49" s="468">
        <f>[3]Gemüse!$CA33</f>
        <v>5.2160200000000003</v>
      </c>
      <c r="AQ49" s="380">
        <f>[3]Gemüse!$Z33</f>
        <v>6.7622049999999998</v>
      </c>
      <c r="AR49" s="380">
        <f>[3]Gemüse!$CB33</f>
        <v>3.9460920000000002</v>
      </c>
      <c r="AS49" s="468">
        <f>[3]Gemüse!$AF33</f>
        <v>0</v>
      </c>
      <c r="AT49" s="468">
        <f>[3]Gemüse!$CH33</f>
        <v>1.571747</v>
      </c>
      <c r="AU49" s="380">
        <f>[3]Gemüse!$AB33</f>
        <v>6.4351929999999999</v>
      </c>
      <c r="AV49" s="380">
        <f>[3]Gemüse!$CD33</f>
        <v>2.1446559999999999</v>
      </c>
      <c r="AW49" s="468">
        <f>[3]Gemüse!$AC33</f>
        <v>6.3585729999999998</v>
      </c>
      <c r="AX49" s="468">
        <f>[3]Gemüse!$CE33</f>
        <v>2.160158</v>
      </c>
      <c r="AY49" s="380">
        <f>[3]Gemüse!$AD33</f>
        <v>6.3124120000000001</v>
      </c>
      <c r="AZ49" s="380">
        <f>[3]Gemüse!$CF33</f>
        <v>3.5013070000000002</v>
      </c>
      <c r="BA49" s="380"/>
      <c r="BB49" s="468">
        <f>[3]Gemüse!$AE33</f>
        <v>3.3282600000000002</v>
      </c>
      <c r="BC49" s="468">
        <f>[3]Gemüse!$CG33</f>
        <v>2.0925850000000001</v>
      </c>
      <c r="BD49" s="380">
        <f>[3]Gemüse!$AG33</f>
        <v>5.3642609999999999</v>
      </c>
      <c r="BE49" s="380">
        <f>[3]Gemüse!$CI33</f>
        <v>3.2705060000000001</v>
      </c>
      <c r="BF49" s="468">
        <f>[3]Gemüse!$AH33</f>
        <v>2.6628560000000001</v>
      </c>
      <c r="BG49" s="468">
        <f>[3]Gemüse!$CJ33</f>
        <v>1.799363</v>
      </c>
      <c r="BH49" s="380">
        <f>[3]Gemüse!$AI33</f>
        <v>6.1024960000000004</v>
      </c>
      <c r="BI49" s="380">
        <f>[3]Gemüse!$CK33</f>
        <v>4.0427239999999998</v>
      </c>
      <c r="BJ49" s="380"/>
      <c r="BK49" s="468">
        <f>[3]Gemüse!$AK33</f>
        <v>3.5</v>
      </c>
      <c r="BL49" s="468">
        <f>[3]Gemüse!$CM33</f>
        <v>1.899545</v>
      </c>
      <c r="BM49" s="380">
        <f>[3]Gemüse!$AL33</f>
        <v>19.328351000000001</v>
      </c>
      <c r="BN49" s="380">
        <f>[3]Gemüse!$CN33</f>
        <v>4.9937649999999998</v>
      </c>
      <c r="BO49" s="468">
        <f>[3]Gemüse!$AM33</f>
        <v>7.5727440000000001</v>
      </c>
      <c r="BP49" s="468">
        <f>[3]Gemüse!$CO33</f>
        <v>4.582757</v>
      </c>
      <c r="BQ49" s="380">
        <f>[3]Gemüse!$AN33</f>
        <v>4.8251460000000002</v>
      </c>
      <c r="BR49" s="380">
        <f>[3]Gemüse!$CP33</f>
        <v>2.3407490000000002</v>
      </c>
      <c r="BS49" s="380"/>
      <c r="BT49" s="380">
        <f>[3]Gemüse!$AO33</f>
        <v>7.222308</v>
      </c>
      <c r="BU49" s="380">
        <f>[3]Gemüse!$CQ33</f>
        <v>3.933182</v>
      </c>
      <c r="BV49" s="468">
        <f>[3]Gemüse!$AW33</f>
        <v>10.228115000000001</v>
      </c>
      <c r="BW49" s="468">
        <f>[3]Gemüse!$CY33</f>
        <v>7.5934220000000003</v>
      </c>
      <c r="BX49" s="380">
        <f>[3]Gemüse!$AP33</f>
        <v>0</v>
      </c>
      <c r="BY49" s="380">
        <f>[3]Gemüse!$CR33</f>
        <v>0</v>
      </c>
      <c r="BZ49" s="468">
        <f>[3]Gemüse!$AQ33</f>
        <v>7.949999</v>
      </c>
      <c r="CA49" s="468">
        <f>[3]Gemüse!$CS33</f>
        <v>4.7654180000000004</v>
      </c>
      <c r="CB49" s="380">
        <f>[3]Gemüse!$AS33</f>
        <v>0</v>
      </c>
      <c r="CC49" s="380">
        <f>[3]Gemüse!$CU33</f>
        <v>0</v>
      </c>
      <c r="CD49" s="468">
        <f>[3]Gemüse!$AT33</f>
        <v>0</v>
      </c>
      <c r="CE49" s="468">
        <f>[3]Gemüse!$CV33</f>
        <v>0</v>
      </c>
      <c r="CF49" s="380">
        <f>[3]Gemüse!$AU33</f>
        <v>0</v>
      </c>
      <c r="CG49" s="380">
        <f>[3]Gemüse!$CW33</f>
        <v>0</v>
      </c>
      <c r="CH49" s="380"/>
      <c r="CI49" s="468">
        <f>[3]Gemüse!$AV33</f>
        <v>10.816694999999999</v>
      </c>
      <c r="CJ49" s="468">
        <f>[3]Gemüse!$CX33</f>
        <v>8.1272179999999992</v>
      </c>
      <c r="CK49" s="380"/>
      <c r="CL49" s="380">
        <f>[3]Gemüse!$AY33</f>
        <v>16.178006</v>
      </c>
      <c r="CM49" s="380">
        <f>[3]Gemüse!$DA33</f>
        <v>9.7860410000000009</v>
      </c>
      <c r="CN49" s="380"/>
      <c r="CO49" s="468">
        <f>[3]Gemüse!$AZ33</f>
        <v>15.331466000000001</v>
      </c>
      <c r="CP49" s="468">
        <f>[3]Gemüse!$DB33</f>
        <v>8.8683519999999998</v>
      </c>
      <c r="CQ49" s="380">
        <f>[3]Gemüse!$BB33</f>
        <v>17.428498999999999</v>
      </c>
      <c r="CR49" s="380">
        <f>[3]Gemüse!$DD33</f>
        <v>9.485595</v>
      </c>
      <c r="CS49" s="468">
        <f>[3]Gemüse!$BC33</f>
        <v>6.4</v>
      </c>
      <c r="CT49" s="468">
        <f>[3]Gemüse!$DE33</f>
        <v>6.3206160000000002</v>
      </c>
      <c r="CU49" s="380">
        <f>[3]Gemüse!$AJ33</f>
        <v>5.1136660000000003</v>
      </c>
      <c r="CV49" s="380">
        <f>[3]Gemüse!$CL33</f>
        <v>3.8559700000000001</v>
      </c>
      <c r="CW49" s="383"/>
      <c r="CX49" s="343">
        <f>'Früchte Daten'!BQ49</f>
        <v>4</v>
      </c>
      <c r="CY49" s="471">
        <f>[3]Gemüse!DH33</f>
        <v>4192.9089867060002</v>
      </c>
      <c r="CZ49" s="471">
        <f>[3]Gemüse!DI33</f>
        <v>20220.620662358</v>
      </c>
      <c r="DA49" s="471"/>
      <c r="DB49" s="473">
        <f>[3]Gemüse!DJ33</f>
        <v>227.99323749200101</v>
      </c>
      <c r="DC49" s="473">
        <f>[3]Gemüse!DK33</f>
        <v>1259.2920575920002</v>
      </c>
      <c r="DD49" s="471">
        <f>[3]Gemüse!DL33</f>
        <v>411.57887758100105</v>
      </c>
      <c r="DE49" s="471">
        <f>[3]Gemüse!DM33</f>
        <v>1522.559514759</v>
      </c>
      <c r="DF49" s="473">
        <f>[3]Gemüse!DN33</f>
        <v>157.90298492100001</v>
      </c>
      <c r="DG49" s="473">
        <f>[3]Gemüse!DO33</f>
        <v>1173.5831770790001</v>
      </c>
      <c r="DH49" s="471">
        <f>[3]Gemüse!DP33</f>
        <v>115.65161705800099</v>
      </c>
      <c r="DI49" s="471">
        <f>[3]Gemüse!DQ33</f>
        <v>902.89622549400008</v>
      </c>
      <c r="DJ49" s="473">
        <f>[3]Gemüse!DR33</f>
        <v>296.92966994500102</v>
      </c>
      <c r="DK49" s="473">
        <f>[3]Gemüse!DS33</f>
        <v>786.67588873000102</v>
      </c>
      <c r="DN49" s="471"/>
      <c r="DO49" s="471">
        <f>[3]Gemüse!DT33</f>
        <v>77.462124249001008</v>
      </c>
      <c r="DP49" s="471">
        <f>[3]Gemüse!DU33</f>
        <v>411.43888289300105</v>
      </c>
      <c r="DQ49" s="473">
        <f>[3]Gemüse!DV33</f>
        <v>96.377635327001002</v>
      </c>
      <c r="DR49" s="473">
        <f>[3]Gemüse!DW33</f>
        <v>616.32434671800002</v>
      </c>
      <c r="DS49" s="471">
        <f>[3]Gemüse!DX33</f>
        <v>50.740640855000002</v>
      </c>
      <c r="DT49" s="471">
        <f>[3]Gemüse!DY33</f>
        <v>446.932249100001</v>
      </c>
      <c r="DU49" s="473">
        <f>[3]Gemüse!DZ33</f>
        <v>35.594361576000999</v>
      </c>
      <c r="DV49" s="473">
        <f>[3]Gemüse!EA33</f>
        <v>121.46041931100099</v>
      </c>
      <c r="DW49" s="471"/>
      <c r="DX49" s="471">
        <f>[3]Gemüse!EB33</f>
        <v>83.615723912000007</v>
      </c>
      <c r="DY49" s="471">
        <f>[3]Gemüse!EC33</f>
        <v>481.14154848400102</v>
      </c>
      <c r="DZ49" s="473">
        <f>[3]Gemüse!ED33</f>
        <v>121.208131151</v>
      </c>
      <c r="EA49" s="473">
        <f>[3]Gemüse!EE33</f>
        <v>633.76692491400001</v>
      </c>
      <c r="EB49" s="471">
        <f>[3]Gemüse!$EF33</f>
        <v>22.906647878000999</v>
      </c>
      <c r="EC49" s="471">
        <f>[3]Gemüse!EG33</f>
        <v>303.53856070000103</v>
      </c>
      <c r="ED49" s="473">
        <f>[3]Gemüse!EH33</f>
        <v>24.048300506001002</v>
      </c>
      <c r="EE49" s="473">
        <f>[3]Gemüse!EI33</f>
        <v>212.63471299</v>
      </c>
      <c r="EG49" s="471">
        <f>[3]Gemüse!$EJ33</f>
        <v>789.79282068999999</v>
      </c>
      <c r="EH49" s="471">
        <f>[3]Gemüse!EK33</f>
        <v>2447.9506877640001</v>
      </c>
      <c r="EI49" s="473">
        <f>[3]Gemüse!EL33</f>
        <v>44.456267925001001</v>
      </c>
      <c r="EJ49" s="473">
        <f>[3]Gemüse!EM33</f>
        <v>183.85073039800002</v>
      </c>
      <c r="EK49" s="471">
        <f>[3]Gemüse!$EN33</f>
        <v>8.3716097980009998</v>
      </c>
      <c r="EL49" s="471">
        <f>[3]Gemüse!EO33</f>
        <v>64.952341518001006</v>
      </c>
      <c r="EM49" s="473">
        <f>[3]Gemüse!EP33</f>
        <v>136.99977679800099</v>
      </c>
      <c r="EN49" s="473">
        <f>[3]Gemüse!EQ33</f>
        <v>161.72032488799999</v>
      </c>
      <c r="EO49" s="471"/>
      <c r="EP49" s="471">
        <f>[3]Gemüse!ER33</f>
        <v>64.102308355000005</v>
      </c>
      <c r="EQ49" s="471">
        <f>[3]Gemüse!ES33</f>
        <v>487.574045315001</v>
      </c>
      <c r="ER49" s="471">
        <f>[3]Gemüse!$ET33</f>
        <v>221.91003939400102</v>
      </c>
      <c r="ES49" s="471">
        <f>[3]Gemüse!EU33</f>
        <v>1935.005000224</v>
      </c>
      <c r="ET49" s="471"/>
      <c r="EU49" s="473">
        <f>[3]Gemüse!$EV33</f>
        <v>124.958407056</v>
      </c>
      <c r="EV49" s="473">
        <f>[3]Gemüse!EW33</f>
        <v>396.36723674199999</v>
      </c>
      <c r="EX49" s="473">
        <f>[3]Gemüse!EX33</f>
        <v>77.321779322001007</v>
      </c>
      <c r="EY49" s="473">
        <f>[3]Gemüse!EY33</f>
        <v>348.22034968600104</v>
      </c>
    </row>
    <row r="50" spans="1:155" x14ac:dyDescent="0.2">
      <c r="A50" s="218"/>
      <c r="B50" s="189">
        <f>[3]Gemüse!A34</f>
        <v>45170</v>
      </c>
      <c r="C50" s="468">
        <f>[3]Gemüse!$B34</f>
        <v>7.9024390000000002</v>
      </c>
      <c r="D50" s="468">
        <f>[3]Gemüse!$BD34</f>
        <v>4.2729860000000004</v>
      </c>
      <c r="E50" s="380">
        <f>[3]Gemüse!$C34</f>
        <v>7.7606900000000003</v>
      </c>
      <c r="F50" s="380">
        <f>[3]Gemüse!$BE34</f>
        <v>3.8050630000000001</v>
      </c>
      <c r="G50" s="468">
        <f>[3]Gemüse!$D34</f>
        <v>2.8862700000000001</v>
      </c>
      <c r="H50" s="468">
        <f>[3]Gemüse!$BF34</f>
        <v>1.7314369999999999</v>
      </c>
      <c r="I50" s="380">
        <f>[3]Gemüse!$E34</f>
        <v>6.7687369999999998</v>
      </c>
      <c r="J50" s="380">
        <f>[3]Gemüse!$BG34</f>
        <v>3.9940120000000001</v>
      </c>
      <c r="K50" s="468">
        <f>[3]Gemüse!$F34</f>
        <v>0</v>
      </c>
      <c r="L50" s="468">
        <f>[3]Gemüse!$BH34</f>
        <v>9.5696429999999992</v>
      </c>
      <c r="M50" s="380">
        <f>[3]Gemüse!$G34</f>
        <v>19.102104000000001</v>
      </c>
      <c r="N50" s="380">
        <f>[3]Gemüse!$BI34</f>
        <v>11.249162</v>
      </c>
      <c r="O50" s="468">
        <f>[3]Gemüse!$H34</f>
        <v>17.124784999999999</v>
      </c>
      <c r="P50" s="468">
        <f>[3]Gemüse!$BJ34</f>
        <v>11.649699999999999</v>
      </c>
      <c r="Q50" s="380">
        <f>[3]Gemüse!$J34</f>
        <v>6.7627629999999996</v>
      </c>
      <c r="R50" s="380">
        <f>[3]Gemüse!$BL34</f>
        <v>3.5994769999999998</v>
      </c>
      <c r="S50" s="380"/>
      <c r="T50" s="468">
        <f>[3]Gemüse!$K34</f>
        <v>0</v>
      </c>
      <c r="U50" s="468">
        <f>[3]Gemüse!$BM34</f>
        <v>4.3919579999999998</v>
      </c>
      <c r="V50" s="380">
        <f>[3]Gemüse!$L34</f>
        <v>0</v>
      </c>
      <c r="W50" s="380">
        <f>[3]Gemüse!$BN34</f>
        <v>6.0080799999999996</v>
      </c>
      <c r="X50" s="468">
        <f>[3]Gemüse!$M34</f>
        <v>2.8171240000000002</v>
      </c>
      <c r="Y50" s="468">
        <f>[3]Gemüse!$BO34</f>
        <v>1.9560230000000001</v>
      </c>
      <c r="Z50" s="380">
        <f>[3]Gemüse!$N34</f>
        <v>2.8609079999999998</v>
      </c>
      <c r="AA50" s="380">
        <f>[3]Gemüse!$BP34</f>
        <v>1.753463</v>
      </c>
      <c r="AB50" s="468">
        <f>[3]Gemüse!$R34</f>
        <v>2.7299479999999998</v>
      </c>
      <c r="AC50" s="468">
        <f>[3]Gemüse!$BT34</f>
        <v>1.5633630000000001</v>
      </c>
      <c r="AD50" s="380">
        <f>[3]Gemüse!$U34</f>
        <v>44.842236</v>
      </c>
      <c r="AE50" s="380">
        <f>[3]Gemüse!$BW34</f>
        <v>30.250682000000001</v>
      </c>
      <c r="AF50" s="468">
        <f>[3]Gemüse!$V34</f>
        <v>24.419360999999999</v>
      </c>
      <c r="AG50" s="468">
        <f>[3]Gemüse!$BX34</f>
        <v>10.828124000000001</v>
      </c>
      <c r="AH50" s="380">
        <f>[3]Gemüse!$AX34</f>
        <v>19.831789000000001</v>
      </c>
      <c r="AI50" s="380">
        <f>[3]Gemüse!$CZ34</f>
        <v>8.1544790000000003</v>
      </c>
      <c r="AJ50" s="468">
        <f>[3]Gemüse!$W34</f>
        <v>5.401421</v>
      </c>
      <c r="AK50" s="468">
        <f>[3]Gemüse!$BY34</f>
        <v>4.5538369999999997</v>
      </c>
      <c r="AL50" s="380"/>
      <c r="AM50" s="380">
        <f>[3]Gemüse!$X34</f>
        <v>7.9571480000000001</v>
      </c>
      <c r="AN50" s="380">
        <f>[3]Gemüse!$BZ34</f>
        <v>4.9238860000000004</v>
      </c>
      <c r="AO50" s="468">
        <f>[3]Gemüse!$Y34</f>
        <v>8.8526209999999992</v>
      </c>
      <c r="AP50" s="468">
        <f>[3]Gemüse!$CA34</f>
        <v>5.3041619999999998</v>
      </c>
      <c r="AQ50" s="380">
        <f>[3]Gemüse!$Z34</f>
        <v>6.8764560000000001</v>
      </c>
      <c r="AR50" s="380">
        <f>[3]Gemüse!$CB34</f>
        <v>4.0310160000000002</v>
      </c>
      <c r="AS50" s="468">
        <f>[3]Gemüse!$AF34</f>
        <v>0</v>
      </c>
      <c r="AT50" s="468">
        <f>[3]Gemüse!$CH34</f>
        <v>1.645642</v>
      </c>
      <c r="AU50" s="380">
        <f>[3]Gemüse!$AB34</f>
        <v>6.4900250000000002</v>
      </c>
      <c r="AV50" s="380">
        <f>[3]Gemüse!$CD34</f>
        <v>2.2411500000000002</v>
      </c>
      <c r="AW50" s="468">
        <f>[3]Gemüse!$AC34</f>
        <v>6.4626809999999999</v>
      </c>
      <c r="AX50" s="468">
        <f>[3]Gemüse!$CE34</f>
        <v>2.2429109999999999</v>
      </c>
      <c r="AY50" s="380">
        <f>[3]Gemüse!$AD34</f>
        <v>6.4774029999999998</v>
      </c>
      <c r="AZ50" s="380">
        <f>[3]Gemüse!$CF34</f>
        <v>3.4980090000000001</v>
      </c>
      <c r="BA50" s="380"/>
      <c r="BB50" s="468">
        <f>[3]Gemüse!$AE34</f>
        <v>3.5006279999999999</v>
      </c>
      <c r="BC50" s="468">
        <f>[3]Gemüse!$CG34</f>
        <v>2.0881959999999999</v>
      </c>
      <c r="BD50" s="380">
        <f>[3]Gemüse!$AG34</f>
        <v>5.3890390000000004</v>
      </c>
      <c r="BE50" s="380">
        <f>[3]Gemüse!$CI34</f>
        <v>3.5472100000000002</v>
      </c>
      <c r="BF50" s="468">
        <f>[3]Gemüse!$AH34</f>
        <v>2.628965</v>
      </c>
      <c r="BG50" s="468">
        <f>[3]Gemüse!$CJ34</f>
        <v>1.784635</v>
      </c>
      <c r="BH50" s="380">
        <f>[3]Gemüse!$AI34</f>
        <v>6.1290230000000001</v>
      </c>
      <c r="BI50" s="380">
        <f>[3]Gemüse!$CK34</f>
        <v>3.6109939999999998</v>
      </c>
      <c r="BJ50" s="380"/>
      <c r="BK50" s="468">
        <f>[3]Gemüse!$AK34</f>
        <v>3.5</v>
      </c>
      <c r="BL50" s="468">
        <f>[3]Gemüse!$CM34</f>
        <v>1.8814900000000001</v>
      </c>
      <c r="BM50" s="380">
        <f>[3]Gemüse!$AL34</f>
        <v>19.606456999999999</v>
      </c>
      <c r="BN50" s="380">
        <f>[3]Gemüse!$CN34</f>
        <v>4.9824029999999997</v>
      </c>
      <c r="BO50" s="468">
        <f>[3]Gemüse!$AM34</f>
        <v>7.7570639999999997</v>
      </c>
      <c r="BP50" s="468">
        <f>[3]Gemüse!$CO34</f>
        <v>4.9733660000000004</v>
      </c>
      <c r="BQ50" s="380">
        <f>[3]Gemüse!$AN34</f>
        <v>4.9556990000000001</v>
      </c>
      <c r="BR50" s="380">
        <f>[3]Gemüse!$CP34</f>
        <v>2.3398509999999999</v>
      </c>
      <c r="BS50" s="380"/>
      <c r="BT50" s="380">
        <f>[3]Gemüse!$AO34</f>
        <v>7.6241180000000002</v>
      </c>
      <c r="BU50" s="380">
        <f>[3]Gemüse!$CQ34</f>
        <v>4.1652670000000001</v>
      </c>
      <c r="BV50" s="468">
        <f>[3]Gemüse!$AW34</f>
        <v>10.272897</v>
      </c>
      <c r="BW50" s="468">
        <f>[3]Gemüse!$CY34</f>
        <v>7.5643690000000001</v>
      </c>
      <c r="BX50" s="380">
        <f>[3]Gemüse!$AP34</f>
        <v>0</v>
      </c>
      <c r="BY50" s="380">
        <f>[3]Gemüse!$CR34</f>
        <v>0</v>
      </c>
      <c r="BZ50" s="468">
        <f>[3]Gemüse!$AQ34</f>
        <v>7.949999</v>
      </c>
      <c r="CA50" s="468">
        <f>[3]Gemüse!$CS34</f>
        <v>4.6516840000000004</v>
      </c>
      <c r="CB50" s="380">
        <f>[3]Gemüse!$AS34</f>
        <v>0</v>
      </c>
      <c r="CC50" s="380">
        <f>[3]Gemüse!$CU34</f>
        <v>0</v>
      </c>
      <c r="CD50" s="468">
        <f>[3]Gemüse!$AT34</f>
        <v>0</v>
      </c>
      <c r="CE50" s="468">
        <f>[3]Gemüse!$CV34</f>
        <v>0</v>
      </c>
      <c r="CF50" s="380">
        <f>[3]Gemüse!$AU34</f>
        <v>0</v>
      </c>
      <c r="CG50" s="380">
        <f>[3]Gemüse!$CW34</f>
        <v>0</v>
      </c>
      <c r="CH50" s="380"/>
      <c r="CI50" s="468">
        <f>[3]Gemüse!$AV34</f>
        <v>10.258656999999999</v>
      </c>
      <c r="CJ50" s="468">
        <f>[3]Gemüse!$CX34</f>
        <v>7.5408039999999996</v>
      </c>
      <c r="CK50" s="380"/>
      <c r="CL50" s="380">
        <f>[3]Gemüse!$AY34</f>
        <v>16.361041</v>
      </c>
      <c r="CM50" s="380">
        <f>[3]Gemüse!$DA34</f>
        <v>9.7776180000000004</v>
      </c>
      <c r="CN50" s="380"/>
      <c r="CO50" s="468">
        <f>[3]Gemüse!$AZ34</f>
        <v>15.331466000000001</v>
      </c>
      <c r="CP50" s="468">
        <f>[3]Gemüse!$DB34</f>
        <v>9.4326030000000003</v>
      </c>
      <c r="CQ50" s="380">
        <f>[3]Gemüse!$BB34</f>
        <v>17.42755</v>
      </c>
      <c r="CR50" s="380">
        <f>[3]Gemüse!$DD34</f>
        <v>9.3358360000000005</v>
      </c>
      <c r="CS50" s="468">
        <f>[3]Gemüse!$BC34</f>
        <v>6.4</v>
      </c>
      <c r="CT50" s="468">
        <f>[3]Gemüse!$DE34</f>
        <v>6.2905069999999998</v>
      </c>
      <c r="CU50" s="380">
        <f>[3]Gemüse!$AJ34</f>
        <v>5.1135380000000001</v>
      </c>
      <c r="CV50" s="380">
        <f>[3]Gemüse!$CL34</f>
        <v>3.7238220000000002</v>
      </c>
      <c r="CW50" s="383"/>
      <c r="CX50" s="343">
        <f>'Früchte Daten'!BQ50</f>
        <v>5</v>
      </c>
      <c r="CY50" s="471">
        <f>[3]Gemüse!DH34</f>
        <v>4944.1635036409998</v>
      </c>
      <c r="CZ50" s="471">
        <f>[3]Gemüse!DI34</f>
        <v>24179.845421377002</v>
      </c>
      <c r="DA50" s="471"/>
      <c r="DB50" s="473">
        <f>[3]Gemüse!DJ34</f>
        <v>293.31901978899998</v>
      </c>
      <c r="DC50" s="473">
        <f>[3]Gemüse!DK34</f>
        <v>1589.169293593</v>
      </c>
      <c r="DD50" s="471">
        <f>[3]Gemüse!DL34</f>
        <v>508.81934355000101</v>
      </c>
      <c r="DE50" s="471">
        <f>[3]Gemüse!DM34</f>
        <v>2033.1182789489999</v>
      </c>
      <c r="DF50" s="473">
        <f>[3]Gemüse!DN34</f>
        <v>189.162102175</v>
      </c>
      <c r="DG50" s="473">
        <f>[3]Gemüse!DO34</f>
        <v>1399.0961057279999</v>
      </c>
      <c r="DH50" s="471">
        <f>[3]Gemüse!DP34</f>
        <v>180.18082681700102</v>
      </c>
      <c r="DI50" s="471">
        <f>[3]Gemüse!DQ34</f>
        <v>1516.0257450000001</v>
      </c>
      <c r="DJ50" s="473">
        <f>[3]Gemüse!DR34</f>
        <v>314.60534559899997</v>
      </c>
      <c r="DK50" s="473">
        <f>[3]Gemüse!DS34</f>
        <v>1010.7935004350001</v>
      </c>
      <c r="DN50" s="471"/>
      <c r="DO50" s="471">
        <f>[3]Gemüse!DT34</f>
        <v>40.324630071999998</v>
      </c>
      <c r="DP50" s="471">
        <f>[3]Gemüse!DU34</f>
        <v>429.67332555900003</v>
      </c>
      <c r="DQ50" s="473">
        <f>[3]Gemüse!DV34</f>
        <v>112.64731141300001</v>
      </c>
      <c r="DR50" s="473">
        <f>[3]Gemüse!DW34</f>
        <v>805.96419058900005</v>
      </c>
      <c r="DS50" s="471">
        <f>[3]Gemüse!DX34</f>
        <v>191.26803971700002</v>
      </c>
      <c r="DT50" s="471">
        <f>[3]Gemüse!DY34</f>
        <v>683.22112892899997</v>
      </c>
      <c r="DU50" s="473">
        <f>[3]Gemüse!DZ34</f>
        <v>11.526632738001</v>
      </c>
      <c r="DV50" s="473">
        <f>[3]Gemüse!EA34</f>
        <v>70.782019684001</v>
      </c>
      <c r="DW50" s="471"/>
      <c r="DX50" s="471">
        <f>[3]Gemüse!EB34</f>
        <v>73.848861440001002</v>
      </c>
      <c r="DY50" s="471">
        <f>[3]Gemüse!EC34</f>
        <v>511.39642309200002</v>
      </c>
      <c r="DZ50" s="473">
        <f>[3]Gemüse!ED34</f>
        <v>94.099062045001006</v>
      </c>
      <c r="EA50" s="473">
        <f>[3]Gemüse!EE34</f>
        <v>632.22661428700007</v>
      </c>
      <c r="EB50" s="471">
        <f>[3]Gemüse!$EF34</f>
        <v>21.372755000000002</v>
      </c>
      <c r="EC50" s="471">
        <f>[3]Gemüse!EG34</f>
        <v>312.75737300000003</v>
      </c>
      <c r="ED50" s="473">
        <f>[3]Gemüse!EH34</f>
        <v>25.447609426001002</v>
      </c>
      <c r="EE50" s="473">
        <f>[3]Gemüse!EI34</f>
        <v>234.59427857700101</v>
      </c>
      <c r="EG50" s="471">
        <f>[3]Gemüse!$EJ34</f>
        <v>957.26700675799998</v>
      </c>
      <c r="EH50" s="471">
        <f>[3]Gemüse!EK34</f>
        <v>2796.1058836539996</v>
      </c>
      <c r="EI50" s="473">
        <f>[3]Gemüse!EL34</f>
        <v>36.179342856000005</v>
      </c>
      <c r="EJ50" s="473">
        <f>[3]Gemüse!EM34</f>
        <v>186.40476131100002</v>
      </c>
      <c r="EK50" s="471">
        <f>[3]Gemüse!$EN34</f>
        <v>11.613369276</v>
      </c>
      <c r="EL50" s="471">
        <f>[3]Gemüse!EO34</f>
        <v>103.614722578</v>
      </c>
      <c r="EM50" s="473">
        <f>[3]Gemüse!EP34</f>
        <v>140.19986164100001</v>
      </c>
      <c r="EN50" s="473">
        <f>[3]Gemüse!EQ34</f>
        <v>174.44491545400001</v>
      </c>
      <c r="EO50" s="471"/>
      <c r="EP50" s="471">
        <f>[3]Gemüse!ER34</f>
        <v>42.503661954001004</v>
      </c>
      <c r="EQ50" s="471">
        <f>[3]Gemüse!ES34</f>
        <v>433.92639180500004</v>
      </c>
      <c r="ER50" s="471">
        <f>[3]Gemüse!$ET34</f>
        <v>260.49425557800004</v>
      </c>
      <c r="ES50" s="471">
        <f>[3]Gemüse!EU34</f>
        <v>2331.3904879639999</v>
      </c>
      <c r="ET50" s="471"/>
      <c r="EU50" s="473">
        <f>[3]Gemüse!$EV34</f>
        <v>139.729718566</v>
      </c>
      <c r="EV50" s="473">
        <f>[3]Gemüse!EW34</f>
        <v>441.95478286899998</v>
      </c>
      <c r="EX50" s="473">
        <f>[3]Gemüse!EX34</f>
        <v>87.996099677000998</v>
      </c>
      <c r="EY50" s="473">
        <f>[3]Gemüse!EY34</f>
        <v>333.97995707000001</v>
      </c>
    </row>
    <row r="51" spans="1:155" x14ac:dyDescent="0.2">
      <c r="A51" s="218"/>
      <c r="B51" s="189">
        <f>[3]Gemüse!A35</f>
        <v>45139</v>
      </c>
      <c r="C51" s="468">
        <f>[3]Gemüse!$B35</f>
        <v>8.0306499999999996</v>
      </c>
      <c r="D51" s="468">
        <f>[3]Gemüse!$BD35</f>
        <v>4.2926539999999997</v>
      </c>
      <c r="E51" s="380">
        <f>[3]Gemüse!$C35</f>
        <v>7.3706839999999998</v>
      </c>
      <c r="F51" s="380">
        <f>[3]Gemüse!$BE35</f>
        <v>3.7860689999999999</v>
      </c>
      <c r="G51" s="468">
        <f>[3]Gemüse!$D35</f>
        <v>2.8177880000000002</v>
      </c>
      <c r="H51" s="468">
        <f>[3]Gemüse!$BF35</f>
        <v>1.8007200000000001</v>
      </c>
      <c r="I51" s="380">
        <f>[3]Gemüse!$E35</f>
        <v>7.7280129999999998</v>
      </c>
      <c r="J51" s="380">
        <f>[3]Gemüse!$BG35</f>
        <v>4.0717829999999999</v>
      </c>
      <c r="K51" s="468">
        <f>[3]Gemüse!$F35</f>
        <v>0</v>
      </c>
      <c r="L51" s="468">
        <f>[3]Gemüse!$BH35</f>
        <v>8.8254099999999998</v>
      </c>
      <c r="M51" s="380">
        <f>[3]Gemüse!$G35</f>
        <v>18.490559999999999</v>
      </c>
      <c r="N51" s="380">
        <f>[3]Gemüse!$BI35</f>
        <v>11.307069</v>
      </c>
      <c r="O51" s="468">
        <f>[3]Gemüse!$H35</f>
        <v>16.021148</v>
      </c>
      <c r="P51" s="468">
        <f>[3]Gemüse!$BJ35</f>
        <v>11.532500000000001</v>
      </c>
      <c r="Q51" s="380">
        <f>[3]Gemüse!$J35</f>
        <v>7.0544890000000002</v>
      </c>
      <c r="R51" s="380">
        <f>[3]Gemüse!$BL35</f>
        <v>3.363083</v>
      </c>
      <c r="S51" s="380"/>
      <c r="T51" s="468">
        <f>[3]Gemüse!$K35</f>
        <v>0</v>
      </c>
      <c r="U51" s="468">
        <f>[3]Gemüse!$BM35</f>
        <v>4.5608810000000002</v>
      </c>
      <c r="V51" s="380">
        <f>[3]Gemüse!$L35</f>
        <v>0</v>
      </c>
      <c r="W51" s="380">
        <f>[3]Gemüse!$BN35</f>
        <v>6.0548729999999997</v>
      </c>
      <c r="X51" s="468">
        <f>[3]Gemüse!$M35</f>
        <v>2.421176</v>
      </c>
      <c r="Y51" s="468">
        <f>[3]Gemüse!$BO35</f>
        <v>1.8272889999999999</v>
      </c>
      <c r="Z51" s="380">
        <f>[3]Gemüse!$N35</f>
        <v>2.3770570000000002</v>
      </c>
      <c r="AA51" s="380">
        <f>[3]Gemüse!$BP35</f>
        <v>1.7043200000000001</v>
      </c>
      <c r="AB51" s="468">
        <f>[3]Gemüse!$R35</f>
        <v>2.5645039999999999</v>
      </c>
      <c r="AC51" s="468">
        <f>[3]Gemüse!$BT35</f>
        <v>1.369435</v>
      </c>
      <c r="AD51" s="380">
        <f>[3]Gemüse!$U35</f>
        <v>48.009864</v>
      </c>
      <c r="AE51" s="380">
        <f>[3]Gemüse!$BW35</f>
        <v>30.340855000000001</v>
      </c>
      <c r="AF51" s="468">
        <f>[3]Gemüse!$V35</f>
        <v>23.256837000000001</v>
      </c>
      <c r="AG51" s="468">
        <f>[3]Gemüse!$BX35</f>
        <v>10.75807</v>
      </c>
      <c r="AH51" s="380">
        <f>[3]Gemüse!$AX35</f>
        <v>20.232279999999999</v>
      </c>
      <c r="AI51" s="380">
        <f>[3]Gemüse!$CZ35</f>
        <v>8.1012020000000007</v>
      </c>
      <c r="AJ51" s="468">
        <f>[3]Gemüse!$W35</f>
        <v>5.1866139999999996</v>
      </c>
      <c r="AK51" s="468">
        <f>[3]Gemüse!$BY35</f>
        <v>4.5</v>
      </c>
      <c r="AL51" s="380"/>
      <c r="AM51" s="380">
        <f>[3]Gemüse!$X35</f>
        <v>8.0115929999999995</v>
      </c>
      <c r="AN51" s="380">
        <f>[3]Gemüse!$BZ35</f>
        <v>4.7452319999999997</v>
      </c>
      <c r="AO51" s="468">
        <f>[3]Gemüse!$Y35</f>
        <v>8.7164059999999992</v>
      </c>
      <c r="AP51" s="468">
        <f>[3]Gemüse!$CA35</f>
        <v>5.1380460000000001</v>
      </c>
      <c r="AQ51" s="380">
        <f>[3]Gemüse!$Z35</f>
        <v>6.9164019999999997</v>
      </c>
      <c r="AR51" s="380">
        <f>[3]Gemüse!$CB35</f>
        <v>4.0166789999999999</v>
      </c>
      <c r="AS51" s="468">
        <f>[3]Gemüse!$AF35</f>
        <v>0</v>
      </c>
      <c r="AT51" s="468">
        <f>[3]Gemüse!$CH35</f>
        <v>1.7274510000000001</v>
      </c>
      <c r="AU51" s="380">
        <f>[3]Gemüse!$AB35</f>
        <v>6.5</v>
      </c>
      <c r="AV51" s="380">
        <f>[3]Gemüse!$CD35</f>
        <v>2.9434089999999999</v>
      </c>
      <c r="AW51" s="468">
        <f>[3]Gemüse!$AC35</f>
        <v>6.5</v>
      </c>
      <c r="AX51" s="468">
        <f>[3]Gemüse!$CE35</f>
        <v>2.9321609999999998</v>
      </c>
      <c r="AY51" s="380">
        <f>[3]Gemüse!$AD35</f>
        <v>6.5</v>
      </c>
      <c r="AZ51" s="380">
        <f>[3]Gemüse!$CF35</f>
        <v>3.5100030000000002</v>
      </c>
      <c r="BA51" s="380"/>
      <c r="BB51" s="468">
        <f>[3]Gemüse!$AE35</f>
        <v>3.6884999999999999</v>
      </c>
      <c r="BC51" s="468">
        <f>[3]Gemüse!$CG35</f>
        <v>2.2107169999999998</v>
      </c>
      <c r="BD51" s="380">
        <f>[3]Gemüse!$AG35</f>
        <v>5.3246909999999996</v>
      </c>
      <c r="BE51" s="380">
        <f>[3]Gemüse!$CI35</f>
        <v>3.9533610000000001</v>
      </c>
      <c r="BF51" s="468">
        <f>[3]Gemüse!$AH35</f>
        <v>2.6201690000000002</v>
      </c>
      <c r="BG51" s="468">
        <f>[3]Gemüse!$CJ35</f>
        <v>1.7955449999999999</v>
      </c>
      <c r="BH51" s="380">
        <f>[3]Gemüse!$AI35</f>
        <v>5.5960000000000001</v>
      </c>
      <c r="BI51" s="380">
        <f>[3]Gemüse!$CK35</f>
        <v>3.261069</v>
      </c>
      <c r="BJ51" s="380"/>
      <c r="BK51" s="468">
        <f>[3]Gemüse!$AK35</f>
        <v>3.5</v>
      </c>
      <c r="BL51" s="468">
        <f>[3]Gemüse!$CM35</f>
        <v>1.882333</v>
      </c>
      <c r="BM51" s="380">
        <f>[3]Gemüse!$AL35</f>
        <v>19.703599000000001</v>
      </c>
      <c r="BN51" s="380">
        <f>[3]Gemüse!$CN35</f>
        <v>4.6180919999999999</v>
      </c>
      <c r="BO51" s="468">
        <f>[3]Gemüse!$AM35</f>
        <v>7.7525649999999997</v>
      </c>
      <c r="BP51" s="468">
        <f>[3]Gemüse!$CO35</f>
        <v>5.2039759999999999</v>
      </c>
      <c r="BQ51" s="380">
        <f>[3]Gemüse!$AN35</f>
        <v>4.9748530000000004</v>
      </c>
      <c r="BR51" s="380">
        <f>[3]Gemüse!$CP35</f>
        <v>2.3413710000000001</v>
      </c>
      <c r="BS51" s="380"/>
      <c r="BT51" s="380">
        <f>[3]Gemüse!$AO35</f>
        <v>7.5</v>
      </c>
      <c r="BU51" s="380">
        <f>[3]Gemüse!$CQ35</f>
        <v>3.9569679999999998</v>
      </c>
      <c r="BV51" s="468">
        <f>[3]Gemüse!$AW35</f>
        <v>9.8146419999999992</v>
      </c>
      <c r="BW51" s="468">
        <f>[3]Gemüse!$CY35</f>
        <v>7.5657690000000004</v>
      </c>
      <c r="BX51" s="380">
        <f>[3]Gemüse!$AP35</f>
        <v>0</v>
      </c>
      <c r="BY51" s="380">
        <f>[3]Gemüse!$CR35</f>
        <v>0</v>
      </c>
      <c r="BZ51" s="468">
        <f>[3]Gemüse!$AQ35</f>
        <v>8.2546759999999999</v>
      </c>
      <c r="CA51" s="468">
        <f>[3]Gemüse!$CS35</f>
        <v>4.5390990000000002</v>
      </c>
      <c r="CB51" s="380">
        <f>[3]Gemüse!$AS35</f>
        <v>0</v>
      </c>
      <c r="CC51" s="380">
        <f>[3]Gemüse!$CU35</f>
        <v>0</v>
      </c>
      <c r="CD51" s="468">
        <f>[3]Gemüse!$AT35</f>
        <v>0</v>
      </c>
      <c r="CE51" s="468">
        <f>[3]Gemüse!$CV35</f>
        <v>0</v>
      </c>
      <c r="CF51" s="380">
        <f>[3]Gemüse!$AU35</f>
        <v>0</v>
      </c>
      <c r="CG51" s="380">
        <f>[3]Gemüse!$CW35</f>
        <v>0</v>
      </c>
      <c r="CH51" s="380"/>
      <c r="CI51" s="468">
        <f>[3]Gemüse!$AV35</f>
        <v>10.537348</v>
      </c>
      <c r="CJ51" s="468">
        <f>[3]Gemüse!$CX35</f>
        <v>7.7822120000000004</v>
      </c>
      <c r="CK51" s="380"/>
      <c r="CL51" s="380">
        <f>[3]Gemüse!$AY35</f>
        <v>16.342613</v>
      </c>
      <c r="CM51" s="380">
        <f>[3]Gemüse!$DA35</f>
        <v>9.7867180000000005</v>
      </c>
      <c r="CN51" s="380"/>
      <c r="CO51" s="468">
        <f>[3]Gemüse!$AZ35</f>
        <v>15.331466000000001</v>
      </c>
      <c r="CP51" s="468">
        <f>[3]Gemüse!$DB35</f>
        <v>9.6979670000000002</v>
      </c>
      <c r="CQ51" s="380">
        <f>[3]Gemüse!$BB35</f>
        <v>17.428498999999999</v>
      </c>
      <c r="CR51" s="380">
        <f>[3]Gemüse!$DD35</f>
        <v>9.3412830000000007</v>
      </c>
      <c r="CS51" s="468">
        <f>[3]Gemüse!$BC35</f>
        <v>6.4</v>
      </c>
      <c r="CT51" s="468">
        <f>[3]Gemüse!$DE35</f>
        <v>6.6747880000000004</v>
      </c>
      <c r="CU51" s="380">
        <f>[3]Gemüse!$AJ35</f>
        <v>5.1136660000000003</v>
      </c>
      <c r="CV51" s="380">
        <f>[3]Gemüse!$CL35</f>
        <v>3.7260930000000001</v>
      </c>
      <c r="CW51" s="383"/>
      <c r="CX51" s="343">
        <f>'Früchte Daten'!BQ51</f>
        <v>4</v>
      </c>
      <c r="CY51" s="471">
        <f>[3]Gemüse!DH35</f>
        <v>4041.3738253240003</v>
      </c>
      <c r="CZ51" s="471">
        <f>[3]Gemüse!DI35</f>
        <v>19331.619323948998</v>
      </c>
      <c r="DA51" s="471"/>
      <c r="DB51" s="473">
        <f>[3]Gemüse!DJ35</f>
        <v>267.62862206200106</v>
      </c>
      <c r="DC51" s="473">
        <f>[3]Gemüse!DK35</f>
        <v>1419.8608248610001</v>
      </c>
      <c r="DD51" s="471">
        <f>[3]Gemüse!DL35</f>
        <v>463.48038117200002</v>
      </c>
      <c r="DE51" s="471">
        <f>[3]Gemüse!DM35</f>
        <v>1866.29803947</v>
      </c>
      <c r="DF51" s="473">
        <f>[3]Gemüse!DN35</f>
        <v>204.40033678400101</v>
      </c>
      <c r="DG51" s="473">
        <f>[3]Gemüse!DO35</f>
        <v>1311.2988408880001</v>
      </c>
      <c r="DH51" s="471">
        <f>[3]Gemüse!DP35</f>
        <v>187.39366518700001</v>
      </c>
      <c r="DI51" s="471">
        <f>[3]Gemüse!DQ35</f>
        <v>1369.0467879999999</v>
      </c>
      <c r="DJ51" s="473">
        <f>[3]Gemüse!DR35</f>
        <v>280.63516813500001</v>
      </c>
      <c r="DK51" s="473">
        <f>[3]Gemüse!DS35</f>
        <v>918.8869653160001</v>
      </c>
      <c r="DN51" s="471"/>
      <c r="DO51" s="471">
        <f>[3]Gemüse!DT35</f>
        <v>26.785000000001002</v>
      </c>
      <c r="DP51" s="471">
        <f>[3]Gemüse!DU35</f>
        <v>243.29830070900002</v>
      </c>
      <c r="DQ51" s="473">
        <f>[3]Gemüse!DV35</f>
        <v>133.44146182400098</v>
      </c>
      <c r="DR51" s="473">
        <f>[3]Gemüse!DW35</f>
        <v>705.33171942300112</v>
      </c>
      <c r="DS51" s="471">
        <f>[3]Gemüse!DX35</f>
        <v>162.60375406200001</v>
      </c>
      <c r="DT51" s="471">
        <f>[3]Gemüse!DY35</f>
        <v>617.17407003300002</v>
      </c>
      <c r="DU51" s="473">
        <f>[3]Gemüse!DZ35</f>
        <v>6.6033500000009999</v>
      </c>
      <c r="DV51" s="473">
        <f>[3]Gemüse!EA35</f>
        <v>36.054154761001996</v>
      </c>
      <c r="DW51" s="471"/>
      <c r="DX51" s="471">
        <f>[3]Gemüse!EB35</f>
        <v>47.798042893001004</v>
      </c>
      <c r="DY51" s="471">
        <f>[3]Gemüse!EC35</f>
        <v>336.88234973800104</v>
      </c>
      <c r="DZ51" s="473">
        <f>[3]Gemüse!ED35</f>
        <v>64.171119188999995</v>
      </c>
      <c r="EA51" s="473">
        <f>[3]Gemüse!EE35</f>
        <v>430.64212862300099</v>
      </c>
      <c r="EB51" s="471">
        <f>[3]Gemüse!$EF35</f>
        <v>11.631401</v>
      </c>
      <c r="EC51" s="471">
        <f>[3]Gemüse!EG35</f>
        <v>135.28902100000002</v>
      </c>
      <c r="ED51" s="473">
        <f>[3]Gemüse!EH35</f>
        <v>16.000485026001002</v>
      </c>
      <c r="EE51" s="473">
        <f>[3]Gemüse!EI35</f>
        <v>155.11410623800001</v>
      </c>
      <c r="EG51" s="471">
        <f>[3]Gemüse!$EJ35</f>
        <v>703.32899586300005</v>
      </c>
      <c r="EH51" s="471">
        <f>[3]Gemüse!EK35</f>
        <v>2195.1309530590001</v>
      </c>
      <c r="EI51" s="473">
        <f>[3]Gemüse!EL35</f>
        <v>19.877970900000999</v>
      </c>
      <c r="EJ51" s="473">
        <f>[3]Gemüse!EM35</f>
        <v>89.049060491001001</v>
      </c>
      <c r="EK51" s="471">
        <f>[3]Gemüse!$EN35</f>
        <v>13.187312002000001</v>
      </c>
      <c r="EL51" s="471">
        <f>[3]Gemüse!EO35</f>
        <v>117.74728032400002</v>
      </c>
      <c r="EM51" s="473">
        <f>[3]Gemüse!EP35</f>
        <v>119.01660222600101</v>
      </c>
      <c r="EN51" s="473">
        <f>[3]Gemüse!EQ35</f>
        <v>133.46217891100102</v>
      </c>
      <c r="EO51" s="471"/>
      <c r="EP51" s="471">
        <f>[3]Gemüse!ER35</f>
        <v>22.697209022999999</v>
      </c>
      <c r="EQ51" s="471">
        <f>[3]Gemüse!ES35</f>
        <v>196.69010458600002</v>
      </c>
      <c r="ER51" s="471">
        <f>[3]Gemüse!$ET35</f>
        <v>210.583203806</v>
      </c>
      <c r="ES51" s="471">
        <f>[3]Gemüse!EU35</f>
        <v>1900.425194917</v>
      </c>
      <c r="ET51" s="471"/>
      <c r="EU51" s="473">
        <f>[3]Gemüse!$EV35</f>
        <v>100.291532076001</v>
      </c>
      <c r="EV51" s="473">
        <f>[3]Gemüse!EW35</f>
        <v>360.03310786200001</v>
      </c>
      <c r="EX51" s="473">
        <f>[3]Gemüse!EX35</f>
        <v>50.686143184999999</v>
      </c>
      <c r="EY51" s="473">
        <f>[3]Gemüse!EY35</f>
        <v>250.808989101001</v>
      </c>
    </row>
    <row r="52" spans="1:155" x14ac:dyDescent="0.2">
      <c r="A52" s="218"/>
      <c r="B52" s="189">
        <f>[3]Gemüse!A36</f>
        <v>45108</v>
      </c>
      <c r="C52" s="468">
        <f>[3]Gemüse!$B36</f>
        <v>8.4058449999999993</v>
      </c>
      <c r="D52" s="468">
        <f>[3]Gemüse!$BD36</f>
        <v>4.4571329999999998</v>
      </c>
      <c r="E52" s="380">
        <f>[3]Gemüse!$C36</f>
        <v>7.6698649999999997</v>
      </c>
      <c r="F52" s="380">
        <f>[3]Gemüse!$BE36</f>
        <v>3.9527800000000002</v>
      </c>
      <c r="G52" s="468">
        <f>[3]Gemüse!$D36</f>
        <v>2.7951199999999998</v>
      </c>
      <c r="H52" s="468">
        <f>[3]Gemüse!$BF36</f>
        <v>1.7229270000000001</v>
      </c>
      <c r="I52" s="380">
        <f>[3]Gemüse!$E36</f>
        <v>8.5082620000000002</v>
      </c>
      <c r="J52" s="380">
        <f>[3]Gemüse!$BG36</f>
        <v>4.012473</v>
      </c>
      <c r="K52" s="468">
        <f>[3]Gemüse!$F36</f>
        <v>0</v>
      </c>
      <c r="L52" s="468">
        <f>[3]Gemüse!$BH36</f>
        <v>9.630846</v>
      </c>
      <c r="M52" s="380">
        <f>[3]Gemüse!$G36</f>
        <v>16.974961</v>
      </c>
      <c r="N52" s="380">
        <f>[3]Gemüse!$BI36</f>
        <v>12.08337</v>
      </c>
      <c r="O52" s="468">
        <f>[3]Gemüse!$H36</f>
        <v>14.560876</v>
      </c>
      <c r="P52" s="468">
        <f>[3]Gemüse!$BJ36</f>
        <v>11.277025</v>
      </c>
      <c r="Q52" s="380">
        <f>[3]Gemüse!$J36</f>
        <v>6.3901529999999998</v>
      </c>
      <c r="R52" s="380">
        <f>[3]Gemüse!$BL36</f>
        <v>3.392944</v>
      </c>
      <c r="S52" s="380"/>
      <c r="T52" s="468">
        <f>[3]Gemüse!$K36</f>
        <v>8.4894599999999993</v>
      </c>
      <c r="U52" s="468">
        <f>[3]Gemüse!$BM36</f>
        <v>4.5553759999999999</v>
      </c>
      <c r="V52" s="380">
        <f>[3]Gemüse!$L36</f>
        <v>0</v>
      </c>
      <c r="W52" s="380">
        <f>[3]Gemüse!$BN36</f>
        <v>5.9478799999999996</v>
      </c>
      <c r="X52" s="468">
        <f>[3]Gemüse!$M36</f>
        <v>2.72228</v>
      </c>
      <c r="Y52" s="468">
        <f>[3]Gemüse!$BO36</f>
        <v>1.883367</v>
      </c>
      <c r="Z52" s="380">
        <f>[3]Gemüse!$N36</f>
        <v>2.6579540000000001</v>
      </c>
      <c r="AA52" s="380">
        <f>[3]Gemüse!$BP36</f>
        <v>1.7783690000000001</v>
      </c>
      <c r="AB52" s="468">
        <f>[3]Gemüse!$R36</f>
        <v>2.764742</v>
      </c>
      <c r="AC52" s="468">
        <f>[3]Gemüse!$BT36</f>
        <v>1.3244910000000001</v>
      </c>
      <c r="AD52" s="380">
        <f>[3]Gemüse!$U36</f>
        <v>44.236136999999999</v>
      </c>
      <c r="AE52" s="380">
        <f>[3]Gemüse!$BW36</f>
        <v>29.670563000000001</v>
      </c>
      <c r="AF52" s="468">
        <f>[3]Gemüse!$V36</f>
        <v>23.855632</v>
      </c>
      <c r="AG52" s="468">
        <f>[3]Gemüse!$BX36</f>
        <v>10.16014</v>
      </c>
      <c r="AH52" s="380">
        <f>[3]Gemüse!$AX36</f>
        <v>20.683377</v>
      </c>
      <c r="AI52" s="380">
        <f>[3]Gemüse!$CZ36</f>
        <v>8.0655140000000003</v>
      </c>
      <c r="AJ52" s="468">
        <f>[3]Gemüse!$W36</f>
        <v>0</v>
      </c>
      <c r="AK52" s="468">
        <f>[3]Gemüse!$BY36</f>
        <v>4.1861750000000004</v>
      </c>
      <c r="AL52" s="380"/>
      <c r="AM52" s="380">
        <f>[3]Gemüse!$X36</f>
        <v>8.2212510000000005</v>
      </c>
      <c r="AN52" s="380">
        <f>[3]Gemüse!$BZ36</f>
        <v>4.6971299999999996</v>
      </c>
      <c r="AO52" s="468">
        <f>[3]Gemüse!$Y36</f>
        <v>8.9105849999999993</v>
      </c>
      <c r="AP52" s="468">
        <f>[3]Gemüse!$CA36</f>
        <v>5.1651429999999996</v>
      </c>
      <c r="AQ52" s="380">
        <f>[3]Gemüse!$Z36</f>
        <v>6.9176469999999997</v>
      </c>
      <c r="AR52" s="380">
        <f>[3]Gemüse!$CB36</f>
        <v>4.0185620000000002</v>
      </c>
      <c r="AS52" s="468">
        <f>[3]Gemüse!$AF36</f>
        <v>0</v>
      </c>
      <c r="AT52" s="468">
        <f>[3]Gemüse!$CH36</f>
        <v>1.7213160000000001</v>
      </c>
      <c r="AU52" s="380">
        <f>[3]Gemüse!$AB36</f>
        <v>6.3670780000000002</v>
      </c>
      <c r="AV52" s="380">
        <f>[3]Gemüse!$CD36</f>
        <v>3.238991</v>
      </c>
      <c r="AW52" s="468">
        <f>[3]Gemüse!$AC36</f>
        <v>6.5</v>
      </c>
      <c r="AX52" s="468">
        <f>[3]Gemüse!$CE36</f>
        <v>3.207093</v>
      </c>
      <c r="AY52" s="380">
        <f>[3]Gemüse!$AD36</f>
        <v>6.5</v>
      </c>
      <c r="AZ52" s="380">
        <f>[3]Gemüse!$CF36</f>
        <v>3.6009410000000002</v>
      </c>
      <c r="BA52" s="380"/>
      <c r="BB52" s="468">
        <f>[3]Gemüse!$AE36</f>
        <v>3.8279969999999999</v>
      </c>
      <c r="BC52" s="468">
        <f>[3]Gemüse!$CG36</f>
        <v>2.4065460000000001</v>
      </c>
      <c r="BD52" s="380">
        <f>[3]Gemüse!$AG36</f>
        <v>5.3</v>
      </c>
      <c r="BE52" s="380">
        <f>[3]Gemüse!$CI36</f>
        <v>2.890676</v>
      </c>
      <c r="BF52" s="468">
        <f>[3]Gemüse!$AH36</f>
        <v>2.7863509999999998</v>
      </c>
      <c r="BG52" s="468">
        <f>[3]Gemüse!$CJ36</f>
        <v>1.7929109999999999</v>
      </c>
      <c r="BH52" s="380">
        <f>[3]Gemüse!$AI36</f>
        <v>0</v>
      </c>
      <c r="BI52" s="380">
        <f>[3]Gemüse!$CK36</f>
        <v>3.2748499999999998</v>
      </c>
      <c r="BJ52" s="380"/>
      <c r="BK52" s="468">
        <f>[3]Gemüse!$AK36</f>
        <v>3.4925310000000001</v>
      </c>
      <c r="BL52" s="468">
        <f>[3]Gemüse!$CM36</f>
        <v>1.8768990000000001</v>
      </c>
      <c r="BM52" s="380">
        <f>[3]Gemüse!$AL36</f>
        <v>19.698983999999999</v>
      </c>
      <c r="BN52" s="380">
        <f>[3]Gemüse!$CN36</f>
        <v>4.7656349999999996</v>
      </c>
      <c r="BO52" s="468">
        <f>[3]Gemüse!$AM36</f>
        <v>8.2517829999999996</v>
      </c>
      <c r="BP52" s="468">
        <f>[3]Gemüse!$CO36</f>
        <v>5.5371899999999998</v>
      </c>
      <c r="BQ52" s="380">
        <f>[3]Gemüse!$AN36</f>
        <v>5.0707069999999996</v>
      </c>
      <c r="BR52" s="380">
        <f>[3]Gemüse!$CP36</f>
        <v>2.3091140000000001</v>
      </c>
      <c r="BS52" s="380"/>
      <c r="BT52" s="380">
        <f>[3]Gemüse!$AO36</f>
        <v>7.5910890000000002</v>
      </c>
      <c r="BU52" s="380">
        <f>[3]Gemüse!$CQ36</f>
        <v>4.1634120000000001</v>
      </c>
      <c r="BV52" s="468">
        <f>[3]Gemüse!$AW36</f>
        <v>9.6320259999999998</v>
      </c>
      <c r="BW52" s="468">
        <f>[3]Gemüse!$CY36</f>
        <v>7.6192549999999999</v>
      </c>
      <c r="BX52" s="380">
        <f>[3]Gemüse!$AP36</f>
        <v>0</v>
      </c>
      <c r="BY52" s="380">
        <f>[3]Gemüse!$CR36</f>
        <v>7.9548310000000004</v>
      </c>
      <c r="BZ52" s="468">
        <f>[3]Gemüse!$AQ36</f>
        <v>8.7543220000000002</v>
      </c>
      <c r="CA52" s="468">
        <f>[3]Gemüse!$CS36</f>
        <v>4.6212609999999996</v>
      </c>
      <c r="CB52" s="380">
        <f>[3]Gemüse!$AS36</f>
        <v>0</v>
      </c>
      <c r="CC52" s="380">
        <f>[3]Gemüse!$CU36</f>
        <v>0</v>
      </c>
      <c r="CD52" s="468">
        <f>[3]Gemüse!$AT36</f>
        <v>0</v>
      </c>
      <c r="CE52" s="468">
        <f>[3]Gemüse!$CV36</f>
        <v>8.1427160000000001</v>
      </c>
      <c r="CF52" s="380">
        <f>[3]Gemüse!$AU36</f>
        <v>0</v>
      </c>
      <c r="CG52" s="380">
        <f>[3]Gemüse!$CW36</f>
        <v>11.318129000000001</v>
      </c>
      <c r="CH52" s="380"/>
      <c r="CI52" s="468">
        <f>[3]Gemüse!$AV36</f>
        <v>10.991961999999999</v>
      </c>
      <c r="CJ52" s="468">
        <f>[3]Gemüse!$CX36</f>
        <v>7.6456530000000003</v>
      </c>
      <c r="CK52" s="380"/>
      <c r="CL52" s="380">
        <f>[3]Gemüse!$AY36</f>
        <v>15.336512000000001</v>
      </c>
      <c r="CM52" s="380">
        <f>[3]Gemüse!$DA36</f>
        <v>9.7867180000000005</v>
      </c>
      <c r="CN52" s="380"/>
      <c r="CO52" s="468">
        <f>[3]Gemüse!$AZ36</f>
        <v>15.331466000000001</v>
      </c>
      <c r="CP52" s="468">
        <f>[3]Gemüse!$DB36</f>
        <v>9.7056489999999993</v>
      </c>
      <c r="CQ52" s="380">
        <f>[3]Gemüse!$BB36</f>
        <v>17.428498999999999</v>
      </c>
      <c r="CR52" s="380">
        <f>[3]Gemüse!$DD36</f>
        <v>9.4760860000000005</v>
      </c>
      <c r="CS52" s="468">
        <f>[3]Gemüse!$BC36</f>
        <v>6.4</v>
      </c>
      <c r="CT52" s="468">
        <f>[3]Gemüse!$DE36</f>
        <v>6.7661049999999996</v>
      </c>
      <c r="CU52" s="380">
        <f>[3]Gemüse!$AJ36</f>
        <v>5.1136660000000003</v>
      </c>
      <c r="CV52" s="380">
        <f>[3]Gemüse!$CL36</f>
        <v>3.7260930000000001</v>
      </c>
      <c r="CW52" s="383"/>
      <c r="CX52" s="343">
        <f>'Früchte Daten'!BQ52</f>
        <v>4</v>
      </c>
      <c r="CY52" s="471">
        <f>[3]Gemüse!DH36</f>
        <v>3945.001177736</v>
      </c>
      <c r="CZ52" s="471">
        <f>[3]Gemüse!DI36</f>
        <v>18474.767511607999</v>
      </c>
      <c r="DA52" s="471"/>
      <c r="DB52" s="473">
        <f>[3]Gemüse!DJ36</f>
        <v>382.32510889500003</v>
      </c>
      <c r="DC52" s="473">
        <f>[3]Gemüse!DK36</f>
        <v>1319.3757055210001</v>
      </c>
      <c r="DD52" s="471">
        <f>[3]Gemüse!DL36</f>
        <v>530.99955599800103</v>
      </c>
      <c r="DE52" s="471">
        <f>[3]Gemüse!DM36</f>
        <v>1793.2971122460001</v>
      </c>
      <c r="DF52" s="473">
        <f>[3]Gemüse!DN36</f>
        <v>206.671471961001</v>
      </c>
      <c r="DG52" s="473">
        <f>[3]Gemüse!DO36</f>
        <v>1314.4023862220001</v>
      </c>
      <c r="DH52" s="471">
        <f>[3]Gemüse!DP36</f>
        <v>215.08664640700101</v>
      </c>
      <c r="DI52" s="471">
        <f>[3]Gemüse!DQ36</f>
        <v>1587.1381063379999</v>
      </c>
      <c r="DJ52" s="473">
        <f>[3]Gemüse!DR36</f>
        <v>293.897149987001</v>
      </c>
      <c r="DK52" s="473">
        <f>[3]Gemüse!DS36</f>
        <v>901.96170109700006</v>
      </c>
      <c r="DN52" s="471"/>
      <c r="DO52" s="471">
        <f>[3]Gemüse!DT36</f>
        <v>30.743795539000999</v>
      </c>
      <c r="DP52" s="471">
        <f>[3]Gemüse!DU36</f>
        <v>228.513926053001</v>
      </c>
      <c r="DQ52" s="473">
        <f>[3]Gemüse!DV36</f>
        <v>102.606987471</v>
      </c>
      <c r="DR52" s="473">
        <f>[3]Gemüse!DW36</f>
        <v>663.85438116700095</v>
      </c>
      <c r="DS52" s="471">
        <f>[3]Gemüse!DX36</f>
        <v>145.50246907100001</v>
      </c>
      <c r="DT52" s="471">
        <f>[3]Gemüse!DY36</f>
        <v>580.17232926100098</v>
      </c>
      <c r="DU52" s="473">
        <f>[3]Gemüse!DZ36</f>
        <v>6.4622460000010005</v>
      </c>
      <c r="DV52" s="473">
        <f>[3]Gemüse!EA36</f>
        <v>32.455447282001003</v>
      </c>
      <c r="DW52" s="471"/>
      <c r="DX52" s="471">
        <f>[3]Gemüse!EB36</f>
        <v>37.347853163000003</v>
      </c>
      <c r="DY52" s="471">
        <f>[3]Gemüse!EC36</f>
        <v>278.981540899001</v>
      </c>
      <c r="DZ52" s="473">
        <f>[3]Gemüse!ED36</f>
        <v>75.526060028000998</v>
      </c>
      <c r="EA52" s="473">
        <f>[3]Gemüse!EE36</f>
        <v>349.61214192500103</v>
      </c>
      <c r="EB52" s="471">
        <f>[3]Gemüse!$EF36</f>
        <v>9.1403030000010013</v>
      </c>
      <c r="EC52" s="471">
        <f>[3]Gemüse!EG36</f>
        <v>114.83493300000001</v>
      </c>
      <c r="ED52" s="473">
        <f>[3]Gemüse!EH36</f>
        <v>18.838364258000002</v>
      </c>
      <c r="EE52" s="473">
        <f>[3]Gemüse!EI36</f>
        <v>188.585113777</v>
      </c>
      <c r="EG52" s="471">
        <f>[3]Gemüse!$EJ36</f>
        <v>633.23912348099998</v>
      </c>
      <c r="EH52" s="471">
        <f>[3]Gemüse!EK36</f>
        <v>1997.393980823</v>
      </c>
      <c r="EI52" s="473">
        <f>[3]Gemüse!EL36</f>
        <v>17.093715550000002</v>
      </c>
      <c r="EJ52" s="473">
        <f>[3]Gemüse!EM36</f>
        <v>89.578648061001005</v>
      </c>
      <c r="EK52" s="471">
        <f>[3]Gemüse!$EN36</f>
        <v>13.206384485000001</v>
      </c>
      <c r="EL52" s="471">
        <f>[3]Gemüse!EO36</f>
        <v>104.89232583499999</v>
      </c>
      <c r="EM52" s="473">
        <f>[3]Gemüse!EP36</f>
        <v>107.914411044001</v>
      </c>
      <c r="EN52" s="473">
        <f>[3]Gemüse!EQ36</f>
        <v>120.124196887</v>
      </c>
      <c r="EO52" s="471"/>
      <c r="EP52" s="471">
        <f>[3]Gemüse!ER36</f>
        <v>16.881908244001</v>
      </c>
      <c r="EQ52" s="471">
        <f>[3]Gemüse!ES36</f>
        <v>143.82263584999998</v>
      </c>
      <c r="ER52" s="471">
        <f>[3]Gemüse!$ET36</f>
        <v>203.58069233300003</v>
      </c>
      <c r="ES52" s="471">
        <f>[3]Gemüse!EU36</f>
        <v>1738.3514766400001</v>
      </c>
      <c r="ET52" s="471"/>
      <c r="EU52" s="473">
        <f>[3]Gemüse!$EV36</f>
        <v>83.914015841999998</v>
      </c>
      <c r="EV52" s="473">
        <f>[3]Gemüse!EW36</f>
        <v>345.81104889600101</v>
      </c>
      <c r="EX52" s="473">
        <f>[3]Gemüse!EX36</f>
        <v>41.872731203000001</v>
      </c>
      <c r="EY52" s="473">
        <f>[3]Gemüse!EY36</f>
        <v>219.69481340999999</v>
      </c>
    </row>
    <row r="53" spans="1:155" x14ac:dyDescent="0.2">
      <c r="A53" s="218"/>
      <c r="B53" s="189">
        <f>[3]Gemüse!A37</f>
        <v>45078</v>
      </c>
      <c r="C53" s="468">
        <f>[3]Gemüse!$B37</f>
        <v>6.6671069999999997</v>
      </c>
      <c r="D53" s="468">
        <f>[3]Gemüse!$BD37</f>
        <v>4.0138199999999999</v>
      </c>
      <c r="E53" s="380">
        <f>[3]Gemüse!$C37</f>
        <v>7.3498669999999997</v>
      </c>
      <c r="F53" s="380">
        <f>[3]Gemüse!$BE37</f>
        <v>4.4186860000000001</v>
      </c>
      <c r="G53" s="468">
        <f>[3]Gemüse!$D37</f>
        <v>2.818943</v>
      </c>
      <c r="H53" s="468">
        <f>[3]Gemüse!$BF37</f>
        <v>1.808551</v>
      </c>
      <c r="I53" s="380">
        <f>[3]Gemüse!$E37</f>
        <v>8.2967709999999997</v>
      </c>
      <c r="J53" s="380">
        <f>[3]Gemüse!$BG37</f>
        <v>4.0665709999999997</v>
      </c>
      <c r="K53" s="468">
        <f>[3]Gemüse!$F37</f>
        <v>0</v>
      </c>
      <c r="L53" s="468">
        <f>[3]Gemüse!$BH37</f>
        <v>8.4393119999999993</v>
      </c>
      <c r="M53" s="380">
        <f>[3]Gemüse!$G37</f>
        <v>19.625067999999999</v>
      </c>
      <c r="N53" s="380">
        <f>[3]Gemüse!$BI37</f>
        <v>11.883817000000001</v>
      </c>
      <c r="O53" s="468">
        <f>[3]Gemüse!$H37</f>
        <v>17.776502000000001</v>
      </c>
      <c r="P53" s="468">
        <f>[3]Gemüse!$BJ37</f>
        <v>10.422355</v>
      </c>
      <c r="Q53" s="380">
        <f>[3]Gemüse!$J37</f>
        <v>8.6929309999999997</v>
      </c>
      <c r="R53" s="380">
        <f>[3]Gemüse!$BL37</f>
        <v>4.1471119999999999</v>
      </c>
      <c r="S53" s="380"/>
      <c r="T53" s="468">
        <f>[3]Gemüse!$K37</f>
        <v>7.7467059999999996</v>
      </c>
      <c r="U53" s="468">
        <f>[3]Gemüse!$BM37</f>
        <v>4.5553759999999999</v>
      </c>
      <c r="V53" s="380">
        <f>[3]Gemüse!$L37</f>
        <v>7.9858479999999998</v>
      </c>
      <c r="W53" s="380">
        <f>[3]Gemüse!$BN37</f>
        <v>5.9595310000000001</v>
      </c>
      <c r="X53" s="468">
        <f>[3]Gemüse!$M37</f>
        <v>2.397348</v>
      </c>
      <c r="Y53" s="468">
        <f>[3]Gemüse!$BO37</f>
        <v>1.9214690000000001</v>
      </c>
      <c r="Z53" s="380">
        <f>[3]Gemüse!$N37</f>
        <v>2.7712509999999999</v>
      </c>
      <c r="AA53" s="380">
        <f>[3]Gemüse!$BP37</f>
        <v>1.771401</v>
      </c>
      <c r="AB53" s="468">
        <f>[3]Gemüse!$R37</f>
        <v>2.4630329999999998</v>
      </c>
      <c r="AC53" s="468">
        <f>[3]Gemüse!$BT37</f>
        <v>1.550179</v>
      </c>
      <c r="AD53" s="380">
        <f>[3]Gemüse!$U37</f>
        <v>43.425643999999998</v>
      </c>
      <c r="AE53" s="380">
        <f>[3]Gemüse!$BW37</f>
        <v>29.271087999999999</v>
      </c>
      <c r="AF53" s="468">
        <f>[3]Gemüse!$V37</f>
        <v>25.303569</v>
      </c>
      <c r="AG53" s="468">
        <f>[3]Gemüse!$BX37</f>
        <v>9.7254640000000006</v>
      </c>
      <c r="AH53" s="380">
        <f>[3]Gemüse!$AX37</f>
        <v>22.068434</v>
      </c>
      <c r="AI53" s="380">
        <f>[3]Gemüse!$CZ37</f>
        <v>7.9971719999999999</v>
      </c>
      <c r="AJ53" s="468">
        <f>[3]Gemüse!$W37</f>
        <v>0</v>
      </c>
      <c r="AK53" s="468">
        <f>[3]Gemüse!$BY37</f>
        <v>4.0879570000000003</v>
      </c>
      <c r="AL53" s="380"/>
      <c r="AM53" s="380">
        <f>[3]Gemüse!$X37</f>
        <v>8.3638899999999996</v>
      </c>
      <c r="AN53" s="380">
        <f>[3]Gemüse!$BZ37</f>
        <v>5.2663190000000002</v>
      </c>
      <c r="AO53" s="468">
        <f>[3]Gemüse!$Y37</f>
        <v>8.8999950000000005</v>
      </c>
      <c r="AP53" s="468">
        <f>[3]Gemüse!$CA37</f>
        <v>5.5776159999999999</v>
      </c>
      <c r="AQ53" s="380">
        <f>[3]Gemüse!$Z37</f>
        <v>6.5803520000000004</v>
      </c>
      <c r="AR53" s="380">
        <f>[3]Gemüse!$CB37</f>
        <v>4.0357630000000002</v>
      </c>
      <c r="AS53" s="468">
        <f>[3]Gemüse!$AF37</f>
        <v>1.8212250000000001</v>
      </c>
      <c r="AT53" s="468">
        <f>[3]Gemüse!$CH37</f>
        <v>1.937538</v>
      </c>
      <c r="AU53" s="380">
        <f>[3]Gemüse!$AB37</f>
        <v>6.4908989999999998</v>
      </c>
      <c r="AV53" s="380">
        <f>[3]Gemüse!$CD37</f>
        <v>2.9710109999999998</v>
      </c>
      <c r="AW53" s="468">
        <f>[3]Gemüse!$AC37</f>
        <v>6.2905059999999997</v>
      </c>
      <c r="AX53" s="468">
        <f>[3]Gemüse!$CE37</f>
        <v>2.9908090000000001</v>
      </c>
      <c r="AY53" s="380">
        <f>[3]Gemüse!$AD37</f>
        <v>6.5</v>
      </c>
      <c r="AZ53" s="380">
        <f>[3]Gemüse!$CF37</f>
        <v>3.6641590000000002</v>
      </c>
      <c r="BA53" s="380"/>
      <c r="BB53" s="468">
        <f>[3]Gemüse!$AE37</f>
        <v>3.1710440000000002</v>
      </c>
      <c r="BC53" s="468">
        <f>[3]Gemüse!$CG37</f>
        <v>2.1719620000000002</v>
      </c>
      <c r="BD53" s="380">
        <f>[3]Gemüse!$AG37</f>
        <v>5.3</v>
      </c>
      <c r="BE53" s="380">
        <f>[3]Gemüse!$CI37</f>
        <v>2.7668219999999999</v>
      </c>
      <c r="BF53" s="468">
        <f>[3]Gemüse!$AH37</f>
        <v>2.7725339999999998</v>
      </c>
      <c r="BG53" s="468">
        <f>[3]Gemüse!$CJ37</f>
        <v>1.801269</v>
      </c>
      <c r="BH53" s="380">
        <f>[3]Gemüse!$AI37</f>
        <v>7.7445639999999996</v>
      </c>
      <c r="BI53" s="380">
        <f>[3]Gemüse!$CK37</f>
        <v>3.8760650000000001</v>
      </c>
      <c r="BJ53" s="380"/>
      <c r="BK53" s="468">
        <f>[3]Gemüse!$AK37</f>
        <v>3.719071</v>
      </c>
      <c r="BL53" s="468">
        <f>[3]Gemüse!$CM37</f>
        <v>1.9322079999999999</v>
      </c>
      <c r="BM53" s="380">
        <f>[3]Gemüse!$AL37</f>
        <v>18.495916999999999</v>
      </c>
      <c r="BN53" s="380">
        <f>[3]Gemüse!$CN37</f>
        <v>4.9358880000000003</v>
      </c>
      <c r="BO53" s="468">
        <f>[3]Gemüse!$AM37</f>
        <v>7.0408140000000001</v>
      </c>
      <c r="BP53" s="468">
        <f>[3]Gemüse!$CO37</f>
        <v>5.5121830000000003</v>
      </c>
      <c r="BQ53" s="380">
        <f>[3]Gemüse!$AN37</f>
        <v>5.5274130000000001</v>
      </c>
      <c r="BR53" s="380">
        <f>[3]Gemüse!$CP37</f>
        <v>2.2094079999999998</v>
      </c>
      <c r="BS53" s="380"/>
      <c r="BT53" s="380">
        <f>[3]Gemüse!$AO37</f>
        <v>8.3875399999999996</v>
      </c>
      <c r="BU53" s="380">
        <f>[3]Gemüse!$CQ37</f>
        <v>4.74627</v>
      </c>
      <c r="BV53" s="468">
        <f>[3]Gemüse!$AW37</f>
        <v>10.309324</v>
      </c>
      <c r="BW53" s="468">
        <f>[3]Gemüse!$CY37</f>
        <v>7.6337739999999998</v>
      </c>
      <c r="BX53" s="380">
        <f>[3]Gemüse!$AP37</f>
        <v>9.9360850000000003</v>
      </c>
      <c r="BY53" s="380">
        <f>[3]Gemüse!$CR37</f>
        <v>7.8857489999999997</v>
      </c>
      <c r="BZ53" s="468">
        <f>[3]Gemüse!$AQ37</f>
        <v>5.9591820000000002</v>
      </c>
      <c r="CA53" s="468">
        <f>[3]Gemüse!$CS37</f>
        <v>4.7497619999999996</v>
      </c>
      <c r="CB53" s="380">
        <f>[3]Gemüse!$AS37</f>
        <v>19.571356000000002</v>
      </c>
      <c r="CC53" s="380">
        <f>[3]Gemüse!$CU37</f>
        <v>20.163878</v>
      </c>
      <c r="CD53" s="468">
        <f>[3]Gemüse!$AT37</f>
        <v>14.712918999999999</v>
      </c>
      <c r="CE53" s="468">
        <f>[3]Gemüse!$CV37</f>
        <v>8.3477259999999998</v>
      </c>
      <c r="CF53" s="380">
        <f>[3]Gemüse!$AU37</f>
        <v>17.440940999999999</v>
      </c>
      <c r="CG53" s="380">
        <f>[3]Gemüse!$CW37</f>
        <v>11.947331</v>
      </c>
      <c r="CH53" s="380"/>
      <c r="CI53" s="468">
        <f>[3]Gemüse!$AV37</f>
        <v>10.939462000000001</v>
      </c>
      <c r="CJ53" s="468">
        <f>[3]Gemüse!$CX37</f>
        <v>5.9121779999999999</v>
      </c>
      <c r="CK53" s="380"/>
      <c r="CL53" s="380">
        <f>[3]Gemüse!$AY37</f>
        <v>16.655968000000001</v>
      </c>
      <c r="CM53" s="380">
        <f>[3]Gemüse!$DA37</f>
        <v>9.8148750000000007</v>
      </c>
      <c r="CN53" s="380"/>
      <c r="CO53" s="468">
        <f>[3]Gemüse!$AZ37</f>
        <v>15.331493</v>
      </c>
      <c r="CP53" s="468">
        <f>[3]Gemüse!$DB37</f>
        <v>9.7103950000000001</v>
      </c>
      <c r="CQ53" s="380">
        <f>[3]Gemüse!$BB37</f>
        <v>17.457498000000001</v>
      </c>
      <c r="CR53" s="380">
        <f>[3]Gemüse!$DD37</f>
        <v>9.4478120000000008</v>
      </c>
      <c r="CS53" s="468">
        <f>[3]Gemüse!$BC37</f>
        <v>6.4</v>
      </c>
      <c r="CT53" s="468">
        <f>[3]Gemüse!$DE37</f>
        <v>6.729387</v>
      </c>
      <c r="CU53" s="380">
        <f>[3]Gemüse!$AJ37</f>
        <v>5.117559</v>
      </c>
      <c r="CV53" s="380">
        <f>[3]Gemüse!$CL37</f>
        <v>3.7260930000000001</v>
      </c>
      <c r="CW53" s="383"/>
      <c r="CX53" s="343">
        <f>'Früchte Daten'!BQ53</f>
        <v>5</v>
      </c>
      <c r="CY53" s="471">
        <f>[3]Gemüse!DH37</f>
        <v>5490.9505581590001</v>
      </c>
      <c r="CZ53" s="471">
        <f>[3]Gemüse!DI37</f>
        <v>26321.777767124</v>
      </c>
      <c r="DA53" s="471"/>
      <c r="DB53" s="473">
        <f>[3]Gemüse!DJ37</f>
        <v>471.20155854400002</v>
      </c>
      <c r="DC53" s="473">
        <f>[3]Gemüse!DK37</f>
        <v>1900.7948477550001</v>
      </c>
      <c r="DD53" s="471">
        <f>[3]Gemüse!DL37</f>
        <v>791.24354664800001</v>
      </c>
      <c r="DE53" s="471">
        <f>[3]Gemüse!DM37</f>
        <v>2748.2110754380001</v>
      </c>
      <c r="DF53" s="473">
        <f>[3]Gemüse!DN37</f>
        <v>280.14484980399999</v>
      </c>
      <c r="DG53" s="473">
        <f>[3]Gemüse!DO37</f>
        <v>1998.1721474660001</v>
      </c>
      <c r="DH53" s="471">
        <f>[3]Gemüse!DP37</f>
        <v>242.69133135000101</v>
      </c>
      <c r="DI53" s="471">
        <f>[3]Gemüse!DQ37</f>
        <v>2257.9819839460001</v>
      </c>
      <c r="DJ53" s="473">
        <f>[3]Gemüse!DR37</f>
        <v>342.81629333699999</v>
      </c>
      <c r="DK53" s="473">
        <f>[3]Gemüse!DS37</f>
        <v>1300.464792124</v>
      </c>
      <c r="DN53" s="471"/>
      <c r="DO53" s="471">
        <f>[3]Gemüse!DT37</f>
        <v>59.711165450999999</v>
      </c>
      <c r="DP53" s="471">
        <f>[3]Gemüse!DU37</f>
        <v>340.48310117300002</v>
      </c>
      <c r="DQ53" s="473">
        <f>[3]Gemüse!DV37</f>
        <v>124.224397189001</v>
      </c>
      <c r="DR53" s="473">
        <f>[3]Gemüse!DW37</f>
        <v>880.92782246800004</v>
      </c>
      <c r="DS53" s="471">
        <f>[3]Gemüse!DX37</f>
        <v>203.43184282300001</v>
      </c>
      <c r="DT53" s="471">
        <f>[3]Gemüse!DY37</f>
        <v>765.97554365999997</v>
      </c>
      <c r="DU53" s="473">
        <f>[3]Gemüse!DZ37</f>
        <v>12.566547678000999</v>
      </c>
      <c r="DV53" s="473">
        <f>[3]Gemüse!EA37</f>
        <v>53.165696312000001</v>
      </c>
      <c r="DW53" s="471"/>
      <c r="DX53" s="471">
        <f>[3]Gemüse!EB37</f>
        <v>45.402611204000998</v>
      </c>
      <c r="DY53" s="471">
        <f>[3]Gemüse!EC37</f>
        <v>433.65401387999998</v>
      </c>
      <c r="DZ53" s="473">
        <f>[3]Gemüse!ED37</f>
        <v>107.326145898001</v>
      </c>
      <c r="EA53" s="473">
        <f>[3]Gemüse!EE37</f>
        <v>544.49998688200003</v>
      </c>
      <c r="EB53" s="471">
        <f>[3]Gemüse!$EF37</f>
        <v>10.483041999999999</v>
      </c>
      <c r="EC53" s="471">
        <f>[3]Gemüse!EG37</f>
        <v>141.41366500000001</v>
      </c>
      <c r="ED53" s="473">
        <f>[3]Gemüse!EH37</f>
        <v>28.914709051000997</v>
      </c>
      <c r="EE53" s="473">
        <f>[3]Gemüse!EI37</f>
        <v>265.946245844001</v>
      </c>
      <c r="EG53" s="471">
        <f>[3]Gemüse!$EJ37</f>
        <v>915.84011621000002</v>
      </c>
      <c r="EH53" s="471">
        <f>[3]Gemüse!EK37</f>
        <v>2699.6298773150002</v>
      </c>
      <c r="EI53" s="473">
        <f>[3]Gemüse!EL37</f>
        <v>26.674154250000999</v>
      </c>
      <c r="EJ53" s="473">
        <f>[3]Gemüse!EM37</f>
        <v>117.77690994900099</v>
      </c>
      <c r="EK53" s="471">
        <f>[3]Gemüse!$EN37</f>
        <v>23.030427366000001</v>
      </c>
      <c r="EL53" s="471">
        <f>[3]Gemüse!EO37</f>
        <v>182.86961988800101</v>
      </c>
      <c r="EM53" s="473">
        <f>[3]Gemüse!EP37</f>
        <v>145.24183382200201</v>
      </c>
      <c r="EN53" s="473">
        <f>[3]Gemüse!EQ37</f>
        <v>185.571650651</v>
      </c>
      <c r="EO53" s="471"/>
      <c r="EP53" s="471">
        <f>[3]Gemüse!ER37</f>
        <v>16.994806616999998</v>
      </c>
      <c r="EQ53" s="471">
        <f>[3]Gemüse!ES37</f>
        <v>176.87986799699999</v>
      </c>
      <c r="ER53" s="471">
        <f>[3]Gemüse!$ET37</f>
        <v>252.53963634000098</v>
      </c>
      <c r="ES53" s="471">
        <f>[3]Gemüse!EU37</f>
        <v>2298.2752955680003</v>
      </c>
      <c r="ET53" s="471"/>
      <c r="EU53" s="473">
        <f>[3]Gemüse!$EV37</f>
        <v>125.08540180000001</v>
      </c>
      <c r="EV53" s="473">
        <f>[3]Gemüse!EW37</f>
        <v>477.35160152000003</v>
      </c>
      <c r="EX53" s="473">
        <f>[3]Gemüse!EX37</f>
        <v>70.993753737999995</v>
      </c>
      <c r="EY53" s="473">
        <f>[3]Gemüse!EY37</f>
        <v>298.55818656100001</v>
      </c>
    </row>
    <row r="54" spans="1:155" x14ac:dyDescent="0.2">
      <c r="A54" s="218"/>
      <c r="B54" s="189">
        <f>[3]Gemüse!A38</f>
        <v>45047</v>
      </c>
      <c r="C54" s="468">
        <f>[3]Gemüse!$B38</f>
        <v>5.67056</v>
      </c>
      <c r="D54" s="468">
        <f>[3]Gemüse!$BD38</f>
        <v>2.8057129999999999</v>
      </c>
      <c r="E54" s="380">
        <f>[3]Gemüse!$C38</f>
        <v>6.9659849999999999</v>
      </c>
      <c r="F54" s="380">
        <f>[3]Gemüse!$BE38</f>
        <v>4.9413150000000003</v>
      </c>
      <c r="G54" s="468">
        <f>[3]Gemüse!$D38</f>
        <v>2.792869</v>
      </c>
      <c r="H54" s="468">
        <f>[3]Gemüse!$BF38</f>
        <v>1.816889</v>
      </c>
      <c r="I54" s="380">
        <f>[3]Gemüse!$E38</f>
        <v>5.9598250000000004</v>
      </c>
      <c r="J54" s="380">
        <f>[3]Gemüse!$BG38</f>
        <v>4.3562000000000003</v>
      </c>
      <c r="K54" s="468">
        <f>[3]Gemüse!$F38</f>
        <v>0</v>
      </c>
      <c r="L54" s="468">
        <f>[3]Gemüse!$BH38</f>
        <v>6.6066580000000004</v>
      </c>
      <c r="M54" s="380">
        <f>[3]Gemüse!$G38</f>
        <v>12.832362</v>
      </c>
      <c r="N54" s="380">
        <f>[3]Gemüse!$BI38</f>
        <v>10.791823000000001</v>
      </c>
      <c r="O54" s="468">
        <f>[3]Gemüse!$H38</f>
        <v>11.806271000000001</v>
      </c>
      <c r="P54" s="468">
        <f>[3]Gemüse!$BJ38</f>
        <v>10.122025000000001</v>
      </c>
      <c r="Q54" s="380">
        <f>[3]Gemüse!$J38</f>
        <v>4.6325399999999997</v>
      </c>
      <c r="R54" s="380">
        <f>[3]Gemüse!$BL38</f>
        <v>2.653607</v>
      </c>
      <c r="S54" s="380"/>
      <c r="T54" s="468">
        <f>[3]Gemüse!$K38</f>
        <v>8.269342</v>
      </c>
      <c r="U54" s="468">
        <f>[3]Gemüse!$BM38</f>
        <v>4.4537969999999998</v>
      </c>
      <c r="V54" s="380">
        <f>[3]Gemüse!$L38</f>
        <v>9.1376810000000006</v>
      </c>
      <c r="W54" s="380">
        <f>[3]Gemüse!$BN38</f>
        <v>5.4546530000000004</v>
      </c>
      <c r="X54" s="468">
        <f>[3]Gemüse!$M38</f>
        <v>2.724361</v>
      </c>
      <c r="Y54" s="468">
        <f>[3]Gemüse!$BO38</f>
        <v>2.0943399999999999</v>
      </c>
      <c r="Z54" s="380">
        <f>[3]Gemüse!$N38</f>
        <v>2.9565929999999998</v>
      </c>
      <c r="AA54" s="380">
        <f>[3]Gemüse!$BP38</f>
        <v>1.9554290000000001</v>
      </c>
      <c r="AB54" s="468">
        <f>[3]Gemüse!$R38</f>
        <v>2.6787869999999998</v>
      </c>
      <c r="AC54" s="468">
        <f>[3]Gemüse!$BT38</f>
        <v>1.5136639999999999</v>
      </c>
      <c r="AD54" s="380">
        <f>[3]Gemüse!$U38</f>
        <v>41.476073</v>
      </c>
      <c r="AE54" s="380">
        <f>[3]Gemüse!$BW38</f>
        <v>28.366748000000001</v>
      </c>
      <c r="AF54" s="468">
        <f>[3]Gemüse!$V38</f>
        <v>26.571878999999999</v>
      </c>
      <c r="AG54" s="468">
        <f>[3]Gemüse!$BX38</f>
        <v>9.2765070000000005</v>
      </c>
      <c r="AH54" s="380">
        <f>[3]Gemüse!$AX38</f>
        <v>22.119416999999999</v>
      </c>
      <c r="AI54" s="380">
        <f>[3]Gemüse!$CZ38</f>
        <v>8.6854790000000008</v>
      </c>
      <c r="AJ54" s="468">
        <f>[3]Gemüse!$W38</f>
        <v>0</v>
      </c>
      <c r="AK54" s="468">
        <f>[3]Gemüse!$BY38</f>
        <v>4.3045179999999998</v>
      </c>
      <c r="AL54" s="380"/>
      <c r="AM54" s="380">
        <f>[3]Gemüse!$X38</f>
        <v>6.4156529999999998</v>
      </c>
      <c r="AN54" s="380">
        <f>[3]Gemüse!$BZ38</f>
        <v>4.6328680000000002</v>
      </c>
      <c r="AO54" s="468">
        <f>[3]Gemüse!$Y38</f>
        <v>6.8135019999999997</v>
      </c>
      <c r="AP54" s="468">
        <f>[3]Gemüse!$CA38</f>
        <v>5.21251</v>
      </c>
      <c r="AQ54" s="380">
        <f>[3]Gemüse!$Z38</f>
        <v>6.1727829999999999</v>
      </c>
      <c r="AR54" s="380">
        <f>[3]Gemüse!$CB38</f>
        <v>3.9927779999999999</v>
      </c>
      <c r="AS54" s="468">
        <f>[3]Gemüse!$AF38</f>
        <v>2.32762</v>
      </c>
      <c r="AT54" s="468">
        <f>[3]Gemüse!$CH38</f>
        <v>1.9697579999999999</v>
      </c>
      <c r="AU54" s="380">
        <f>[3]Gemüse!$AB38</f>
        <v>5.3147640000000003</v>
      </c>
      <c r="AV54" s="380">
        <f>[3]Gemüse!$CD38</f>
        <v>2.1224509999999999</v>
      </c>
      <c r="AW54" s="468">
        <f>[3]Gemüse!$AC38</f>
        <v>5.1823519999999998</v>
      </c>
      <c r="AX54" s="468">
        <f>[3]Gemüse!$CE38</f>
        <v>2.2270970000000001</v>
      </c>
      <c r="AY54" s="380">
        <f>[3]Gemüse!$AD38</f>
        <v>6.4911390000000004</v>
      </c>
      <c r="AZ54" s="380">
        <f>[3]Gemüse!$CF38</f>
        <v>3.3002989999999999</v>
      </c>
      <c r="BA54" s="380"/>
      <c r="BB54" s="468">
        <f>[3]Gemüse!$AE38</f>
        <v>3.4090780000000001</v>
      </c>
      <c r="BC54" s="468">
        <f>[3]Gemüse!$CG38</f>
        <v>1.7515270000000001</v>
      </c>
      <c r="BD54" s="380">
        <f>[3]Gemüse!$AG38</f>
        <v>5.3</v>
      </c>
      <c r="BE54" s="380">
        <f>[3]Gemüse!$CI38</f>
        <v>2.7545419999999998</v>
      </c>
      <c r="BF54" s="468">
        <f>[3]Gemüse!$AH38</f>
        <v>2.7158630000000001</v>
      </c>
      <c r="BG54" s="468">
        <f>[3]Gemüse!$CJ38</f>
        <v>1.7142230000000001</v>
      </c>
      <c r="BH54" s="380">
        <f>[3]Gemüse!$AI38</f>
        <v>7.8269099999999998</v>
      </c>
      <c r="BI54" s="380">
        <f>[3]Gemüse!$CK38</f>
        <v>3.8904610000000002</v>
      </c>
      <c r="BJ54" s="380"/>
      <c r="BK54" s="468">
        <f>[3]Gemüse!$AK38</f>
        <v>3.886396</v>
      </c>
      <c r="BL54" s="468">
        <f>[3]Gemüse!$CM38</f>
        <v>1.7768919999999999</v>
      </c>
      <c r="BM54" s="380">
        <f>[3]Gemüse!$AL38</f>
        <v>18.988295999999998</v>
      </c>
      <c r="BN54" s="380">
        <f>[3]Gemüse!$CN38</f>
        <v>4.6180919999999999</v>
      </c>
      <c r="BO54" s="468">
        <f>[3]Gemüse!$AM38</f>
        <v>7.1348690000000001</v>
      </c>
      <c r="BP54" s="468">
        <f>[3]Gemüse!$CO38</f>
        <v>4.0150110000000003</v>
      </c>
      <c r="BQ54" s="380">
        <f>[3]Gemüse!$AN38</f>
        <v>5.0878509999999997</v>
      </c>
      <c r="BR54" s="380">
        <f>[3]Gemüse!$CP38</f>
        <v>2.0405859999999998</v>
      </c>
      <c r="BS54" s="380"/>
      <c r="BT54" s="380">
        <f>[3]Gemüse!$AO38</f>
        <v>5.8020750000000003</v>
      </c>
      <c r="BU54" s="380">
        <f>[3]Gemüse!$CQ38</f>
        <v>4.0448550000000001</v>
      </c>
      <c r="BV54" s="468">
        <f>[3]Gemüse!$AW38</f>
        <v>9.9867840000000001</v>
      </c>
      <c r="BW54" s="468">
        <f>[3]Gemüse!$CY38</f>
        <v>7.6337739999999998</v>
      </c>
      <c r="BX54" s="380">
        <f>[3]Gemüse!$AP38</f>
        <v>9.9490970000000001</v>
      </c>
      <c r="BY54" s="380">
        <f>[3]Gemüse!$CR38</f>
        <v>7.7136490000000002</v>
      </c>
      <c r="BZ54" s="468">
        <f>[3]Gemüse!$AQ38</f>
        <v>4.9170049999999996</v>
      </c>
      <c r="CA54" s="468">
        <f>[3]Gemüse!$CS38</f>
        <v>3.0355599999999998</v>
      </c>
      <c r="CB54" s="380">
        <f>[3]Gemüse!$AS38</f>
        <v>26.590032000000001</v>
      </c>
      <c r="CC54" s="380">
        <f>[3]Gemüse!$CU38</f>
        <v>21.478227</v>
      </c>
      <c r="CD54" s="468">
        <f>[3]Gemüse!$AT38</f>
        <v>13.819255999999999</v>
      </c>
      <c r="CE54" s="468">
        <f>[3]Gemüse!$CV38</f>
        <v>8.4378290000000007</v>
      </c>
      <c r="CF54" s="380">
        <f>[3]Gemüse!$AU38</f>
        <v>17.602274999999999</v>
      </c>
      <c r="CG54" s="380">
        <f>[3]Gemüse!$CW38</f>
        <v>10.771523999999999</v>
      </c>
      <c r="CH54" s="380"/>
      <c r="CI54" s="468">
        <f>[3]Gemüse!$AV38</f>
        <v>11.540174</v>
      </c>
      <c r="CJ54" s="468">
        <f>[3]Gemüse!$CX38</f>
        <v>5.9681490000000004</v>
      </c>
      <c r="CK54" s="380"/>
      <c r="CL54" s="380">
        <f>[3]Gemüse!$AY38</f>
        <v>16.079628</v>
      </c>
      <c r="CM54" s="380">
        <f>[3]Gemüse!$DA38</f>
        <v>9.7827699999999993</v>
      </c>
      <c r="CN54" s="380"/>
      <c r="CO54" s="468">
        <f>[3]Gemüse!$AZ38</f>
        <v>15.620507</v>
      </c>
      <c r="CP54" s="468">
        <f>[3]Gemüse!$DB38</f>
        <v>9.6823099999999993</v>
      </c>
      <c r="CQ54" s="380">
        <f>[3]Gemüse!$BB38</f>
        <v>16.909032</v>
      </c>
      <c r="CR54" s="380">
        <f>[3]Gemüse!$DD38</f>
        <v>9.4091459999999998</v>
      </c>
      <c r="CS54" s="468">
        <f>[3]Gemüse!$BC38</f>
        <v>6.963578</v>
      </c>
      <c r="CT54" s="468">
        <f>[3]Gemüse!$DE38</f>
        <v>6.4071829999999999</v>
      </c>
      <c r="CU54" s="380">
        <f>[3]Gemüse!$AJ38</f>
        <v>5.117559</v>
      </c>
      <c r="CV54" s="380">
        <f>[3]Gemüse!$CL38</f>
        <v>3.7216849999999999</v>
      </c>
      <c r="CW54" s="383"/>
      <c r="CX54" s="343">
        <f>'Früchte Daten'!BQ54</f>
        <v>4</v>
      </c>
      <c r="CY54" s="471">
        <f>[3]Gemüse!DH38</f>
        <v>5271.3668891639991</v>
      </c>
      <c r="CZ54" s="471">
        <f>[3]Gemüse!DI38</f>
        <v>22163.719592748002</v>
      </c>
      <c r="DA54" s="471"/>
      <c r="DB54" s="473">
        <f>[3]Gemüse!DJ38</f>
        <v>409.83778952400104</v>
      </c>
      <c r="DC54" s="473">
        <f>[3]Gemüse!DK38</f>
        <v>1424.525806785</v>
      </c>
      <c r="DD54" s="471">
        <f>[3]Gemüse!DL38</f>
        <v>564.82518191399993</v>
      </c>
      <c r="DE54" s="471">
        <f>[3]Gemüse!DM38</f>
        <v>1731.399719796</v>
      </c>
      <c r="DF54" s="473">
        <f>[3]Gemüse!DN38</f>
        <v>224.68304700300101</v>
      </c>
      <c r="DG54" s="473">
        <f>[3]Gemüse!DO38</f>
        <v>1564.7899429929998</v>
      </c>
      <c r="DH54" s="471">
        <f>[3]Gemüse!DP38</f>
        <v>190.049212176</v>
      </c>
      <c r="DI54" s="471">
        <f>[3]Gemüse!DQ38</f>
        <v>1274.9151763220002</v>
      </c>
      <c r="DJ54" s="473">
        <f>[3]Gemüse!DR38</f>
        <v>373.88729695400002</v>
      </c>
      <c r="DK54" s="473">
        <f>[3]Gemüse!DS38</f>
        <v>951.85382988600099</v>
      </c>
      <c r="DN54" s="471"/>
      <c r="DO54" s="471">
        <f>[3]Gemüse!DT38</f>
        <v>78.187246610999992</v>
      </c>
      <c r="DP54" s="471">
        <f>[3]Gemüse!DU38</f>
        <v>376.52316819800001</v>
      </c>
      <c r="DQ54" s="473">
        <f>[3]Gemüse!DV38</f>
        <v>115.68090806900101</v>
      </c>
      <c r="DR54" s="473">
        <f>[3]Gemüse!DW38</f>
        <v>664.04980151000098</v>
      </c>
      <c r="DS54" s="471">
        <f>[3]Gemüse!DX38</f>
        <v>192.82493973900102</v>
      </c>
      <c r="DT54" s="471">
        <f>[3]Gemüse!DY38</f>
        <v>736.201127918</v>
      </c>
      <c r="DU54" s="473">
        <f>[3]Gemüse!DZ38</f>
        <v>17.689538001000997</v>
      </c>
      <c r="DV54" s="473">
        <f>[3]Gemüse!EA38</f>
        <v>75.530877306002012</v>
      </c>
      <c r="DW54" s="471"/>
      <c r="DX54" s="471">
        <f>[3]Gemüse!EB38</f>
        <v>79.354072740999996</v>
      </c>
      <c r="DY54" s="471">
        <f>[3]Gemüse!EC38</f>
        <v>415.16547986100102</v>
      </c>
      <c r="DZ54" s="473">
        <f>[3]Gemüse!ED38</f>
        <v>151.956505986</v>
      </c>
      <c r="EA54" s="473">
        <f>[3]Gemüse!EE38</f>
        <v>513.33093288099997</v>
      </c>
      <c r="EB54" s="471">
        <f>[3]Gemüse!$EF38</f>
        <v>8.1943859999999997</v>
      </c>
      <c r="EC54" s="471">
        <f>[3]Gemüse!EG38</f>
        <v>120.23837700000099</v>
      </c>
      <c r="ED54" s="473">
        <f>[3]Gemüse!EH38</f>
        <v>29.630984073001002</v>
      </c>
      <c r="EE54" s="473">
        <f>[3]Gemüse!EI38</f>
        <v>266.41412281900097</v>
      </c>
      <c r="EG54" s="471">
        <f>[3]Gemüse!$EJ38</f>
        <v>997.19312534500102</v>
      </c>
      <c r="EH54" s="471">
        <f>[3]Gemüse!EK38</f>
        <v>2346.2620454009998</v>
      </c>
      <c r="EI54" s="473">
        <f>[3]Gemüse!EL38</f>
        <v>35.997747428000999</v>
      </c>
      <c r="EJ54" s="473">
        <f>[3]Gemüse!EM38</f>
        <v>144.25431763900102</v>
      </c>
      <c r="EK54" s="471">
        <f>[3]Gemüse!$EN38</f>
        <v>18.247059353000001</v>
      </c>
      <c r="EL54" s="471">
        <f>[3]Gemüse!EO38</f>
        <v>135.536648181001</v>
      </c>
      <c r="EM54" s="473">
        <f>[3]Gemüse!EP38</f>
        <v>152.26295576200098</v>
      </c>
      <c r="EN54" s="473">
        <f>[3]Gemüse!EQ38</f>
        <v>157.712177709001</v>
      </c>
      <c r="EO54" s="471"/>
      <c r="EP54" s="471">
        <f>[3]Gemüse!ER38</f>
        <v>42.916715391001006</v>
      </c>
      <c r="EQ54" s="471">
        <f>[3]Gemüse!ES38</f>
        <v>272.64948456800005</v>
      </c>
      <c r="ER54" s="471">
        <f>[3]Gemüse!$ET38</f>
        <v>219.80739039800102</v>
      </c>
      <c r="ES54" s="471">
        <f>[3]Gemüse!EU38</f>
        <v>1985.3113467140001</v>
      </c>
      <c r="ET54" s="471"/>
      <c r="EU54" s="473">
        <f>[3]Gemüse!$EV38</f>
        <v>112.721021445001</v>
      </c>
      <c r="EV54" s="473">
        <f>[3]Gemüse!EW38</f>
        <v>410.13888616400004</v>
      </c>
      <c r="EX54" s="473">
        <f>[3]Gemüse!EX38</f>
        <v>69.488008367000006</v>
      </c>
      <c r="EY54" s="473">
        <f>[3]Gemüse!EY38</f>
        <v>369.60510214999999</v>
      </c>
    </row>
    <row r="55" spans="1:155" x14ac:dyDescent="0.2">
      <c r="A55" s="218"/>
      <c r="B55" s="189">
        <f>[3]Gemüse!A39</f>
        <v>45017</v>
      </c>
      <c r="C55" s="468">
        <f>[3]Gemüse!$B39</f>
        <v>5.6167699999999998</v>
      </c>
      <c r="D55" s="468">
        <f>[3]Gemüse!$BD39</f>
        <v>3.4432800000000001</v>
      </c>
      <c r="E55" s="380">
        <f>[3]Gemüse!$C39</f>
        <v>7.6389310000000004</v>
      </c>
      <c r="F55" s="380">
        <f>[3]Gemüse!$BE39</f>
        <v>5.0084160000000004</v>
      </c>
      <c r="G55" s="468">
        <f>[3]Gemüse!$D39</f>
        <v>2.0771730000000002</v>
      </c>
      <c r="H55" s="468">
        <f>[3]Gemüse!$BF39</f>
        <v>1.3046059999999999</v>
      </c>
      <c r="I55" s="380">
        <f>[3]Gemüse!$E39</f>
        <v>5.5620529999999997</v>
      </c>
      <c r="J55" s="380">
        <f>[3]Gemüse!$BG39</f>
        <v>4.0336100000000004</v>
      </c>
      <c r="K55" s="468">
        <f>[3]Gemüse!$F39</f>
        <v>0</v>
      </c>
      <c r="L55" s="468">
        <f>[3]Gemüse!$BH39</f>
        <v>5.8853179999999998</v>
      </c>
      <c r="M55" s="380">
        <f>[3]Gemüse!$G39</f>
        <v>10.929159</v>
      </c>
      <c r="N55" s="380">
        <f>[3]Gemüse!$BI39</f>
        <v>10.027170999999999</v>
      </c>
      <c r="O55" s="468">
        <f>[3]Gemüse!$H39</f>
        <v>7.6302729999999999</v>
      </c>
      <c r="P55" s="468">
        <f>[3]Gemüse!$BJ39</f>
        <v>8.6168239999999994</v>
      </c>
      <c r="Q55" s="380">
        <f>[3]Gemüse!$J39</f>
        <v>3.5883219999999998</v>
      </c>
      <c r="R55" s="380">
        <f>[3]Gemüse!$BL39</f>
        <v>2.4864839999999999</v>
      </c>
      <c r="S55" s="380"/>
      <c r="T55" s="468">
        <f>[3]Gemüse!$K39</f>
        <v>8.6067669999999996</v>
      </c>
      <c r="U55" s="468">
        <f>[3]Gemüse!$BM39</f>
        <v>4.5375350000000001</v>
      </c>
      <c r="V55" s="380">
        <f>[3]Gemüse!$L39</f>
        <v>0</v>
      </c>
      <c r="W55" s="380">
        <f>[3]Gemüse!$BN39</f>
        <v>5.2030849999999997</v>
      </c>
      <c r="X55" s="468">
        <f>[3]Gemüse!$M39</f>
        <v>2.7997359999999998</v>
      </c>
      <c r="Y55" s="468">
        <f>[3]Gemüse!$BO39</f>
        <v>2.200942</v>
      </c>
      <c r="Z55" s="380">
        <f>[3]Gemüse!$N39</f>
        <v>2.7259350000000002</v>
      </c>
      <c r="AA55" s="380">
        <f>[3]Gemüse!$BP39</f>
        <v>1.2861100000000001</v>
      </c>
      <c r="AB55" s="468">
        <f>[3]Gemüse!$R39</f>
        <v>2.8597260000000002</v>
      </c>
      <c r="AC55" s="468">
        <f>[3]Gemüse!$BT39</f>
        <v>1.975495</v>
      </c>
      <c r="AD55" s="380">
        <f>[3]Gemüse!$U39</f>
        <v>40.118940000000002</v>
      </c>
      <c r="AE55" s="380">
        <f>[3]Gemüse!$BW39</f>
        <v>25.139061000000002</v>
      </c>
      <c r="AF55" s="468">
        <f>[3]Gemüse!$V39</f>
        <v>20.611847000000001</v>
      </c>
      <c r="AG55" s="468">
        <f>[3]Gemüse!$BX39</f>
        <v>8.5527689999999996</v>
      </c>
      <c r="AH55" s="380">
        <f>[3]Gemüse!$AX39</f>
        <v>20.732438999999999</v>
      </c>
      <c r="AI55" s="380">
        <f>[3]Gemüse!$CZ39</f>
        <v>8.7489690000000007</v>
      </c>
      <c r="AJ55" s="468">
        <f>[3]Gemüse!$W39</f>
        <v>0</v>
      </c>
      <c r="AK55" s="468">
        <f>[3]Gemüse!$BY39</f>
        <v>4.5371449999999998</v>
      </c>
      <c r="AL55" s="380"/>
      <c r="AM55" s="380">
        <f>[3]Gemüse!$X39</f>
        <v>5.3376720000000004</v>
      </c>
      <c r="AN55" s="380">
        <f>[3]Gemüse!$BZ39</f>
        <v>3.0199549999999999</v>
      </c>
      <c r="AO55" s="468">
        <f>[3]Gemüse!$Y39</f>
        <v>5.3435560000000004</v>
      </c>
      <c r="AP55" s="468">
        <f>[3]Gemüse!$CA39</f>
        <v>3.3803299999999998</v>
      </c>
      <c r="AQ55" s="380">
        <f>[3]Gemüse!$Z39</f>
        <v>5.1480839999999999</v>
      </c>
      <c r="AR55" s="380">
        <f>[3]Gemüse!$CB39</f>
        <v>3.649178</v>
      </c>
      <c r="AS55" s="468">
        <f>[3]Gemüse!$AF39</f>
        <v>2.2331379999999998</v>
      </c>
      <c r="AT55" s="468">
        <f>[3]Gemüse!$CH39</f>
        <v>1.5023740000000001</v>
      </c>
      <c r="AU55" s="380">
        <f>[3]Gemüse!$AB39</f>
        <v>5.0280880000000003</v>
      </c>
      <c r="AV55" s="380">
        <f>[3]Gemüse!$CD39</f>
        <v>2.0435400000000001</v>
      </c>
      <c r="AW55" s="468">
        <f>[3]Gemüse!$AC39</f>
        <v>4.95</v>
      </c>
      <c r="AX55" s="468">
        <f>[3]Gemüse!$CE39</f>
        <v>2.0473599999999998</v>
      </c>
      <c r="AY55" s="380">
        <f>[3]Gemüse!$AD39</f>
        <v>6.4881479999999998</v>
      </c>
      <c r="AZ55" s="380">
        <f>[3]Gemüse!$CF39</f>
        <v>3.14317</v>
      </c>
      <c r="BA55" s="380"/>
      <c r="BB55" s="468">
        <f>[3]Gemüse!$AE39</f>
        <v>3.08087</v>
      </c>
      <c r="BC55" s="468">
        <f>[3]Gemüse!$CG39</f>
        <v>1.636422</v>
      </c>
      <c r="BD55" s="380">
        <f>[3]Gemüse!$AG39</f>
        <v>5.3392970000000002</v>
      </c>
      <c r="BE55" s="380">
        <f>[3]Gemüse!$CI39</f>
        <v>2.7574230000000002</v>
      </c>
      <c r="BF55" s="468">
        <f>[3]Gemüse!$AH39</f>
        <v>2.7883789999999999</v>
      </c>
      <c r="BG55" s="468">
        <f>[3]Gemüse!$CJ39</f>
        <v>1.628344</v>
      </c>
      <c r="BH55" s="380">
        <f>[3]Gemüse!$AI39</f>
        <v>7.5699129999999997</v>
      </c>
      <c r="BI55" s="380">
        <f>[3]Gemüse!$CK39</f>
        <v>3.8391799999999998</v>
      </c>
      <c r="BJ55" s="380"/>
      <c r="BK55" s="468">
        <f>[3]Gemüse!$AK39</f>
        <v>3.8372850000000001</v>
      </c>
      <c r="BL55" s="468">
        <f>[3]Gemüse!$CM39</f>
        <v>1.8151390000000001</v>
      </c>
      <c r="BM55" s="380">
        <f>[3]Gemüse!$AL39</f>
        <v>19.260169999999999</v>
      </c>
      <c r="BN55" s="380">
        <f>[3]Gemüse!$CN39</f>
        <v>4.6089770000000003</v>
      </c>
      <c r="BO55" s="468">
        <f>[3]Gemüse!$AM39</f>
        <v>7.2790850000000002</v>
      </c>
      <c r="BP55" s="468">
        <f>[3]Gemüse!$CO39</f>
        <v>3.998421</v>
      </c>
      <c r="BQ55" s="380">
        <f>[3]Gemüse!$AN39</f>
        <v>4.994434</v>
      </c>
      <c r="BR55" s="380">
        <f>[3]Gemüse!$CP39</f>
        <v>2.0418379999999998</v>
      </c>
      <c r="BS55" s="380"/>
      <c r="BT55" s="380">
        <f>[3]Gemüse!$AO39</f>
        <v>4.0292389999999996</v>
      </c>
      <c r="BU55" s="380">
        <f>[3]Gemüse!$CQ39</f>
        <v>2.5523850000000001</v>
      </c>
      <c r="BV55" s="468">
        <f>[3]Gemüse!$AW39</f>
        <v>9.8396650000000001</v>
      </c>
      <c r="BW55" s="468">
        <f>[3]Gemüse!$CY39</f>
        <v>7.5976100000000004</v>
      </c>
      <c r="BX55" s="380">
        <f>[3]Gemüse!$AP39</f>
        <v>9.9315289999999994</v>
      </c>
      <c r="BY55" s="380">
        <f>[3]Gemüse!$CR39</f>
        <v>9.0240080000000003</v>
      </c>
      <c r="BZ55" s="468">
        <f>[3]Gemüse!$AQ39</f>
        <v>4.6048799999999996</v>
      </c>
      <c r="CA55" s="468">
        <f>[3]Gemüse!$CS39</f>
        <v>2.5960519999999998</v>
      </c>
      <c r="CB55" s="380">
        <f>[3]Gemüse!$AS39</f>
        <v>0</v>
      </c>
      <c r="CC55" s="380">
        <f>[3]Gemüse!$CU39</f>
        <v>19.898119000000001</v>
      </c>
      <c r="CD55" s="468">
        <f>[3]Gemüse!$AT39</f>
        <v>15.502257</v>
      </c>
      <c r="CE55" s="468">
        <f>[3]Gemüse!$CV39</f>
        <v>7.8643169999999998</v>
      </c>
      <c r="CF55" s="380">
        <f>[3]Gemüse!$AU39</f>
        <v>17.595648000000001</v>
      </c>
      <c r="CG55" s="380">
        <f>[3]Gemüse!$CW39</f>
        <v>10.726035</v>
      </c>
      <c r="CH55" s="380"/>
      <c r="CI55" s="468">
        <f>[3]Gemüse!$AV39</f>
        <v>11.116185</v>
      </c>
      <c r="CJ55" s="468">
        <f>[3]Gemüse!$CX39</f>
        <v>5.968426</v>
      </c>
      <c r="CK55" s="380"/>
      <c r="CL55" s="380">
        <f>[3]Gemüse!$AY39</f>
        <v>16.49877</v>
      </c>
      <c r="CM55" s="380">
        <f>[3]Gemüse!$DA39</f>
        <v>9.7606579999999994</v>
      </c>
      <c r="CN55" s="380"/>
      <c r="CO55" s="468">
        <f>[3]Gemüse!$AZ39</f>
        <v>15.91797</v>
      </c>
      <c r="CP55" s="468">
        <f>[3]Gemüse!$DB39</f>
        <v>9.7056489999999993</v>
      </c>
      <c r="CQ55" s="380">
        <f>[3]Gemüse!$BB39</f>
        <v>16.643378999999999</v>
      </c>
      <c r="CR55" s="380">
        <f>[3]Gemüse!$DD39</f>
        <v>9.4339770000000005</v>
      </c>
      <c r="CS55" s="468">
        <f>[3]Gemüse!$BC39</f>
        <v>7.5436829999999997</v>
      </c>
      <c r="CT55" s="468">
        <f>[3]Gemüse!$DE39</f>
        <v>6.2164919999999997</v>
      </c>
      <c r="CU55" s="380">
        <f>[3]Gemüse!$AJ39</f>
        <v>5.1135380000000001</v>
      </c>
      <c r="CV55" s="380">
        <f>[3]Gemüse!$CL39</f>
        <v>3.7182499999999998</v>
      </c>
      <c r="CW55" s="383"/>
      <c r="CX55" s="343">
        <f>'Früchte Daten'!BQ55</f>
        <v>4</v>
      </c>
      <c r="CY55" s="471">
        <f>[3]Gemüse!DH39</f>
        <v>5634.9514763800007</v>
      </c>
      <c r="CZ55" s="471">
        <f>[3]Gemüse!DI39</f>
        <v>21148.772541068</v>
      </c>
      <c r="DA55" s="471"/>
      <c r="DB55" s="473">
        <f>[3]Gemüse!DJ39</f>
        <v>366.55487541000105</v>
      </c>
      <c r="DC55" s="473">
        <f>[3]Gemüse!DK39</f>
        <v>1325.6908645609999</v>
      </c>
      <c r="DD55" s="471">
        <f>[3]Gemüse!DL39</f>
        <v>545.08533334500009</v>
      </c>
      <c r="DE55" s="471">
        <f>[3]Gemüse!DM39</f>
        <v>1624.0412511280001</v>
      </c>
      <c r="DF55" s="473">
        <f>[3]Gemüse!DN39</f>
        <v>318.33313504400002</v>
      </c>
      <c r="DG55" s="473">
        <f>[3]Gemüse!DO39</f>
        <v>1296.1202037480002</v>
      </c>
      <c r="DH55" s="471">
        <f>[3]Gemüse!DP39</f>
        <v>191.53743856900101</v>
      </c>
      <c r="DI55" s="471">
        <f>[3]Gemüse!DQ39</f>
        <v>870.82489370600001</v>
      </c>
      <c r="DJ55" s="473">
        <f>[3]Gemüse!DR39</f>
        <v>429.639661854</v>
      </c>
      <c r="DK55" s="473">
        <f>[3]Gemüse!DS39</f>
        <v>823.40896165499998</v>
      </c>
      <c r="DN55" s="471"/>
      <c r="DO55" s="471">
        <f>[3]Gemüse!DT39</f>
        <v>93.735842422000005</v>
      </c>
      <c r="DP55" s="471">
        <f>[3]Gemüse!DU39</f>
        <v>499.36839466800001</v>
      </c>
      <c r="DQ55" s="473">
        <f>[3]Gemüse!DV39</f>
        <v>126.303743544</v>
      </c>
      <c r="DR55" s="473">
        <f>[3]Gemüse!DW39</f>
        <v>758.94421873299996</v>
      </c>
      <c r="DS55" s="471">
        <f>[3]Gemüse!DX39</f>
        <v>124.184823178</v>
      </c>
      <c r="DT55" s="471">
        <f>[3]Gemüse!DY39</f>
        <v>489.37017904499999</v>
      </c>
      <c r="DU55" s="473">
        <f>[3]Gemüse!DZ39</f>
        <v>28.172135856001002</v>
      </c>
      <c r="DV55" s="473">
        <f>[3]Gemüse!EA39</f>
        <v>165.891902100002</v>
      </c>
      <c r="DW55" s="471"/>
      <c r="DX55" s="471">
        <f>[3]Gemüse!EB39</f>
        <v>136.370911556001</v>
      </c>
      <c r="DY55" s="471">
        <f>[3]Gemüse!EC39</f>
        <v>564.13248807600007</v>
      </c>
      <c r="DZ55" s="473">
        <f>[3]Gemüse!ED39</f>
        <v>206.250362582001</v>
      </c>
      <c r="EA55" s="473">
        <f>[3]Gemüse!EE39</f>
        <v>601.65088345300001</v>
      </c>
      <c r="EB55" s="471">
        <f>[3]Gemüse!$EF39</f>
        <v>15.991434075000999</v>
      </c>
      <c r="EC55" s="471">
        <f>[3]Gemüse!EG39</f>
        <v>145.202933</v>
      </c>
      <c r="ED55" s="473">
        <f>[3]Gemüse!EH39</f>
        <v>27.503813712001001</v>
      </c>
      <c r="EE55" s="473">
        <f>[3]Gemüse!EI39</f>
        <v>225.53337134099999</v>
      </c>
      <c r="EG55" s="471">
        <f>[3]Gemüse!$EJ39</f>
        <v>993.36316210500001</v>
      </c>
      <c r="EH55" s="471">
        <f>[3]Gemüse!EK39</f>
        <v>2635.3789117790002</v>
      </c>
      <c r="EI55" s="473">
        <f>[3]Gemüse!EL39</f>
        <v>50.559991366001</v>
      </c>
      <c r="EJ55" s="473">
        <f>[3]Gemüse!EM39</f>
        <v>187.20235751300001</v>
      </c>
      <c r="EK55" s="471">
        <f>[3]Gemüse!$EN39</f>
        <v>15.958780639</v>
      </c>
      <c r="EL55" s="471">
        <f>[3]Gemüse!EO39</f>
        <v>149.92046983900099</v>
      </c>
      <c r="EM55" s="473">
        <f>[3]Gemüse!EP39</f>
        <v>175.70112958700099</v>
      </c>
      <c r="EN55" s="473">
        <f>[3]Gemüse!EQ39</f>
        <v>177.02266826800002</v>
      </c>
      <c r="EO55" s="471"/>
      <c r="EP55" s="471">
        <f>[3]Gemüse!ER39</f>
        <v>63.881596270000998</v>
      </c>
      <c r="EQ55" s="471">
        <f>[3]Gemüse!ES39</f>
        <v>323.38583524300003</v>
      </c>
      <c r="ER55" s="471">
        <f>[3]Gemüse!$ET39</f>
        <v>278.59294911199999</v>
      </c>
      <c r="ES55" s="471">
        <f>[3]Gemüse!EU39</f>
        <v>1937.6810332780001</v>
      </c>
      <c r="ET55" s="471"/>
      <c r="EU55" s="473">
        <f>[3]Gemüse!$EV39</f>
        <v>117.675613365001</v>
      </c>
      <c r="EV55" s="473">
        <f>[3]Gemüse!EW39</f>
        <v>433.00776365200102</v>
      </c>
      <c r="EX55" s="473">
        <f>[3]Gemüse!EX39</f>
        <v>109.64333973799999</v>
      </c>
      <c r="EY55" s="473">
        <f>[3]Gemüse!EY39</f>
        <v>493.42573932100004</v>
      </c>
    </row>
    <row r="56" spans="1:155" ht="13.5" customHeight="1" x14ac:dyDescent="0.2">
      <c r="A56" s="218"/>
      <c r="B56" s="189">
        <f>[3]Gemüse!A40</f>
        <v>44986</v>
      </c>
      <c r="C56" s="468">
        <f>[3]Gemüse!$B40</f>
        <v>5.9043020000000004</v>
      </c>
      <c r="D56" s="468">
        <f>[3]Gemüse!$BD40</f>
        <v>3.7822469999999999</v>
      </c>
      <c r="E56" s="380">
        <f>[3]Gemüse!$C40</f>
        <v>7.9925360000000003</v>
      </c>
      <c r="F56" s="380">
        <f>[3]Gemüse!$BE40</f>
        <v>5.6083270000000001</v>
      </c>
      <c r="G56" s="468">
        <f>[3]Gemüse!$D40</f>
        <v>1.8762749999999999</v>
      </c>
      <c r="H56" s="468">
        <f>[3]Gemüse!$BF40</f>
        <v>1.4040330000000001</v>
      </c>
      <c r="I56" s="380">
        <f>[3]Gemüse!$E40</f>
        <v>5.3202400000000001</v>
      </c>
      <c r="J56" s="380">
        <f>[3]Gemüse!$BG40</f>
        <v>4.3180639999999997</v>
      </c>
      <c r="K56" s="468">
        <f>[3]Gemüse!$F40</f>
        <v>0</v>
      </c>
      <c r="L56" s="468">
        <f>[3]Gemüse!$BH40</f>
        <v>5.4285050000000004</v>
      </c>
      <c r="M56" s="380">
        <f>[3]Gemüse!$G40</f>
        <v>10.901199999999999</v>
      </c>
      <c r="N56" s="380">
        <f>[3]Gemüse!$BI40</f>
        <v>9.1756569999999993</v>
      </c>
      <c r="O56" s="468">
        <f>[3]Gemüse!$H40</f>
        <v>8.0051389999999998</v>
      </c>
      <c r="P56" s="468">
        <f>[3]Gemüse!$BJ40</f>
        <v>7.451765</v>
      </c>
      <c r="Q56" s="380">
        <f>[3]Gemüse!$J40</f>
        <v>5.0193430000000001</v>
      </c>
      <c r="R56" s="380">
        <f>[3]Gemüse!$BL40</f>
        <v>2.380322</v>
      </c>
      <c r="S56" s="380"/>
      <c r="T56" s="468">
        <f>[3]Gemüse!$K40</f>
        <v>8.6051549999999999</v>
      </c>
      <c r="U56" s="468">
        <f>[3]Gemüse!$BM40</f>
        <v>4.6262369999999997</v>
      </c>
      <c r="V56" s="380">
        <f>[3]Gemüse!$L40</f>
        <v>8.3622309999999995</v>
      </c>
      <c r="W56" s="380">
        <f>[3]Gemüse!$BN40</f>
        <v>5.6867970000000003</v>
      </c>
      <c r="X56" s="468">
        <f>[3]Gemüse!$M40</f>
        <v>2.5906479999999998</v>
      </c>
      <c r="Y56" s="468">
        <f>[3]Gemüse!$BO40</f>
        <v>2.1966589999999999</v>
      </c>
      <c r="Z56" s="380">
        <f>[3]Gemüse!$N40</f>
        <v>2.6365069999999999</v>
      </c>
      <c r="AA56" s="380">
        <f>[3]Gemüse!$BP40</f>
        <v>1.4219059999999999</v>
      </c>
      <c r="AB56" s="468">
        <f>[3]Gemüse!$R40</f>
        <v>2.763204</v>
      </c>
      <c r="AC56" s="468">
        <f>[3]Gemüse!$BT40</f>
        <v>1.9336370000000001</v>
      </c>
      <c r="AD56" s="380">
        <f>[3]Gemüse!$U40</f>
        <v>40.704951999999999</v>
      </c>
      <c r="AE56" s="380">
        <f>[3]Gemüse!$BW40</f>
        <v>26.846433999999999</v>
      </c>
      <c r="AF56" s="468">
        <f>[3]Gemüse!$V40</f>
        <v>17.059792999999999</v>
      </c>
      <c r="AG56" s="468">
        <f>[3]Gemüse!$BX40</f>
        <v>8.1670499999999997</v>
      </c>
      <c r="AH56" s="380">
        <f>[3]Gemüse!$AX40</f>
        <v>19.067022000000001</v>
      </c>
      <c r="AI56" s="380">
        <f>[3]Gemüse!$CZ40</f>
        <v>7.4482359999999996</v>
      </c>
      <c r="AJ56" s="468">
        <f>[3]Gemüse!$W40</f>
        <v>4.9430209999999999</v>
      </c>
      <c r="AK56" s="468">
        <f>[3]Gemüse!$BY40</f>
        <v>4.1274170000000003</v>
      </c>
      <c r="AL56" s="380"/>
      <c r="AM56" s="380">
        <f>[3]Gemüse!$X40</f>
        <v>5.5302879999999996</v>
      </c>
      <c r="AN56" s="380">
        <f>[3]Gemüse!$BZ40</f>
        <v>3.3544719999999999</v>
      </c>
      <c r="AO56" s="468">
        <f>[3]Gemüse!$Y40</f>
        <v>5.1538880000000002</v>
      </c>
      <c r="AP56" s="468">
        <f>[3]Gemüse!$CA40</f>
        <v>3.3545690000000001</v>
      </c>
      <c r="AQ56" s="380">
        <f>[3]Gemüse!$Z40</f>
        <v>5.0722149999999999</v>
      </c>
      <c r="AR56" s="380">
        <f>[3]Gemüse!$CB40</f>
        <v>3.059939</v>
      </c>
      <c r="AS56" s="468">
        <f>[3]Gemüse!$AF40</f>
        <v>1.7097020000000001</v>
      </c>
      <c r="AT56" s="468">
        <f>[3]Gemüse!$CH40</f>
        <v>1.0475220000000001</v>
      </c>
      <c r="AU56" s="380">
        <f>[3]Gemüse!$AB40</f>
        <v>5.2629910000000004</v>
      </c>
      <c r="AV56" s="380">
        <f>[3]Gemüse!$CD40</f>
        <v>2.1397300000000001</v>
      </c>
      <c r="AW56" s="468">
        <f>[3]Gemüse!$AC40</f>
        <v>5.1681819999999998</v>
      </c>
      <c r="AX56" s="468">
        <f>[3]Gemüse!$CE40</f>
        <v>2.0131640000000002</v>
      </c>
      <c r="AY56" s="380">
        <f>[3]Gemüse!$AD40</f>
        <v>6.4883660000000001</v>
      </c>
      <c r="AZ56" s="380">
        <f>[3]Gemüse!$CF40</f>
        <v>3.4018489999999999</v>
      </c>
      <c r="BA56" s="380"/>
      <c r="BB56" s="468">
        <f>[3]Gemüse!$AE40</f>
        <v>2.7853829999999999</v>
      </c>
      <c r="BC56" s="468">
        <f>[3]Gemüse!$CG40</f>
        <v>1.7591319999999999</v>
      </c>
      <c r="BD56" s="380">
        <f>[3]Gemüse!$AG40</f>
        <v>5.3859399999999997</v>
      </c>
      <c r="BE56" s="380">
        <f>[3]Gemüse!$CI40</f>
        <v>2.7573759999999998</v>
      </c>
      <c r="BF56" s="468">
        <f>[3]Gemüse!$AH40</f>
        <v>2.708507</v>
      </c>
      <c r="BG56" s="468">
        <f>[3]Gemüse!$CJ40</f>
        <v>1.733811</v>
      </c>
      <c r="BH56" s="380">
        <f>[3]Gemüse!$AI40</f>
        <v>7.7424179999999998</v>
      </c>
      <c r="BI56" s="380">
        <f>[3]Gemüse!$CK40</f>
        <v>4.036257</v>
      </c>
      <c r="BJ56" s="380"/>
      <c r="BK56" s="468">
        <f>[3]Gemüse!$AK40</f>
        <v>2.65821</v>
      </c>
      <c r="BL56" s="468">
        <f>[3]Gemüse!$CM40</f>
        <v>1.398234</v>
      </c>
      <c r="BM56" s="380">
        <f>[3]Gemüse!$AL40</f>
        <v>19.260406</v>
      </c>
      <c r="BN56" s="380">
        <f>[3]Gemüse!$CN40</f>
        <v>4.6820560000000002</v>
      </c>
      <c r="BO56" s="468">
        <f>[3]Gemüse!$AM40</f>
        <v>7.4477919999999997</v>
      </c>
      <c r="BP56" s="468">
        <f>[3]Gemüse!$CO40</f>
        <v>3.8820079999999999</v>
      </c>
      <c r="BQ56" s="380">
        <f>[3]Gemüse!$AN40</f>
        <v>4.9999989999999999</v>
      </c>
      <c r="BR56" s="380">
        <f>[3]Gemüse!$CP40</f>
        <v>2.0447980000000001</v>
      </c>
      <c r="BS56" s="380"/>
      <c r="BT56" s="380">
        <f>[3]Gemüse!$AO40</f>
        <v>3.9927779999999999</v>
      </c>
      <c r="BU56" s="380">
        <f>[3]Gemüse!$CQ40</f>
        <v>2.5744729999999998</v>
      </c>
      <c r="BV56" s="468">
        <f>[3]Gemüse!$AW40</f>
        <v>8.8720560000000006</v>
      </c>
      <c r="BW56" s="468">
        <f>[3]Gemüse!$CY40</f>
        <v>6.5034960000000002</v>
      </c>
      <c r="BX56" s="380">
        <f>[3]Gemüse!$AP40</f>
        <v>0</v>
      </c>
      <c r="BY56" s="380">
        <f>[3]Gemüse!$CR40</f>
        <v>9.0622330000000009</v>
      </c>
      <c r="BZ56" s="468">
        <f>[3]Gemüse!$AQ40</f>
        <v>4.1317839999999997</v>
      </c>
      <c r="CA56" s="468">
        <f>[3]Gemüse!$CS40</f>
        <v>2.5124339999999998</v>
      </c>
      <c r="CB56" s="380">
        <f>[3]Gemüse!$AS40</f>
        <v>0</v>
      </c>
      <c r="CC56" s="380">
        <f>[3]Gemüse!$CU40</f>
        <v>0</v>
      </c>
      <c r="CD56" s="468">
        <f>[3]Gemüse!$AT40</f>
        <v>18.971060000000001</v>
      </c>
      <c r="CE56" s="468">
        <f>[3]Gemüse!$CV40</f>
        <v>9.2541849999999997</v>
      </c>
      <c r="CF56" s="380">
        <f>[3]Gemüse!$AU40</f>
        <v>21.901475999999999</v>
      </c>
      <c r="CG56" s="380">
        <f>[3]Gemüse!$CW40</f>
        <v>8.8706750000000003</v>
      </c>
      <c r="CH56" s="380"/>
      <c r="CI56" s="468">
        <f>[3]Gemüse!$AV40</f>
        <v>11.296205</v>
      </c>
      <c r="CJ56" s="468">
        <f>[3]Gemüse!$CX40</f>
        <v>5.3464669999999996</v>
      </c>
      <c r="CK56" s="380"/>
      <c r="CL56" s="380">
        <f>[3]Gemüse!$AY40</f>
        <v>16.020177</v>
      </c>
      <c r="CM56" s="380">
        <f>[3]Gemüse!$DA40</f>
        <v>9.6429109999999998</v>
      </c>
      <c r="CN56" s="380"/>
      <c r="CO56" s="468">
        <f>[3]Gemüse!$AZ40</f>
        <v>15.918312999999999</v>
      </c>
      <c r="CP56" s="468">
        <f>[3]Gemüse!$DB40</f>
        <v>9.6891739999999995</v>
      </c>
      <c r="CQ56" s="380">
        <f>[3]Gemüse!$BB40</f>
        <v>16.644687999999999</v>
      </c>
      <c r="CR56" s="380">
        <f>[3]Gemüse!$DD40</f>
        <v>9.4015029999999999</v>
      </c>
      <c r="CS56" s="468">
        <f>[3]Gemüse!$BC40</f>
        <v>7.5443499999999997</v>
      </c>
      <c r="CT56" s="468">
        <f>[3]Gemüse!$DE40</f>
        <v>6.0023759999999999</v>
      </c>
      <c r="CU56" s="380">
        <f>[3]Gemüse!$AJ40</f>
        <v>5.1136660000000003</v>
      </c>
      <c r="CV56" s="380">
        <f>[3]Gemüse!$CL40</f>
        <v>3.7197179999999999</v>
      </c>
      <c r="CW56" s="383"/>
      <c r="CX56" s="343">
        <f>'Früchte Daten'!BQ56</f>
        <v>5</v>
      </c>
      <c r="CY56" s="471">
        <f>[3]Gemüse!DH40</f>
        <v>6930.4885253250004</v>
      </c>
      <c r="CZ56" s="471">
        <f>[3]Gemüse!DI40</f>
        <v>26098.385480642002</v>
      </c>
      <c r="DA56" s="471"/>
      <c r="DB56" s="473">
        <f>[3]Gemüse!DJ40</f>
        <v>415.93271293699996</v>
      </c>
      <c r="DC56" s="473">
        <f>[3]Gemüse!DK40</f>
        <v>1710.3609435310002</v>
      </c>
      <c r="DD56" s="471">
        <f>[3]Gemüse!DL40</f>
        <v>666.372515604</v>
      </c>
      <c r="DE56" s="471">
        <f>[3]Gemüse!DM40</f>
        <v>1796.7073241300002</v>
      </c>
      <c r="DF56" s="473">
        <f>[3]Gemüse!DN40</f>
        <v>314.65587208200003</v>
      </c>
      <c r="DG56" s="473">
        <f>[3]Gemüse!DO40</f>
        <v>1371.9526218310002</v>
      </c>
      <c r="DH56" s="471">
        <f>[3]Gemüse!DP40</f>
        <v>265.62434439700104</v>
      </c>
      <c r="DI56" s="471">
        <f>[3]Gemüse!DQ40</f>
        <v>906.93171628000005</v>
      </c>
      <c r="DJ56" s="473">
        <f>[3]Gemüse!DR40</f>
        <v>460.70645285200004</v>
      </c>
      <c r="DK56" s="473">
        <f>[3]Gemüse!DS40</f>
        <v>1089.356700157</v>
      </c>
      <c r="DN56" s="471"/>
      <c r="DO56" s="471">
        <f>[3]Gemüse!DT40</f>
        <v>153.13109470700101</v>
      </c>
      <c r="DP56" s="471">
        <f>[3]Gemüse!DU40</f>
        <v>766.56685852100009</v>
      </c>
      <c r="DQ56" s="473">
        <f>[3]Gemüse!DV40</f>
        <v>155.332070934</v>
      </c>
      <c r="DR56" s="473">
        <f>[3]Gemüse!DW40</f>
        <v>872.28817949999996</v>
      </c>
      <c r="DS56" s="471">
        <f>[3]Gemüse!DX40</f>
        <v>130.382557034001</v>
      </c>
      <c r="DT56" s="471">
        <f>[3]Gemüse!DY40</f>
        <v>521.52845894200004</v>
      </c>
      <c r="DU56" s="473">
        <f>[3]Gemüse!DZ40</f>
        <v>67.480131249001005</v>
      </c>
      <c r="DV56" s="473">
        <f>[3]Gemüse!EA40</f>
        <v>184.959803214001</v>
      </c>
      <c r="DW56" s="471"/>
      <c r="DX56" s="471">
        <f>[3]Gemüse!EB40</f>
        <v>183.22003838400101</v>
      </c>
      <c r="DY56" s="471">
        <f>[3]Gemüse!EC40</f>
        <v>757.16443827900105</v>
      </c>
      <c r="DZ56" s="473">
        <f>[3]Gemüse!ED40</f>
        <v>315.19398684400102</v>
      </c>
      <c r="EA56" s="473">
        <f>[3]Gemüse!EE40</f>
        <v>889.27395380999997</v>
      </c>
      <c r="EB56" s="471">
        <f>[3]Gemüse!$EF40</f>
        <v>32.539914435999997</v>
      </c>
      <c r="EC56" s="471">
        <f>[3]Gemüse!EG40</f>
        <v>205.16636300000101</v>
      </c>
      <c r="ED56" s="473">
        <f>[3]Gemüse!EH40</f>
        <v>40.384256678999996</v>
      </c>
      <c r="EE56" s="473">
        <f>[3]Gemüse!EI40</f>
        <v>342.22118026800098</v>
      </c>
      <c r="EG56" s="471">
        <f>[3]Gemüse!$EJ40</f>
        <v>1405.32615753</v>
      </c>
      <c r="EH56" s="471">
        <f>[3]Gemüse!EK40</f>
        <v>3279.3759455530003</v>
      </c>
      <c r="EI56" s="473">
        <f>[3]Gemüse!EL40</f>
        <v>70.990710899001002</v>
      </c>
      <c r="EJ56" s="473">
        <f>[3]Gemüse!EM40</f>
        <v>288.47480792800002</v>
      </c>
      <c r="EK56" s="471">
        <f>[3]Gemüse!$EN40</f>
        <v>13.760824864001</v>
      </c>
      <c r="EL56" s="471">
        <f>[3]Gemüse!EO40</f>
        <v>115.583968877001</v>
      </c>
      <c r="EM56" s="473">
        <f>[3]Gemüse!EP40</f>
        <v>264.88897658000099</v>
      </c>
      <c r="EN56" s="473">
        <f>[3]Gemüse!EQ40</f>
        <v>265.59986360100203</v>
      </c>
      <c r="EO56" s="471"/>
      <c r="EP56" s="471">
        <f>[3]Gemüse!ER40</f>
        <v>105.42276809200101</v>
      </c>
      <c r="EQ56" s="471">
        <f>[3]Gemüse!ES40</f>
        <v>568.82533250799997</v>
      </c>
      <c r="ER56" s="471">
        <f>[3]Gemüse!$ET40</f>
        <v>356.65007058700098</v>
      </c>
      <c r="ES56" s="471">
        <f>[3]Gemüse!EU40</f>
        <v>2437.8011985200001</v>
      </c>
      <c r="ET56" s="471"/>
      <c r="EU56" s="473">
        <f>[3]Gemüse!$EV40</f>
        <v>163.50388612600099</v>
      </c>
      <c r="EV56" s="473">
        <f>[3]Gemüse!EW40</f>
        <v>582.35408194000104</v>
      </c>
      <c r="EX56" s="473">
        <f>[3]Gemüse!EX40</f>
        <v>181.95952564700099</v>
      </c>
      <c r="EY56" s="473">
        <f>[3]Gemüse!EY40</f>
        <v>693.94338456400101</v>
      </c>
    </row>
    <row r="57" spans="1:155" x14ac:dyDescent="0.2">
      <c r="A57" s="218"/>
      <c r="B57" s="189">
        <f>[3]Gemüse!A41</f>
        <v>44958</v>
      </c>
      <c r="C57" s="468">
        <f>[3]Gemüse!$B41</f>
        <v>5.5893810000000004</v>
      </c>
      <c r="D57" s="468">
        <f>[3]Gemüse!$BD41</f>
        <v>4.3705999999999996</v>
      </c>
      <c r="E57" s="380">
        <f>[3]Gemüse!$C41</f>
        <v>7.2032910000000001</v>
      </c>
      <c r="F57" s="380">
        <f>[3]Gemüse!$BE41</f>
        <v>4.9127960000000002</v>
      </c>
      <c r="G57" s="468">
        <f>[3]Gemüse!$D41</f>
        <v>1.7603230000000001</v>
      </c>
      <c r="H57" s="468">
        <f>[3]Gemüse!$BF41</f>
        <v>1.437036</v>
      </c>
      <c r="I57" s="380">
        <f>[3]Gemüse!$E41</f>
        <v>4.7318300000000004</v>
      </c>
      <c r="J57" s="380">
        <f>[3]Gemüse!$BG41</f>
        <v>3.5544720000000001</v>
      </c>
      <c r="K57" s="468">
        <f>[3]Gemüse!$F41</f>
        <v>0</v>
      </c>
      <c r="L57" s="468">
        <f>[3]Gemüse!$BH41</f>
        <v>4.9560700000000004</v>
      </c>
      <c r="M57" s="380">
        <f>[3]Gemüse!$G41</f>
        <v>10.54264</v>
      </c>
      <c r="N57" s="380">
        <f>[3]Gemüse!$BI41</f>
        <v>9.1157660000000007</v>
      </c>
      <c r="O57" s="468">
        <f>[3]Gemüse!$H41</f>
        <v>8.5948019999999996</v>
      </c>
      <c r="P57" s="468">
        <f>[3]Gemüse!$BJ41</f>
        <v>6.5871560000000002</v>
      </c>
      <c r="Q57" s="380">
        <f>[3]Gemüse!$J41</f>
        <v>5.6793870000000002</v>
      </c>
      <c r="R57" s="380">
        <f>[3]Gemüse!$BL41</f>
        <v>3.1534260000000001</v>
      </c>
      <c r="S57" s="380"/>
      <c r="T57" s="468">
        <f>[3]Gemüse!$K41</f>
        <v>8.0332670000000004</v>
      </c>
      <c r="U57" s="468">
        <f>[3]Gemüse!$BM41</f>
        <v>4.3463260000000004</v>
      </c>
      <c r="V57" s="380">
        <f>[3]Gemüse!$L41</f>
        <v>8.2511749999999999</v>
      </c>
      <c r="W57" s="380">
        <f>[3]Gemüse!$BN41</f>
        <v>5.9163009999999998</v>
      </c>
      <c r="X57" s="468">
        <f>[3]Gemüse!$M41</f>
        <v>0</v>
      </c>
      <c r="Y57" s="468">
        <f>[3]Gemüse!$BO41</f>
        <v>2.007908</v>
      </c>
      <c r="Z57" s="380">
        <f>[3]Gemüse!$N41</f>
        <v>2.6604809999999999</v>
      </c>
      <c r="AA57" s="380">
        <f>[3]Gemüse!$BP41</f>
        <v>1.3945700000000001</v>
      </c>
      <c r="AB57" s="468">
        <f>[3]Gemüse!$R41</f>
        <v>2.2520289999999998</v>
      </c>
      <c r="AC57" s="468">
        <f>[3]Gemüse!$BT41</f>
        <v>1.496148</v>
      </c>
      <c r="AD57" s="380">
        <f>[3]Gemüse!$U41</f>
        <v>41.319794000000002</v>
      </c>
      <c r="AE57" s="380">
        <f>[3]Gemüse!$BW41</f>
        <v>25.565299</v>
      </c>
      <c r="AF57" s="468">
        <f>[3]Gemüse!$V41</f>
        <v>17.058126999999999</v>
      </c>
      <c r="AG57" s="468">
        <f>[3]Gemüse!$BX41</f>
        <v>8.4154470000000003</v>
      </c>
      <c r="AH57" s="380">
        <f>[3]Gemüse!$AX41</f>
        <v>14.895308999999999</v>
      </c>
      <c r="AI57" s="380">
        <f>[3]Gemüse!$CZ41</f>
        <v>4.5282689999999999</v>
      </c>
      <c r="AJ57" s="468">
        <f>[3]Gemüse!$W41</f>
        <v>4.95</v>
      </c>
      <c r="AK57" s="468">
        <f>[3]Gemüse!$BY41</f>
        <v>3.775728</v>
      </c>
      <c r="AL57" s="380"/>
      <c r="AM57" s="380">
        <f>[3]Gemüse!$X41</f>
        <v>5.1982169999999996</v>
      </c>
      <c r="AN57" s="380">
        <f>[3]Gemüse!$BZ41</f>
        <v>3.2780369999999999</v>
      </c>
      <c r="AO57" s="468">
        <f>[3]Gemüse!$Y41</f>
        <v>5.5918619999999999</v>
      </c>
      <c r="AP57" s="468">
        <f>[3]Gemüse!$CA41</f>
        <v>3.4329809999999998</v>
      </c>
      <c r="AQ57" s="380">
        <f>[3]Gemüse!$Z41</f>
        <v>4.8928859999999998</v>
      </c>
      <c r="AR57" s="380">
        <f>[3]Gemüse!$CB41</f>
        <v>3.124546</v>
      </c>
      <c r="AS57" s="468">
        <f>[3]Gemüse!$AF41</f>
        <v>1.700955</v>
      </c>
      <c r="AT57" s="468">
        <f>[3]Gemüse!$CH41</f>
        <v>1.112614</v>
      </c>
      <c r="AU57" s="380">
        <f>[3]Gemüse!$AB41</f>
        <v>5.4174699999999998</v>
      </c>
      <c r="AV57" s="380">
        <f>[3]Gemüse!$CD41</f>
        <v>2.013061</v>
      </c>
      <c r="AW57" s="468">
        <f>[3]Gemüse!$AC41</f>
        <v>5.395899</v>
      </c>
      <c r="AX57" s="468">
        <f>[3]Gemüse!$CE41</f>
        <v>2.013061</v>
      </c>
      <c r="AY57" s="380">
        <f>[3]Gemüse!$AD41</f>
        <v>6.579561</v>
      </c>
      <c r="AZ57" s="380">
        <f>[3]Gemüse!$CF41</f>
        <v>3.796284</v>
      </c>
      <c r="BA57" s="380"/>
      <c r="BB57" s="468">
        <f>[3]Gemüse!$AE41</f>
        <v>2.6049690000000001</v>
      </c>
      <c r="BC57" s="468">
        <f>[3]Gemüse!$CG41</f>
        <v>1.6996549999999999</v>
      </c>
      <c r="BD57" s="380">
        <f>[3]Gemüse!$AG41</f>
        <v>5.6129959999999999</v>
      </c>
      <c r="BE57" s="380">
        <f>[3]Gemüse!$CI41</f>
        <v>2.7468530000000002</v>
      </c>
      <c r="BF57" s="468">
        <f>[3]Gemüse!$AH41</f>
        <v>2.7048130000000001</v>
      </c>
      <c r="BG57" s="468">
        <f>[3]Gemüse!$CJ41</f>
        <v>1.6028230000000001</v>
      </c>
      <c r="BH57" s="380">
        <f>[3]Gemüse!$AI41</f>
        <v>7.9817470000000004</v>
      </c>
      <c r="BI57" s="380">
        <f>[3]Gemüse!$CK41</f>
        <v>5.1535140000000004</v>
      </c>
      <c r="BJ57" s="380"/>
      <c r="BK57" s="468">
        <f>[3]Gemüse!$AK41</f>
        <v>2.652736</v>
      </c>
      <c r="BL57" s="468">
        <f>[3]Gemüse!$CM41</f>
        <v>1.378207</v>
      </c>
      <c r="BM57" s="380">
        <f>[3]Gemüse!$AL41</f>
        <v>19.520437000000001</v>
      </c>
      <c r="BN57" s="380">
        <f>[3]Gemüse!$CN41</f>
        <v>4.6207380000000002</v>
      </c>
      <c r="BO57" s="468">
        <f>[3]Gemüse!$AM41</f>
        <v>6.8409810000000002</v>
      </c>
      <c r="BP57" s="468">
        <f>[3]Gemüse!$CO41</f>
        <v>3.589585</v>
      </c>
      <c r="BQ57" s="380">
        <f>[3]Gemüse!$AN41</f>
        <v>4.8591110000000004</v>
      </c>
      <c r="BR57" s="380">
        <f>[3]Gemüse!$CP41</f>
        <v>2.1853229999999999</v>
      </c>
      <c r="BS57" s="380"/>
      <c r="BT57" s="380">
        <f>[3]Gemüse!$AO41</f>
        <v>3.9977969999999998</v>
      </c>
      <c r="BU57" s="380">
        <f>[3]Gemüse!$CQ41</f>
        <v>2.3606090000000002</v>
      </c>
      <c r="BV57" s="468">
        <f>[3]Gemüse!$AW41</f>
        <v>7.7624440000000003</v>
      </c>
      <c r="BW57" s="468">
        <f>[3]Gemüse!$CY41</f>
        <v>5.6076930000000003</v>
      </c>
      <c r="BX57" s="380">
        <f>[3]Gemüse!$AP41</f>
        <v>0</v>
      </c>
      <c r="BY57" s="380">
        <f>[3]Gemüse!$CR41</f>
        <v>10.411617</v>
      </c>
      <c r="BZ57" s="468">
        <f>[3]Gemüse!$AQ41</f>
        <v>4.3105520000000004</v>
      </c>
      <c r="CA57" s="468">
        <f>[3]Gemüse!$CS41</f>
        <v>2.9668160000000001</v>
      </c>
      <c r="CB57" s="380">
        <f>[3]Gemüse!$AS41</f>
        <v>0</v>
      </c>
      <c r="CC57" s="380">
        <f>[3]Gemüse!$CU41</f>
        <v>0</v>
      </c>
      <c r="CD57" s="468">
        <f>[3]Gemüse!$AT41</f>
        <v>0</v>
      </c>
      <c r="CE57" s="468">
        <f>[3]Gemüse!$CV41</f>
        <v>9.7452310000000004</v>
      </c>
      <c r="CF57" s="380">
        <f>[3]Gemüse!$AU41</f>
        <v>0</v>
      </c>
      <c r="CG57" s="380">
        <f>[3]Gemüse!$CW41</f>
        <v>9.7141990000000007</v>
      </c>
      <c r="CH57" s="380"/>
      <c r="CI57" s="468">
        <f>[3]Gemüse!$AV41</f>
        <v>10.890212</v>
      </c>
      <c r="CJ57" s="468">
        <f>[3]Gemüse!$CX41</f>
        <v>5.4441319999999997</v>
      </c>
      <c r="CK57" s="380"/>
      <c r="CL57" s="380">
        <f>[3]Gemüse!$AY41</f>
        <v>15.80301</v>
      </c>
      <c r="CM57" s="380">
        <f>[3]Gemüse!$DA41</f>
        <v>9.6315500000000007</v>
      </c>
      <c r="CN57" s="380"/>
      <c r="CO57" s="468">
        <f>[3]Gemüse!$AZ41</f>
        <v>15.917213</v>
      </c>
      <c r="CP57" s="468">
        <f>[3]Gemüse!$DB41</f>
        <v>9.7128540000000001</v>
      </c>
      <c r="CQ57" s="380">
        <f>[3]Gemüse!$BB41</f>
        <v>16.640488000000001</v>
      </c>
      <c r="CR57" s="380">
        <f>[3]Gemüse!$DD41</f>
        <v>9.3248119999999997</v>
      </c>
      <c r="CS57" s="468">
        <f>[3]Gemüse!$BC41</f>
        <v>7.5422089999999997</v>
      </c>
      <c r="CT57" s="468">
        <f>[3]Gemüse!$DE41</f>
        <v>6.2791009999999998</v>
      </c>
      <c r="CU57" s="380">
        <f>[3]Gemüse!$AJ41</f>
        <v>5.1132569999999999</v>
      </c>
      <c r="CV57" s="380">
        <f>[3]Gemüse!$CL41</f>
        <v>3.7215400000000001</v>
      </c>
      <c r="CW57" s="383"/>
      <c r="CX57" s="343">
        <f>'Früchte Daten'!BQ57</f>
        <v>4</v>
      </c>
      <c r="CY57" s="471">
        <f>[3]Gemüse!DH41</f>
        <v>5172.4849620310006</v>
      </c>
      <c r="CZ57" s="471">
        <f>[3]Gemüse!DI41</f>
        <v>20269.214246414998</v>
      </c>
      <c r="DA57" s="471"/>
      <c r="DB57" s="473">
        <f>[3]Gemüse!DJ41</f>
        <v>342.33608966300005</v>
      </c>
      <c r="DC57" s="473">
        <f>[3]Gemüse!DK41</f>
        <v>1352.288043263</v>
      </c>
      <c r="DD57" s="471">
        <f>[3]Gemüse!DL41</f>
        <v>429.492138415</v>
      </c>
      <c r="DE57" s="471">
        <f>[3]Gemüse!DM41</f>
        <v>1281.0031434220002</v>
      </c>
      <c r="DF57" s="473">
        <f>[3]Gemüse!DN41</f>
        <v>257.68316928100103</v>
      </c>
      <c r="DG57" s="473">
        <f>[3]Gemüse!DO41</f>
        <v>1042.7686638299999</v>
      </c>
      <c r="DH57" s="471">
        <f>[3]Gemüse!DP41</f>
        <v>197.995847121</v>
      </c>
      <c r="DI57" s="471">
        <f>[3]Gemüse!DQ41</f>
        <v>635.30539640300003</v>
      </c>
      <c r="DJ57" s="473">
        <f>[3]Gemüse!DR41</f>
        <v>312.93296588600003</v>
      </c>
      <c r="DK57" s="473">
        <f>[3]Gemüse!DS41</f>
        <v>767.77724304100002</v>
      </c>
      <c r="DN57" s="471"/>
      <c r="DO57" s="471">
        <f>[3]Gemüse!DT41</f>
        <v>151.849209602001</v>
      </c>
      <c r="DP57" s="471">
        <f>[3]Gemüse!DU41</f>
        <v>660.12268604100097</v>
      </c>
      <c r="DQ57" s="473">
        <f>[3]Gemüse!DV41</f>
        <v>107.172825477</v>
      </c>
      <c r="DR57" s="473">
        <f>[3]Gemüse!DW41</f>
        <v>613.98736551500099</v>
      </c>
      <c r="DS57" s="471">
        <f>[3]Gemüse!DX41</f>
        <v>36.371920187999997</v>
      </c>
      <c r="DT57" s="471">
        <f>[3]Gemüse!DY41</f>
        <v>467.176288642001</v>
      </c>
      <c r="DU57" s="473">
        <f>[3]Gemüse!DZ41</f>
        <v>56.270535364000999</v>
      </c>
      <c r="DV57" s="473">
        <f>[3]Gemüse!EA41</f>
        <v>166.62265892500099</v>
      </c>
      <c r="DW57" s="471"/>
      <c r="DX57" s="471">
        <f>[3]Gemüse!EB41</f>
        <v>138.975854927001</v>
      </c>
      <c r="DY57" s="471">
        <f>[3]Gemüse!EC41</f>
        <v>583.15814355500106</v>
      </c>
      <c r="DZ57" s="473">
        <f>[3]Gemüse!ED41</f>
        <v>245.93853065500002</v>
      </c>
      <c r="EA57" s="473">
        <f>[3]Gemüse!EE41</f>
        <v>676.97760523199997</v>
      </c>
      <c r="EB57" s="471">
        <f>[3]Gemüse!$EF41</f>
        <v>22.963430000001001</v>
      </c>
      <c r="EC57" s="471">
        <f>[3]Gemüse!EG41</f>
        <v>173.83925900000102</v>
      </c>
      <c r="ED57" s="473">
        <f>[3]Gemüse!EH41</f>
        <v>29.537953767001</v>
      </c>
      <c r="EE57" s="473">
        <f>[3]Gemüse!EI41</f>
        <v>289.13020330600102</v>
      </c>
      <c r="EG57" s="471">
        <f>[3]Gemüse!$EJ41</f>
        <v>1013.929788936</v>
      </c>
      <c r="EH57" s="471">
        <f>[3]Gemüse!EK41</f>
        <v>2781.6683002160003</v>
      </c>
      <c r="EI57" s="473">
        <f>[3]Gemüse!EL41</f>
        <v>59.866412217001006</v>
      </c>
      <c r="EJ57" s="473">
        <f>[3]Gemüse!EM41</f>
        <v>258.95923893100098</v>
      </c>
      <c r="EK57" s="471">
        <f>[3]Gemüse!$EN41</f>
        <v>1.7169235089999999</v>
      </c>
      <c r="EL57" s="471">
        <f>[3]Gemüse!EO41</f>
        <v>70.48510103400001</v>
      </c>
      <c r="EM57" s="473">
        <f>[3]Gemüse!EP41</f>
        <v>226.73712797900203</v>
      </c>
      <c r="EN57" s="473">
        <f>[3]Gemüse!EQ41</f>
        <v>211.60632025200101</v>
      </c>
      <c r="EO57" s="471"/>
      <c r="EP57" s="471">
        <f>[3]Gemüse!ER41</f>
        <v>78.744449836999991</v>
      </c>
      <c r="EQ57" s="471">
        <f>[3]Gemüse!ES41</f>
        <v>479.06964632500001</v>
      </c>
      <c r="ER57" s="471">
        <f>[3]Gemüse!$ET41</f>
        <v>256.81292132500101</v>
      </c>
      <c r="ES57" s="471">
        <f>[3]Gemüse!EU41</f>
        <v>1912.2868415759999</v>
      </c>
      <c r="ET57" s="471"/>
      <c r="EU57" s="473">
        <f>[3]Gemüse!$EV41</f>
        <v>126.339966793</v>
      </c>
      <c r="EV57" s="473">
        <f>[3]Gemüse!EW41</f>
        <v>452.29964269300001</v>
      </c>
      <c r="EX57" s="473">
        <f>[3]Gemüse!EX41</f>
        <v>116.41805330299999</v>
      </c>
      <c r="EY57" s="473">
        <f>[3]Gemüse!EY41</f>
        <v>683.54866631100106</v>
      </c>
    </row>
    <row r="58" spans="1:155" x14ac:dyDescent="0.2">
      <c r="A58" s="218"/>
      <c r="B58" s="189">
        <f>[3]Gemüse!A42</f>
        <v>44927</v>
      </c>
      <c r="C58" s="468">
        <f>[3]Gemüse!$B42</f>
        <v>5.2517709999999997</v>
      </c>
      <c r="D58" s="468">
        <f>[3]Gemüse!$BD42</f>
        <v>3.3129200000000001</v>
      </c>
      <c r="E58" s="380">
        <f>[3]Gemüse!$C42</f>
        <v>5.61557</v>
      </c>
      <c r="F58" s="380">
        <f>[3]Gemüse!$BE42</f>
        <v>3.5833659999999998</v>
      </c>
      <c r="G58" s="468">
        <f>[3]Gemüse!$D42</f>
        <v>1.5702160000000001</v>
      </c>
      <c r="H58" s="468">
        <f>[3]Gemüse!$BF42</f>
        <v>1.1823269999999999</v>
      </c>
      <c r="I58" s="380">
        <f>[3]Gemüse!$E42</f>
        <v>4.4794039999999997</v>
      </c>
      <c r="J58" s="380">
        <f>[3]Gemüse!$BG42</f>
        <v>2.7674970000000001</v>
      </c>
      <c r="K58" s="468">
        <f>[3]Gemüse!$F42</f>
        <v>0</v>
      </c>
      <c r="L58" s="468">
        <f>[3]Gemüse!$BH42</f>
        <v>4.3224299999999998</v>
      </c>
      <c r="M58" s="380">
        <f>[3]Gemüse!$G42</f>
        <v>10.430342</v>
      </c>
      <c r="N58" s="380">
        <f>[3]Gemüse!$BI42</f>
        <v>9.7145919999999997</v>
      </c>
      <c r="O58" s="468">
        <f>[3]Gemüse!$H42</f>
        <v>7.0709220000000004</v>
      </c>
      <c r="P58" s="468">
        <f>[3]Gemüse!$BJ42</f>
        <v>5.4002980000000003</v>
      </c>
      <c r="Q58" s="380">
        <f>[3]Gemüse!$J42</f>
        <v>5.5172889999999999</v>
      </c>
      <c r="R58" s="380">
        <f>[3]Gemüse!$BL42</f>
        <v>2.7627280000000001</v>
      </c>
      <c r="S58" s="380"/>
      <c r="T58" s="468">
        <f>[3]Gemüse!$K42</f>
        <v>8.2556729999999998</v>
      </c>
      <c r="U58" s="468">
        <f>[3]Gemüse!$BM42</f>
        <v>4.3019499999999997</v>
      </c>
      <c r="V58" s="380">
        <f>[3]Gemüse!$L42</f>
        <v>8.2342270000000006</v>
      </c>
      <c r="W58" s="380">
        <f>[3]Gemüse!$BN42</f>
        <v>5.8686109999999996</v>
      </c>
      <c r="X58" s="468">
        <f>[3]Gemüse!$M42</f>
        <v>0</v>
      </c>
      <c r="Y58" s="468">
        <f>[3]Gemüse!$BO42</f>
        <v>1.9415260000000001</v>
      </c>
      <c r="Z58" s="380">
        <f>[3]Gemüse!$N42</f>
        <v>2.4000970000000001</v>
      </c>
      <c r="AA58" s="380">
        <f>[3]Gemüse!$BP42</f>
        <v>1.188925</v>
      </c>
      <c r="AB58" s="468">
        <f>[3]Gemüse!$R42</f>
        <v>0</v>
      </c>
      <c r="AC58" s="468">
        <f>[3]Gemüse!$BT42</f>
        <v>1.4120820000000001</v>
      </c>
      <c r="AD58" s="380">
        <f>[3]Gemüse!$U42</f>
        <v>36.118375</v>
      </c>
      <c r="AE58" s="380">
        <f>[3]Gemüse!$BW42</f>
        <v>28.354642999999999</v>
      </c>
      <c r="AF58" s="468">
        <f>[3]Gemüse!$V42</f>
        <v>16.923044999999998</v>
      </c>
      <c r="AG58" s="468">
        <f>[3]Gemüse!$BX42</f>
        <v>7.8866420000000002</v>
      </c>
      <c r="AH58" s="380">
        <f>[3]Gemüse!$AX42</f>
        <v>12.338319</v>
      </c>
      <c r="AI58" s="380">
        <f>[3]Gemüse!$CZ42</f>
        <v>4.5596860000000001</v>
      </c>
      <c r="AJ58" s="468">
        <f>[3]Gemüse!$W42</f>
        <v>4.95</v>
      </c>
      <c r="AK58" s="468">
        <f>[3]Gemüse!$BY42</f>
        <v>3.9726789999999998</v>
      </c>
      <c r="AL58" s="380"/>
      <c r="AM58" s="380">
        <f>[3]Gemüse!$X42</f>
        <v>4.6831060000000004</v>
      </c>
      <c r="AN58" s="380">
        <f>[3]Gemüse!$BZ42</f>
        <v>2.8681329999999998</v>
      </c>
      <c r="AO58" s="468">
        <f>[3]Gemüse!$Y42</f>
        <v>4.9311749999999996</v>
      </c>
      <c r="AP58" s="468">
        <f>[3]Gemüse!$CA42</f>
        <v>2.9722309999999998</v>
      </c>
      <c r="AQ58" s="380">
        <f>[3]Gemüse!$Z42</f>
        <v>4.8500110000000003</v>
      </c>
      <c r="AR58" s="380">
        <f>[3]Gemüse!$CB42</f>
        <v>3.0590609999999998</v>
      </c>
      <c r="AS58" s="468">
        <f>[3]Gemüse!$AF42</f>
        <v>1.7561880000000001</v>
      </c>
      <c r="AT58" s="468">
        <f>[3]Gemüse!$CH42</f>
        <v>1.0277130000000001</v>
      </c>
      <c r="AU58" s="380">
        <f>[3]Gemüse!$AB42</f>
        <v>5.5056989999999999</v>
      </c>
      <c r="AV58" s="380">
        <f>[3]Gemüse!$CD42</f>
        <v>2.0119090000000002</v>
      </c>
      <c r="AW58" s="468">
        <f>[3]Gemüse!$AC42</f>
        <v>5.4565359999999998</v>
      </c>
      <c r="AX58" s="468">
        <f>[3]Gemüse!$CE42</f>
        <v>2.0119090000000002</v>
      </c>
      <c r="AY58" s="380">
        <f>[3]Gemüse!$AD42</f>
        <v>6.6484370000000004</v>
      </c>
      <c r="AZ58" s="380">
        <f>[3]Gemüse!$CF42</f>
        <v>3.8176869999999998</v>
      </c>
      <c r="BA58" s="380"/>
      <c r="BB58" s="468">
        <f>[3]Gemüse!$AE42</f>
        <v>2.8623750000000001</v>
      </c>
      <c r="BC58" s="468">
        <f>[3]Gemüse!$CG42</f>
        <v>1.7896920000000001</v>
      </c>
      <c r="BD58" s="380">
        <f>[3]Gemüse!$AG42</f>
        <v>5.7495659999999997</v>
      </c>
      <c r="BE58" s="380">
        <f>[3]Gemüse!$CI42</f>
        <v>2.7465959999999998</v>
      </c>
      <c r="BF58" s="468">
        <f>[3]Gemüse!$AH42</f>
        <v>0</v>
      </c>
      <c r="BG58" s="468">
        <f>[3]Gemüse!$CJ42</f>
        <v>1.5588610000000001</v>
      </c>
      <c r="BH58" s="380">
        <f>[3]Gemüse!$AI42</f>
        <v>8.0562830000000005</v>
      </c>
      <c r="BI58" s="380">
        <f>[3]Gemüse!$CK42</f>
        <v>4.1850069999999997</v>
      </c>
      <c r="BJ58" s="380"/>
      <c r="BK58" s="468">
        <f>[3]Gemüse!$AK42</f>
        <v>2.1273849999999999</v>
      </c>
      <c r="BL58" s="468">
        <f>[3]Gemüse!$CM42</f>
        <v>1.4202330000000001</v>
      </c>
      <c r="BM58" s="380">
        <f>[3]Gemüse!$AL42</f>
        <v>19.807628999999999</v>
      </c>
      <c r="BN58" s="380">
        <f>[3]Gemüse!$CN42</f>
        <v>4.6280140000000003</v>
      </c>
      <c r="BO58" s="468">
        <f>[3]Gemüse!$AM42</f>
        <v>6.9195979999999997</v>
      </c>
      <c r="BP58" s="468">
        <f>[3]Gemüse!$CO42</f>
        <v>3.7975300000000001</v>
      </c>
      <c r="BQ58" s="380">
        <f>[3]Gemüse!$AN42</f>
        <v>4.9738980000000002</v>
      </c>
      <c r="BR58" s="380">
        <f>[3]Gemüse!$CP42</f>
        <v>2.1829010000000002</v>
      </c>
      <c r="BS58" s="380"/>
      <c r="BT58" s="380">
        <f>[3]Gemüse!$AO42</f>
        <v>3.990192</v>
      </c>
      <c r="BU58" s="380">
        <f>[3]Gemüse!$CQ42</f>
        <v>2.6337229999999998</v>
      </c>
      <c r="BV58" s="468">
        <f>[3]Gemüse!$AW42</f>
        <v>7.6853759999999998</v>
      </c>
      <c r="BW58" s="468">
        <f>[3]Gemüse!$CY42</f>
        <v>5.7104150000000002</v>
      </c>
      <c r="BX58" s="380">
        <f>[3]Gemüse!$AP42</f>
        <v>0</v>
      </c>
      <c r="BY58" s="380">
        <f>[3]Gemüse!$CR42</f>
        <v>0</v>
      </c>
      <c r="BZ58" s="468">
        <f>[3]Gemüse!$AQ42</f>
        <v>4.565436</v>
      </c>
      <c r="CA58" s="468">
        <f>[3]Gemüse!$CS42</f>
        <v>2.9254319999999998</v>
      </c>
      <c r="CB58" s="380">
        <f>[3]Gemüse!$AS42</f>
        <v>0</v>
      </c>
      <c r="CC58" s="380">
        <f>[3]Gemüse!$CU42</f>
        <v>0</v>
      </c>
      <c r="CD58" s="468">
        <f>[3]Gemüse!$AT42</f>
        <v>0</v>
      </c>
      <c r="CE58" s="468">
        <f>[3]Gemüse!$CV42</f>
        <v>0</v>
      </c>
      <c r="CF58" s="380">
        <f>[3]Gemüse!$AU42</f>
        <v>0</v>
      </c>
      <c r="CG58" s="380">
        <f>[3]Gemüse!$CW42</f>
        <v>0</v>
      </c>
      <c r="CH58" s="380"/>
      <c r="CI58" s="468">
        <f>[3]Gemüse!$AV42</f>
        <v>10.094006</v>
      </c>
      <c r="CJ58" s="468">
        <f>[3]Gemüse!$CX42</f>
        <v>5.3859450000000004</v>
      </c>
      <c r="CK58" s="380"/>
      <c r="CL58" s="380">
        <f>[3]Gemüse!$AY42</f>
        <v>16.666402000000001</v>
      </c>
      <c r="CM58" s="380">
        <f>[3]Gemüse!$DA42</f>
        <v>9.7191709999999993</v>
      </c>
      <c r="CN58" s="380"/>
      <c r="CO58" s="468">
        <f>[3]Gemüse!$AZ42</f>
        <v>15.918312999999999</v>
      </c>
      <c r="CP58" s="468">
        <f>[3]Gemüse!$DB42</f>
        <v>9.7151409999999991</v>
      </c>
      <c r="CQ58" s="380">
        <f>[3]Gemüse!$BB42</f>
        <v>16.644687999999999</v>
      </c>
      <c r="CR58" s="380">
        <f>[3]Gemüse!$DD42</f>
        <v>9.306559</v>
      </c>
      <c r="CS58" s="468">
        <f>[3]Gemüse!$BC42</f>
        <v>7.5443499999999997</v>
      </c>
      <c r="CT58" s="468">
        <f>[3]Gemüse!$DE42</f>
        <v>6.115227</v>
      </c>
      <c r="CU58" s="380">
        <f>[3]Gemüse!$AJ42</f>
        <v>5.1136660000000003</v>
      </c>
      <c r="CV58" s="380">
        <f>[3]Gemüse!$CL42</f>
        <v>3.8329230000000001</v>
      </c>
      <c r="CW58" s="383"/>
      <c r="CX58" s="343">
        <f>'Früchte Daten'!BQ58</f>
        <v>4</v>
      </c>
      <c r="CY58" s="471">
        <f>[3]Gemüse!DH42</f>
        <v>5442.8777864860003</v>
      </c>
      <c r="CZ58" s="471">
        <f>[3]Gemüse!DI42</f>
        <v>20323.062986394001</v>
      </c>
      <c r="DA58" s="471"/>
      <c r="DB58" s="473">
        <f>[3]Gemüse!DJ42</f>
        <v>399.488780923001</v>
      </c>
      <c r="DC58" s="473">
        <f>[3]Gemüse!DK42</f>
        <v>1314.955068813</v>
      </c>
      <c r="DD58" s="471">
        <f>[3]Gemüse!DL42</f>
        <v>420.99502965900098</v>
      </c>
      <c r="DE58" s="471">
        <f>[3]Gemüse!DM42</f>
        <v>1292.1775817559999</v>
      </c>
      <c r="DF58" s="473">
        <f>[3]Gemüse!DN42</f>
        <v>253.41402153500101</v>
      </c>
      <c r="DG58" s="473">
        <f>[3]Gemüse!DO42</f>
        <v>1020.789872503</v>
      </c>
      <c r="DH58" s="471">
        <f>[3]Gemüse!DP42</f>
        <v>169.48454969099998</v>
      </c>
      <c r="DI58" s="471">
        <f>[3]Gemüse!DQ42</f>
        <v>731.40627963900101</v>
      </c>
      <c r="DJ58" s="473">
        <f>[3]Gemüse!DR42</f>
        <v>272.69201363399998</v>
      </c>
      <c r="DK58" s="473">
        <f>[3]Gemüse!DS42</f>
        <v>786.48295882700108</v>
      </c>
      <c r="DN58" s="471"/>
      <c r="DO58" s="471">
        <f>[3]Gemüse!DT42</f>
        <v>137.73804722600102</v>
      </c>
      <c r="DP58" s="471">
        <f>[3]Gemüse!DU42</f>
        <v>649.13502515700009</v>
      </c>
      <c r="DQ58" s="473">
        <f>[3]Gemüse!DV42</f>
        <v>116.825925275</v>
      </c>
      <c r="DR58" s="473">
        <f>[3]Gemüse!DW42</f>
        <v>586.77995594699996</v>
      </c>
      <c r="DS58" s="471">
        <f>[3]Gemüse!DX42</f>
        <v>25.529392143000003</v>
      </c>
      <c r="DT58" s="471">
        <f>[3]Gemüse!DY42</f>
        <v>365.11235241400101</v>
      </c>
      <c r="DU58" s="473">
        <f>[3]Gemüse!DZ42</f>
        <v>61.819971250001998</v>
      </c>
      <c r="DV58" s="473">
        <f>[3]Gemüse!EA42</f>
        <v>172.17422509100001</v>
      </c>
      <c r="DW58" s="471"/>
      <c r="DX58" s="471">
        <f>[3]Gemüse!EB42</f>
        <v>144.77802100899999</v>
      </c>
      <c r="DY58" s="471">
        <f>[3]Gemüse!EC42</f>
        <v>612.898991454</v>
      </c>
      <c r="DZ58" s="473">
        <f>[3]Gemüse!ED42</f>
        <v>397.726774763001</v>
      </c>
      <c r="EA58" s="473">
        <f>[3]Gemüse!EE42</f>
        <v>736.64410339800111</v>
      </c>
      <c r="EB58" s="471">
        <f>[3]Gemüse!$EF42</f>
        <v>29.138914</v>
      </c>
      <c r="EC58" s="471">
        <f>[3]Gemüse!EG42</f>
        <v>210.239282000001</v>
      </c>
      <c r="ED58" s="473">
        <f>[3]Gemüse!EH42</f>
        <v>27.805112433999998</v>
      </c>
      <c r="EE58" s="473">
        <f>[3]Gemüse!EI42</f>
        <v>270.156631024001</v>
      </c>
      <c r="EG58" s="471">
        <f>[3]Gemüse!$EJ42</f>
        <v>1184.9803453259999</v>
      </c>
      <c r="EH58" s="471">
        <f>[3]Gemüse!EK42</f>
        <v>2691.5832299809999</v>
      </c>
      <c r="EI58" s="473">
        <f>[3]Gemüse!EL42</f>
        <v>66.842140622000002</v>
      </c>
      <c r="EJ58" s="473">
        <f>[3]Gemüse!EM42</f>
        <v>295.65714204400103</v>
      </c>
      <c r="EK58" s="471">
        <f>[3]Gemüse!$EN42</f>
        <v>6.0999999999999999E-2</v>
      </c>
      <c r="EL58" s="471">
        <f>[3]Gemüse!EO42</f>
        <v>58.768734432999999</v>
      </c>
      <c r="EM58" s="473">
        <f>[3]Gemüse!EP42</f>
        <v>226.93988255000104</v>
      </c>
      <c r="EN58" s="473">
        <f>[3]Gemüse!EQ42</f>
        <v>219.68686947500203</v>
      </c>
      <c r="EO58" s="471"/>
      <c r="EP58" s="471">
        <f>[3]Gemüse!ER42</f>
        <v>90.348995672000001</v>
      </c>
      <c r="EQ58" s="471">
        <f>[3]Gemüse!ES42</f>
        <v>585.48566527900095</v>
      </c>
      <c r="ER58" s="471">
        <f>[3]Gemüse!$ET42</f>
        <v>250.22082888399999</v>
      </c>
      <c r="ES58" s="471">
        <f>[3]Gemüse!EU42</f>
        <v>1872.7621768060001</v>
      </c>
      <c r="ET58" s="471"/>
      <c r="EU58" s="473">
        <f>[3]Gemüse!$EV42</f>
        <v>135.237841543001</v>
      </c>
      <c r="EV58" s="473">
        <f>[3]Gemüse!EW42</f>
        <v>458.93519425600101</v>
      </c>
      <c r="EX58" s="473">
        <f>[3]Gemüse!EX42</f>
        <v>122.32548661800101</v>
      </c>
      <c r="EY58" s="473">
        <f>[3]Gemüse!EY42</f>
        <v>579.56165982200002</v>
      </c>
    </row>
    <row r="59" spans="1:155" x14ac:dyDescent="0.2">
      <c r="A59" s="218"/>
      <c r="B59" s="189">
        <f>[3]Gemüse!A43</f>
        <v>44896</v>
      </c>
      <c r="C59" s="468">
        <f>[3]Gemüse!$B43</f>
        <v>4.8934100000000003</v>
      </c>
      <c r="D59" s="468">
        <f>[3]Gemüse!$BD43</f>
        <v>4.0069549999999996</v>
      </c>
      <c r="E59" s="380">
        <f>[3]Gemüse!$C43</f>
        <v>5.5096819999999997</v>
      </c>
      <c r="F59" s="380">
        <f>[3]Gemüse!$BE43</f>
        <v>3.651011</v>
      </c>
      <c r="G59" s="468">
        <f>[3]Gemüse!$D43</f>
        <v>1.627122</v>
      </c>
      <c r="H59" s="468">
        <f>[3]Gemüse!$BF43</f>
        <v>1.0565329999999999</v>
      </c>
      <c r="I59" s="380">
        <f>[3]Gemüse!$E43</f>
        <v>5.089569</v>
      </c>
      <c r="J59" s="380">
        <f>[3]Gemüse!$BG43</f>
        <v>3.1313849999999999</v>
      </c>
      <c r="K59" s="468">
        <f>[3]Gemüse!$F43</f>
        <v>0</v>
      </c>
      <c r="L59" s="468">
        <f>[3]Gemüse!$BH43</f>
        <v>4.5481790000000002</v>
      </c>
      <c r="M59" s="380">
        <f>[3]Gemüse!$G43</f>
        <v>10.484591999999999</v>
      </c>
      <c r="N59" s="380">
        <f>[3]Gemüse!$BI43</f>
        <v>9.6836950000000002</v>
      </c>
      <c r="O59" s="468">
        <f>[3]Gemüse!$H43</f>
        <v>6.83141</v>
      </c>
      <c r="P59" s="468">
        <f>[3]Gemüse!$BJ43</f>
        <v>6.5114679999999998</v>
      </c>
      <c r="Q59" s="380">
        <f>[3]Gemüse!$J43</f>
        <v>5.7675840000000003</v>
      </c>
      <c r="R59" s="380">
        <f>[3]Gemüse!$BL43</f>
        <v>2.919921</v>
      </c>
      <c r="S59" s="380"/>
      <c r="T59" s="468">
        <f>[3]Gemüse!$K43</f>
        <v>8.5933039999999998</v>
      </c>
      <c r="U59" s="468">
        <f>[3]Gemüse!$BM43</f>
        <v>4.4906110000000004</v>
      </c>
      <c r="V59" s="380">
        <f>[3]Gemüse!$L43</f>
        <v>7.8389600000000002</v>
      </c>
      <c r="W59" s="380">
        <f>[3]Gemüse!$BN43</f>
        <v>6.7102259999999996</v>
      </c>
      <c r="X59" s="468">
        <f>[3]Gemüse!$M43</f>
        <v>2.6117189999999999</v>
      </c>
      <c r="Y59" s="468">
        <f>[3]Gemüse!$BO43</f>
        <v>1.988585</v>
      </c>
      <c r="Z59" s="380">
        <f>[3]Gemüse!$N43</f>
        <v>2.3753479999999998</v>
      </c>
      <c r="AA59" s="380">
        <f>[3]Gemüse!$BP43</f>
        <v>1.065585</v>
      </c>
      <c r="AB59" s="468">
        <f>[3]Gemüse!$R43</f>
        <v>2.5466690000000001</v>
      </c>
      <c r="AC59" s="468">
        <f>[3]Gemüse!$BT43</f>
        <v>1.588206</v>
      </c>
      <c r="AD59" s="380">
        <f>[3]Gemüse!$U43</f>
        <v>34.711520999999998</v>
      </c>
      <c r="AE59" s="380">
        <f>[3]Gemüse!$BW43</f>
        <v>24.478308999999999</v>
      </c>
      <c r="AF59" s="468">
        <f>[3]Gemüse!$V43</f>
        <v>16.806695000000001</v>
      </c>
      <c r="AG59" s="468">
        <f>[3]Gemüse!$BX43</f>
        <v>7.946968</v>
      </c>
      <c r="AH59" s="380">
        <f>[3]Gemüse!$AX43</f>
        <v>18.276004</v>
      </c>
      <c r="AI59" s="380">
        <f>[3]Gemüse!$CZ43</f>
        <v>5.8685780000000003</v>
      </c>
      <c r="AJ59" s="468">
        <f>[3]Gemüse!$W43</f>
        <v>4.9377760000000004</v>
      </c>
      <c r="AK59" s="468">
        <f>[3]Gemüse!$BY43</f>
        <v>4.0144270000000004</v>
      </c>
      <c r="AL59" s="380"/>
      <c r="AM59" s="380">
        <f>[3]Gemüse!$X43</f>
        <v>5.7583960000000003</v>
      </c>
      <c r="AN59" s="380">
        <f>[3]Gemüse!$BZ43</f>
        <v>2.8585669999999999</v>
      </c>
      <c r="AO59" s="468">
        <f>[3]Gemüse!$Y43</f>
        <v>5.5443100000000003</v>
      </c>
      <c r="AP59" s="468">
        <f>[3]Gemüse!$CA43</f>
        <v>3.1555960000000001</v>
      </c>
      <c r="AQ59" s="380">
        <f>[3]Gemüse!$Z43</f>
        <v>4.8598020000000002</v>
      </c>
      <c r="AR59" s="380">
        <f>[3]Gemüse!$CB43</f>
        <v>3.041172</v>
      </c>
      <c r="AS59" s="468">
        <f>[3]Gemüse!$AF43</f>
        <v>2.246721</v>
      </c>
      <c r="AT59" s="468">
        <f>[3]Gemüse!$CH43</f>
        <v>1.2079549999999999</v>
      </c>
      <c r="AU59" s="380">
        <f>[3]Gemüse!$AB43</f>
        <v>5.474342</v>
      </c>
      <c r="AV59" s="380">
        <f>[3]Gemüse!$CD43</f>
        <v>2.0209860000000002</v>
      </c>
      <c r="AW59" s="468">
        <f>[3]Gemüse!$AC43</f>
        <v>5.4584809999999999</v>
      </c>
      <c r="AX59" s="468">
        <f>[3]Gemüse!$CE43</f>
        <v>2.0209860000000002</v>
      </c>
      <c r="AY59" s="380">
        <f>[3]Gemüse!$AD43</f>
        <v>6.6293439999999997</v>
      </c>
      <c r="AZ59" s="380">
        <f>[3]Gemüse!$CF43</f>
        <v>3.7993130000000002</v>
      </c>
      <c r="BA59" s="380"/>
      <c r="BB59" s="468">
        <f>[3]Gemüse!$AE43</f>
        <v>2.8103940000000001</v>
      </c>
      <c r="BC59" s="468">
        <f>[3]Gemüse!$CG43</f>
        <v>2.1018810000000001</v>
      </c>
      <c r="BD59" s="380">
        <f>[3]Gemüse!$AG43</f>
        <v>5.7842739999999999</v>
      </c>
      <c r="BE59" s="380">
        <f>[3]Gemüse!$CI43</f>
        <v>2.7602009999999999</v>
      </c>
      <c r="BF59" s="468">
        <f>[3]Gemüse!$AH43</f>
        <v>0</v>
      </c>
      <c r="BG59" s="468">
        <f>[3]Gemüse!$CJ43</f>
        <v>1.466777</v>
      </c>
      <c r="BH59" s="380">
        <f>[3]Gemüse!$AI43</f>
        <v>8.1805830000000004</v>
      </c>
      <c r="BI59" s="380">
        <f>[3]Gemüse!$CK43</f>
        <v>4.3812119999999997</v>
      </c>
      <c r="BJ59" s="380"/>
      <c r="BK59" s="468">
        <f>[3]Gemüse!$AK43</f>
        <v>0</v>
      </c>
      <c r="BL59" s="468">
        <f>[3]Gemüse!$CM43</f>
        <v>1.455859</v>
      </c>
      <c r="BM59" s="380">
        <f>[3]Gemüse!$AL43</f>
        <v>19.016216</v>
      </c>
      <c r="BN59" s="380">
        <f>[3]Gemüse!$CN43</f>
        <v>5.1757609999999996</v>
      </c>
      <c r="BO59" s="468">
        <f>[3]Gemüse!$AM43</f>
        <v>6.95</v>
      </c>
      <c r="BP59" s="468">
        <f>[3]Gemüse!$CO43</f>
        <v>3.5956429999999999</v>
      </c>
      <c r="BQ59" s="380">
        <f>[3]Gemüse!$AN43</f>
        <v>5.1129249999999997</v>
      </c>
      <c r="BR59" s="380">
        <f>[3]Gemüse!$CP43</f>
        <v>2.0475780000000001</v>
      </c>
      <c r="BS59" s="380"/>
      <c r="BT59" s="380">
        <f>[3]Gemüse!$AO43</f>
        <v>5.8356300000000001</v>
      </c>
      <c r="BU59" s="380">
        <f>[3]Gemüse!$CQ43</f>
        <v>2.5538889999999999</v>
      </c>
      <c r="BV59" s="468">
        <f>[3]Gemüse!$AW43</f>
        <v>8.8734029999999997</v>
      </c>
      <c r="BW59" s="468">
        <f>[3]Gemüse!$CY43</f>
        <v>6.0823270000000003</v>
      </c>
      <c r="BX59" s="380">
        <f>[3]Gemüse!$AP43</f>
        <v>0</v>
      </c>
      <c r="BY59" s="380">
        <f>[3]Gemüse!$CR43</f>
        <v>0</v>
      </c>
      <c r="BZ59" s="468">
        <f>[3]Gemüse!$AQ43</f>
        <v>6.8493599999999999</v>
      </c>
      <c r="CA59" s="468">
        <f>[3]Gemüse!$CS43</f>
        <v>4.4133950000000004</v>
      </c>
      <c r="CB59" s="380">
        <f>[3]Gemüse!$AS43</f>
        <v>0</v>
      </c>
      <c r="CC59" s="380">
        <f>[3]Gemüse!$CU43</f>
        <v>0</v>
      </c>
      <c r="CD59" s="468">
        <f>[3]Gemüse!$AT43</f>
        <v>0</v>
      </c>
      <c r="CE59" s="468">
        <f>[3]Gemüse!$CV43</f>
        <v>0</v>
      </c>
      <c r="CF59" s="380">
        <f>[3]Gemüse!$AU43</f>
        <v>0</v>
      </c>
      <c r="CG59" s="380">
        <f>[3]Gemüse!$CW43</f>
        <v>0</v>
      </c>
      <c r="CH59" s="380"/>
      <c r="CI59" s="468">
        <f>[3]Gemüse!$AV43</f>
        <v>9.4320950000000003</v>
      </c>
      <c r="CJ59" s="468">
        <f>[3]Gemüse!$CX43</f>
        <v>5.6708679999999996</v>
      </c>
      <c r="CK59" s="380"/>
      <c r="CL59" s="380">
        <f>[3]Gemüse!$AY43</f>
        <v>16.618625999999999</v>
      </c>
      <c r="CM59" s="380">
        <f>[3]Gemüse!$DA43</f>
        <v>9.3984480000000001</v>
      </c>
      <c r="CN59" s="380"/>
      <c r="CO59" s="468">
        <f>[3]Gemüse!$AZ43</f>
        <v>15.928789999999999</v>
      </c>
      <c r="CP59" s="468">
        <f>[3]Gemüse!$DB43</f>
        <v>9.645899</v>
      </c>
      <c r="CQ59" s="380">
        <f>[3]Gemüse!$BB43</f>
        <v>16.684660000000001</v>
      </c>
      <c r="CR59" s="380">
        <f>[3]Gemüse!$DD43</f>
        <v>9.3069959999999998</v>
      </c>
      <c r="CS59" s="468">
        <f>[3]Gemüse!$BC43</f>
        <v>7.5647279999999997</v>
      </c>
      <c r="CT59" s="468">
        <f>[3]Gemüse!$DE43</f>
        <v>6.012645</v>
      </c>
      <c r="CU59" s="380">
        <f>[3]Gemüse!$AJ43</f>
        <v>5.117559</v>
      </c>
      <c r="CV59" s="380">
        <f>[3]Gemüse!$CL43</f>
        <v>3.7532510000000001</v>
      </c>
      <c r="CW59" s="383"/>
      <c r="CX59" s="343">
        <f>'Früchte Daten'!BQ59</f>
        <v>5</v>
      </c>
      <c r="CY59" s="471">
        <f>[3]Gemüse!DH43</f>
        <v>6143.232114468</v>
      </c>
      <c r="CZ59" s="471">
        <f>[3]Gemüse!DI43</f>
        <v>23557.254971711001</v>
      </c>
      <c r="DA59" s="471"/>
      <c r="DB59" s="473">
        <f>[3]Gemüse!DJ43</f>
        <v>435.78669201000099</v>
      </c>
      <c r="DC59" s="473">
        <f>[3]Gemüse!DK43</f>
        <v>1383.5297537179999</v>
      </c>
      <c r="DD59" s="471">
        <f>[3]Gemüse!DL43</f>
        <v>449.19812439200103</v>
      </c>
      <c r="DE59" s="471">
        <f>[3]Gemüse!DM43</f>
        <v>1459.6466865989998</v>
      </c>
      <c r="DF59" s="473">
        <f>[3]Gemüse!DN43</f>
        <v>321.91487439900101</v>
      </c>
      <c r="DG59" s="473">
        <f>[3]Gemüse!DO43</f>
        <v>1260.141851697</v>
      </c>
      <c r="DH59" s="471">
        <f>[3]Gemüse!DP43</f>
        <v>240.482039644</v>
      </c>
      <c r="DI59" s="471">
        <f>[3]Gemüse!DQ43</f>
        <v>848.90238566200094</v>
      </c>
      <c r="DJ59" s="473">
        <f>[3]Gemüse!DR43</f>
        <v>281.981401943001</v>
      </c>
      <c r="DK59" s="473">
        <f>[3]Gemüse!DS43</f>
        <v>847.3476349040011</v>
      </c>
      <c r="DN59" s="471"/>
      <c r="DO59" s="471">
        <f>[3]Gemüse!DT43</f>
        <v>138.94657988100002</v>
      </c>
      <c r="DP59" s="471">
        <f>[3]Gemüse!DU43</f>
        <v>724.71103894800001</v>
      </c>
      <c r="DQ59" s="473">
        <f>[3]Gemüse!DV43</f>
        <v>141.40163641200101</v>
      </c>
      <c r="DR59" s="473">
        <f>[3]Gemüse!DW43</f>
        <v>685.74715694100007</v>
      </c>
      <c r="DS59" s="471">
        <f>[3]Gemüse!DX43</f>
        <v>35.216484673001005</v>
      </c>
      <c r="DT59" s="471">
        <f>[3]Gemüse!DY43</f>
        <v>421.25789039500097</v>
      </c>
      <c r="DU59" s="473">
        <f>[3]Gemüse!DZ43</f>
        <v>88.86315209</v>
      </c>
      <c r="DV59" s="473">
        <f>[3]Gemüse!EA43</f>
        <v>309.42767236900096</v>
      </c>
      <c r="DW59" s="471"/>
      <c r="DX59" s="471">
        <f>[3]Gemüse!EB43</f>
        <v>168.140412862001</v>
      </c>
      <c r="DY59" s="471">
        <f>[3]Gemüse!EC43</f>
        <v>869.78242260800107</v>
      </c>
      <c r="DZ59" s="473">
        <f>[3]Gemüse!ED43</f>
        <v>326.88045577300005</v>
      </c>
      <c r="EA59" s="473">
        <f>[3]Gemüse!EE43</f>
        <v>775.40737652799999</v>
      </c>
      <c r="EB59" s="471">
        <f>[3]Gemüse!$EF43</f>
        <v>32.242187000000001</v>
      </c>
      <c r="EC59" s="471">
        <f>[3]Gemüse!EG43</f>
        <v>213.58322000000001</v>
      </c>
      <c r="ED59" s="473">
        <f>[3]Gemüse!EH43</f>
        <v>28.367984723000003</v>
      </c>
      <c r="EE59" s="473">
        <f>[3]Gemüse!EI43</f>
        <v>271.91945510300098</v>
      </c>
      <c r="EG59" s="471">
        <f>[3]Gemüse!$EJ43</f>
        <v>1245.7145463640002</v>
      </c>
      <c r="EH59" s="471">
        <f>[3]Gemüse!EK43</f>
        <v>3414.6485089880002</v>
      </c>
      <c r="EI59" s="473">
        <f>[3]Gemüse!EL43</f>
        <v>84.483506649000006</v>
      </c>
      <c r="EJ59" s="473">
        <f>[3]Gemüse!EM43</f>
        <v>325.84770081200003</v>
      </c>
      <c r="EK59" s="471">
        <f>[3]Gemüse!$EN43</f>
        <v>2.5572449980000003</v>
      </c>
      <c r="EL59" s="471">
        <f>[3]Gemüse!EO43</f>
        <v>68.709867180001012</v>
      </c>
      <c r="EM59" s="473">
        <f>[3]Gemüse!EP43</f>
        <v>254.31440237599998</v>
      </c>
      <c r="EN59" s="473">
        <f>[3]Gemüse!EQ43</f>
        <v>279.00981703600104</v>
      </c>
      <c r="EO59" s="380"/>
      <c r="EP59" s="471">
        <f>[3]Gemüse!ER43</f>
        <v>117.781331098</v>
      </c>
      <c r="EQ59" s="471">
        <f>[3]Gemüse!ES43</f>
        <v>634.1431094960011</v>
      </c>
      <c r="ER59" s="471">
        <f>[3]Gemüse!$ET43</f>
        <v>337.98376875899999</v>
      </c>
      <c r="ES59" s="471">
        <f>[3]Gemüse!EU43</f>
        <v>2375.2076843200002</v>
      </c>
      <c r="ET59" s="471"/>
      <c r="EU59" s="473">
        <f>[3]Gemüse!$EV43</f>
        <v>166.72676285400001</v>
      </c>
      <c r="EV59" s="473">
        <f>[3]Gemüse!EW43</f>
        <v>579.81325609300097</v>
      </c>
      <c r="EX59" s="473">
        <f>[3]Gemüse!EX43</f>
        <v>121.510373454</v>
      </c>
      <c r="EY59" s="473">
        <f>[3]Gemüse!EY43</f>
        <v>673.30807862200095</v>
      </c>
    </row>
    <row r="60" spans="1:155" x14ac:dyDescent="0.2">
      <c r="A60" s="218"/>
      <c r="B60" s="189">
        <f>[3]Gemüse!A44</f>
        <v>44866</v>
      </c>
      <c r="C60" s="468">
        <f>[3]Gemüse!$B44</f>
        <v>4.9675219999999998</v>
      </c>
      <c r="D60" s="468">
        <f>[3]Gemüse!$BD44</f>
        <v>3.1907139999999998</v>
      </c>
      <c r="E60" s="380">
        <f>[3]Gemüse!$C44</f>
        <v>5.5827220000000004</v>
      </c>
      <c r="F60" s="380">
        <f>[3]Gemüse!$BE44</f>
        <v>3.834892</v>
      </c>
      <c r="G60" s="468">
        <f>[3]Gemüse!$D44</f>
        <v>1.6534660000000001</v>
      </c>
      <c r="H60" s="468">
        <f>[3]Gemüse!$BF44</f>
        <v>1.355729</v>
      </c>
      <c r="I60" s="380">
        <f>[3]Gemüse!$E44</f>
        <v>7.2774000000000001</v>
      </c>
      <c r="J60" s="380">
        <f>[3]Gemüse!$BG44</f>
        <v>3.543234</v>
      </c>
      <c r="K60" s="468">
        <f>[3]Gemüse!$F44</f>
        <v>0</v>
      </c>
      <c r="L60" s="468">
        <f>[3]Gemüse!$BH44</f>
        <v>6.044537</v>
      </c>
      <c r="M60" s="380">
        <f>[3]Gemüse!$G44</f>
        <v>11.053088000000001</v>
      </c>
      <c r="N60" s="380">
        <f>[3]Gemüse!$BI44</f>
        <v>10.857305999999999</v>
      </c>
      <c r="O60" s="468">
        <f>[3]Gemüse!$H44</f>
        <v>8.7017319999999998</v>
      </c>
      <c r="P60" s="468">
        <f>[3]Gemüse!$BJ44</f>
        <v>8.7753069999999997</v>
      </c>
      <c r="Q60" s="380">
        <f>[3]Gemüse!$J44</f>
        <v>6.1353600000000004</v>
      </c>
      <c r="R60" s="380">
        <f>[3]Gemüse!$BL44</f>
        <v>3.1339779999999999</v>
      </c>
      <c r="S60" s="380"/>
      <c r="T60" s="468">
        <f>[3]Gemüse!$K44</f>
        <v>8.1979729999999993</v>
      </c>
      <c r="U60" s="468">
        <f>[3]Gemüse!$BM44</f>
        <v>4.6333520000000004</v>
      </c>
      <c r="V60" s="380">
        <f>[3]Gemüse!$L44</f>
        <v>8.3002830000000003</v>
      </c>
      <c r="W60" s="380">
        <f>[3]Gemüse!$BN44</f>
        <v>6.8976709999999999</v>
      </c>
      <c r="X60" s="468">
        <f>[3]Gemüse!$M44</f>
        <v>2.6811419999999999</v>
      </c>
      <c r="Y60" s="468">
        <f>[3]Gemüse!$BO44</f>
        <v>1.9953430000000001</v>
      </c>
      <c r="Z60" s="380">
        <f>[3]Gemüse!$N44</f>
        <v>2.6236790000000001</v>
      </c>
      <c r="AA60" s="380">
        <f>[3]Gemüse!$BP44</f>
        <v>1.609424</v>
      </c>
      <c r="AB60" s="468">
        <f>[3]Gemüse!$R44</f>
        <v>2.7188379999999999</v>
      </c>
      <c r="AC60" s="468">
        <f>[3]Gemüse!$BT44</f>
        <v>1.7477739999999999</v>
      </c>
      <c r="AD60" s="380">
        <f>[3]Gemüse!$U44</f>
        <v>36.656511000000002</v>
      </c>
      <c r="AE60" s="380">
        <f>[3]Gemüse!$BW44</f>
        <v>21.698174000000002</v>
      </c>
      <c r="AF60" s="468">
        <f>[3]Gemüse!$V44</f>
        <v>21.847702999999999</v>
      </c>
      <c r="AG60" s="468">
        <f>[3]Gemüse!$BX44</f>
        <v>8.4608030000000003</v>
      </c>
      <c r="AH60" s="380">
        <f>[3]Gemüse!$AX44</f>
        <v>21.764232</v>
      </c>
      <c r="AI60" s="380">
        <f>[3]Gemüse!$CZ44</f>
        <v>8.5892250000000008</v>
      </c>
      <c r="AJ60" s="468">
        <f>[3]Gemüse!$W44</f>
        <v>4.9540790000000001</v>
      </c>
      <c r="AK60" s="468">
        <f>[3]Gemüse!$BY44</f>
        <v>4.2559380000000004</v>
      </c>
      <c r="AL60" s="380"/>
      <c r="AM60" s="380">
        <f>[3]Gemüse!$X44</f>
        <v>6.5130229999999996</v>
      </c>
      <c r="AN60" s="380">
        <f>[3]Gemüse!$BZ44</f>
        <v>3.8932359999999999</v>
      </c>
      <c r="AO60" s="468">
        <f>[3]Gemüse!$Y44</f>
        <v>7.1706450000000004</v>
      </c>
      <c r="AP60" s="468">
        <f>[3]Gemüse!$CA44</f>
        <v>4.288176</v>
      </c>
      <c r="AQ60" s="380">
        <f>[3]Gemüse!$Z44</f>
        <v>5.2831489999999999</v>
      </c>
      <c r="AR60" s="380">
        <f>[3]Gemüse!$CB44</f>
        <v>3.1700279999999998</v>
      </c>
      <c r="AS60" s="468">
        <f>[3]Gemüse!$AF44</f>
        <v>2.959524</v>
      </c>
      <c r="AT60" s="468">
        <f>[3]Gemüse!$CH44</f>
        <v>1.652542</v>
      </c>
      <c r="AU60" s="380">
        <f>[3]Gemüse!$AB44</f>
        <v>5.6408589999999998</v>
      </c>
      <c r="AV60" s="380">
        <f>[3]Gemüse!$CD44</f>
        <v>2.0336219999999998</v>
      </c>
      <c r="AW60" s="468">
        <f>[3]Gemüse!$AC44</f>
        <v>5.5939639999999997</v>
      </c>
      <c r="AX60" s="468">
        <f>[3]Gemüse!$CE44</f>
        <v>2.039806</v>
      </c>
      <c r="AY60" s="380">
        <f>[3]Gemüse!$AD44</f>
        <v>6.6044859999999996</v>
      </c>
      <c r="AZ60" s="380">
        <f>[3]Gemüse!$CF44</f>
        <v>3.8288600000000002</v>
      </c>
      <c r="BA60" s="380"/>
      <c r="BB60" s="468">
        <f>[3]Gemüse!$AE44</f>
        <v>3.1107390000000001</v>
      </c>
      <c r="BC60" s="468">
        <f>[3]Gemüse!$CG44</f>
        <v>1.9460010000000001</v>
      </c>
      <c r="BD60" s="380">
        <f>[3]Gemüse!$AG44</f>
        <v>5.8248069999999998</v>
      </c>
      <c r="BE60" s="380">
        <f>[3]Gemüse!$CI44</f>
        <v>2.8936579999999998</v>
      </c>
      <c r="BF60" s="468">
        <f>[3]Gemüse!$AH44</f>
        <v>0</v>
      </c>
      <c r="BG60" s="468">
        <f>[3]Gemüse!$CJ44</f>
        <v>1.513417</v>
      </c>
      <c r="BH60" s="380">
        <f>[3]Gemüse!$AI44</f>
        <v>8.2329030000000003</v>
      </c>
      <c r="BI60" s="380">
        <f>[3]Gemüse!$CK44</f>
        <v>4.3149559999999996</v>
      </c>
      <c r="BJ60" s="380"/>
      <c r="BK60" s="468">
        <f>[3]Gemüse!$AK44</f>
        <v>2.930078</v>
      </c>
      <c r="BL60" s="468">
        <f>[3]Gemüse!$CM44</f>
        <v>1.6194809999999999</v>
      </c>
      <c r="BM60" s="380">
        <f>[3]Gemüse!$AL44</f>
        <v>19.221139999999998</v>
      </c>
      <c r="BN60" s="380">
        <f>[3]Gemüse!$CN44</f>
        <v>5.578665</v>
      </c>
      <c r="BO60" s="468">
        <f>[3]Gemüse!$AM44</f>
        <v>6.7689760000000003</v>
      </c>
      <c r="BP60" s="468">
        <f>[3]Gemüse!$CO44</f>
        <v>3.699173</v>
      </c>
      <c r="BQ60" s="380">
        <f>[3]Gemüse!$AN44</f>
        <v>4.7334889999999996</v>
      </c>
      <c r="BR60" s="380">
        <f>[3]Gemüse!$CP44</f>
        <v>2.038465</v>
      </c>
      <c r="BS60" s="380"/>
      <c r="BT60" s="380">
        <f>[3]Gemüse!$AO44</f>
        <v>6.4917610000000003</v>
      </c>
      <c r="BU60" s="380">
        <f>[3]Gemüse!$CQ44</f>
        <v>3.481185</v>
      </c>
      <c r="BV60" s="468">
        <f>[3]Gemüse!$AW44</f>
        <v>9.5741250000000004</v>
      </c>
      <c r="BW60" s="468">
        <f>[3]Gemüse!$CY44</f>
        <v>6.3337830000000004</v>
      </c>
      <c r="BX60" s="380">
        <f>[3]Gemüse!$AP44</f>
        <v>0</v>
      </c>
      <c r="BY60" s="380">
        <f>[3]Gemüse!$CR44</f>
        <v>0</v>
      </c>
      <c r="BZ60" s="468">
        <f>[3]Gemüse!$AQ44</f>
        <v>7.5214619999999996</v>
      </c>
      <c r="CA60" s="468">
        <f>[3]Gemüse!$CS44</f>
        <v>4.7057270000000004</v>
      </c>
      <c r="CB60" s="380">
        <f>[3]Gemüse!$AS44</f>
        <v>0</v>
      </c>
      <c r="CC60" s="380">
        <f>[3]Gemüse!$CU44</f>
        <v>0</v>
      </c>
      <c r="CD60" s="468">
        <f>[3]Gemüse!$AT44</f>
        <v>0</v>
      </c>
      <c r="CE60" s="468">
        <f>[3]Gemüse!$CV44</f>
        <v>0</v>
      </c>
      <c r="CF60" s="380">
        <f>[3]Gemüse!$AU44</f>
        <v>0</v>
      </c>
      <c r="CG60" s="380">
        <f>[3]Gemüse!$CW44</f>
        <v>0</v>
      </c>
      <c r="CH60" s="380"/>
      <c r="CI60" s="468">
        <f>[3]Gemüse!$AV44</f>
        <v>9.3325580000000006</v>
      </c>
      <c r="CJ60" s="468">
        <f>[3]Gemüse!$CX44</f>
        <v>6.6334359999999997</v>
      </c>
      <c r="CK60" s="380"/>
      <c r="CL60" s="380">
        <f>[3]Gemüse!$AY44</f>
        <v>16.895510999999999</v>
      </c>
      <c r="CM60" s="380">
        <f>[3]Gemüse!$DA44</f>
        <v>9.4933019999999999</v>
      </c>
      <c r="CN60" s="380"/>
      <c r="CO60" s="468">
        <f>[3]Gemüse!$AZ44</f>
        <v>15.91797</v>
      </c>
      <c r="CP60" s="468">
        <f>[3]Gemüse!$DB44</f>
        <v>9.6396080000000008</v>
      </c>
      <c r="CQ60" s="380">
        <f>[3]Gemüse!$BB44</f>
        <v>16.643378999999999</v>
      </c>
      <c r="CR60" s="380">
        <f>[3]Gemüse!$DD44</f>
        <v>9.3776419999999998</v>
      </c>
      <c r="CS60" s="468">
        <f>[3]Gemüse!$BC44</f>
        <v>7.5436829999999997</v>
      </c>
      <c r="CT60" s="468">
        <f>[3]Gemüse!$DE44</f>
        <v>6.0020540000000002</v>
      </c>
      <c r="CU60" s="380">
        <f>[3]Gemüse!$AJ44</f>
        <v>5.1135380000000001</v>
      </c>
      <c r="CV60" s="380">
        <f>[3]Gemüse!$CL44</f>
        <v>3.5281120000000001</v>
      </c>
      <c r="CW60" s="383"/>
      <c r="CX60" s="343">
        <f>'Früchte Daten'!BQ60</f>
        <v>4</v>
      </c>
      <c r="CY60" s="471">
        <f>[3]Gemüse!DH44</f>
        <v>4755.5847950799998</v>
      </c>
      <c r="CZ60" s="471">
        <f>[3]Gemüse!DI44</f>
        <v>19644.256368399001</v>
      </c>
      <c r="DA60" s="471"/>
      <c r="DB60" s="473">
        <f>[3]Gemüse!DJ44</f>
        <v>307.34536282500102</v>
      </c>
      <c r="DC60" s="473">
        <f>[3]Gemüse!DK44</f>
        <v>1251.651667012</v>
      </c>
      <c r="DD60" s="471">
        <f>[3]Gemüse!DL44</f>
        <v>543.18363156200007</v>
      </c>
      <c r="DE60" s="471">
        <f>[3]Gemüse!DM44</f>
        <v>1148.29903171</v>
      </c>
      <c r="DF60" s="473">
        <f>[3]Gemüse!DN44</f>
        <v>196.90741750499998</v>
      </c>
      <c r="DG60" s="473">
        <f>[3]Gemüse!DO44</f>
        <v>1017.9992675730001</v>
      </c>
      <c r="DH60" s="471">
        <f>[3]Gemüse!DP44</f>
        <v>158.39589064200101</v>
      </c>
      <c r="DI60" s="471">
        <f>[3]Gemüse!DQ44</f>
        <v>865.44173580000006</v>
      </c>
      <c r="DJ60" s="473">
        <f>[3]Gemüse!DR44</f>
        <v>218.69893921500102</v>
      </c>
      <c r="DK60" s="473">
        <f>[3]Gemüse!DS44</f>
        <v>808.467514112</v>
      </c>
      <c r="DN60" s="471"/>
      <c r="DO60" s="471">
        <f>[3]Gemüse!DT44</f>
        <v>105.02938333900001</v>
      </c>
      <c r="DP60" s="471">
        <f>[3]Gemüse!DU44</f>
        <v>492.633247149</v>
      </c>
      <c r="DQ60" s="473">
        <f>[3]Gemüse!DV44</f>
        <v>90.326138206000991</v>
      </c>
      <c r="DR60" s="473">
        <f>[3]Gemüse!DW44</f>
        <v>546.41840153100009</v>
      </c>
      <c r="DS60" s="471">
        <f>[3]Gemüse!DX44</f>
        <v>46.316951537000001</v>
      </c>
      <c r="DT60" s="471">
        <f>[3]Gemüse!DY44</f>
        <v>340.314141438001</v>
      </c>
      <c r="DU60" s="473">
        <f>[3]Gemüse!DZ44</f>
        <v>66.180481469002004</v>
      </c>
      <c r="DV60" s="473">
        <f>[3]Gemüse!EA44</f>
        <v>172.73104948700001</v>
      </c>
      <c r="DW60" s="471"/>
      <c r="DX60" s="471">
        <f>[3]Gemüse!EB44</f>
        <v>111.927290802</v>
      </c>
      <c r="DY60" s="471">
        <f>[3]Gemüse!EC44</f>
        <v>514.48390615900098</v>
      </c>
      <c r="DZ60" s="473">
        <f>[3]Gemüse!ED44</f>
        <v>183.54997391699999</v>
      </c>
      <c r="EA60" s="473">
        <f>[3]Gemüse!EE44</f>
        <v>636.528358153</v>
      </c>
      <c r="EB60" s="471">
        <f>[3]Gemüse!$EF44</f>
        <v>29.686613000001003</v>
      </c>
      <c r="EC60" s="471">
        <f>[3]Gemüse!EG44</f>
        <v>199.13307200000102</v>
      </c>
      <c r="ED60" s="473">
        <f>[3]Gemüse!EH44</f>
        <v>25.589964492001002</v>
      </c>
      <c r="EE60" s="473">
        <f>[3]Gemüse!EI44</f>
        <v>167.05040189500102</v>
      </c>
      <c r="EG60" s="471">
        <f>[3]Gemüse!$EJ44</f>
        <v>834.40375070000107</v>
      </c>
      <c r="EH60" s="471">
        <f>[3]Gemüse!EK44</f>
        <v>2718.195357044</v>
      </c>
      <c r="EI60" s="473">
        <f>[3]Gemüse!EL44</f>
        <v>55.145902119001001</v>
      </c>
      <c r="EJ60" s="473">
        <f>[3]Gemüse!EM44</f>
        <v>231.44601658600001</v>
      </c>
      <c r="EK60" s="471">
        <f>[3]Gemüse!$EN44</f>
        <v>5.942100172001</v>
      </c>
      <c r="EL60" s="471">
        <f>[3]Gemüse!EO44</f>
        <v>55.809307021999999</v>
      </c>
      <c r="EM60" s="473">
        <f>[3]Gemüse!EP44</f>
        <v>192.92377160700002</v>
      </c>
      <c r="EN60" s="473">
        <f>[3]Gemüse!EQ44</f>
        <v>189.79889838400101</v>
      </c>
      <c r="EO60" s="471"/>
      <c r="EP60" s="471">
        <f>[3]Gemüse!ER44</f>
        <v>81.672434572</v>
      </c>
      <c r="EQ60" s="471">
        <f>[3]Gemüse!ES44</f>
        <v>523.80859931500004</v>
      </c>
      <c r="ER60" s="471">
        <f>[3]Gemüse!$ET44</f>
        <v>290.44848120900002</v>
      </c>
      <c r="ES60" s="471">
        <f>[3]Gemüse!EU44</f>
        <v>1829.4895152720001</v>
      </c>
      <c r="ET60" s="471"/>
      <c r="EU60" s="473">
        <f>[3]Gemüse!$EV44</f>
        <v>121.685347054001</v>
      </c>
      <c r="EV60" s="473">
        <f>[3]Gemüse!EW44</f>
        <v>434.75806962800101</v>
      </c>
      <c r="EX60" s="473">
        <f>[3]Gemüse!EX44</f>
        <v>79.906186048999999</v>
      </c>
      <c r="EY60" s="473">
        <f>[3]Gemüse!EY44</f>
        <v>383.70236787199997</v>
      </c>
    </row>
    <row r="61" spans="1:155" x14ac:dyDescent="0.2">
      <c r="A61" s="218"/>
      <c r="B61" s="189">
        <f>[3]Gemüse!A45</f>
        <v>44835</v>
      </c>
      <c r="C61" s="468">
        <f>[3]Gemüse!$B45</f>
        <v>6.5800299999999998</v>
      </c>
      <c r="D61" s="468">
        <f>[3]Gemüse!$BD45</f>
        <v>3.4686859999999999</v>
      </c>
      <c r="E61" s="380">
        <f>[3]Gemüse!$C45</f>
        <v>6.2360249999999997</v>
      </c>
      <c r="F61" s="380">
        <f>[3]Gemüse!$BE45</f>
        <v>4.1044409999999996</v>
      </c>
      <c r="G61" s="468">
        <f>[3]Gemüse!$D45</f>
        <v>2.2274229999999999</v>
      </c>
      <c r="H61" s="468">
        <f>[3]Gemüse!$BF45</f>
        <v>1.519164</v>
      </c>
      <c r="I61" s="380">
        <f>[3]Gemüse!$E45</f>
        <v>8.2680969999999991</v>
      </c>
      <c r="J61" s="380">
        <f>[3]Gemüse!$BG45</f>
        <v>3.964995</v>
      </c>
      <c r="K61" s="468">
        <f>[3]Gemüse!$F45</f>
        <v>0</v>
      </c>
      <c r="L61" s="468">
        <f>[3]Gemüse!$BH45</f>
        <v>7.5034780000000003</v>
      </c>
      <c r="M61" s="380">
        <f>[3]Gemüse!$G45</f>
        <v>15.176038</v>
      </c>
      <c r="N61" s="380">
        <f>[3]Gemüse!$BI45</f>
        <v>12.01403</v>
      </c>
      <c r="O61" s="468">
        <f>[3]Gemüse!$H45</f>
        <v>13.352672999999999</v>
      </c>
      <c r="P61" s="468">
        <f>[3]Gemüse!$BJ45</f>
        <v>10.951157</v>
      </c>
      <c r="Q61" s="380">
        <f>[3]Gemüse!$J45</f>
        <v>7.1513419999999996</v>
      </c>
      <c r="R61" s="380">
        <f>[3]Gemüse!$BL45</f>
        <v>3.9185750000000001</v>
      </c>
      <c r="S61" s="380"/>
      <c r="T61" s="468">
        <f>[3]Gemüse!$K45</f>
        <v>8.0945389999999993</v>
      </c>
      <c r="U61" s="468">
        <f>[3]Gemüse!$BM45</f>
        <v>3.9540690000000001</v>
      </c>
      <c r="V61" s="380">
        <f>[3]Gemüse!$L45</f>
        <v>0</v>
      </c>
      <c r="W61" s="380">
        <f>[3]Gemüse!$BN45</f>
        <v>6.912884</v>
      </c>
      <c r="X61" s="468">
        <f>[3]Gemüse!$M45</f>
        <v>2.6763110000000001</v>
      </c>
      <c r="Y61" s="468">
        <f>[3]Gemüse!$BO45</f>
        <v>1.999916</v>
      </c>
      <c r="Z61" s="380">
        <f>[3]Gemüse!$N45</f>
        <v>2.6895910000000001</v>
      </c>
      <c r="AA61" s="380">
        <f>[3]Gemüse!$BP45</f>
        <v>1.8900049999999999</v>
      </c>
      <c r="AB61" s="468">
        <f>[3]Gemüse!$R45</f>
        <v>2.6547839999999998</v>
      </c>
      <c r="AC61" s="468">
        <f>[3]Gemüse!$BT45</f>
        <v>1.661424</v>
      </c>
      <c r="AD61" s="380">
        <f>[3]Gemüse!$U45</f>
        <v>40.900142000000002</v>
      </c>
      <c r="AE61" s="380">
        <f>[3]Gemüse!$BW45</f>
        <v>26.381844999999998</v>
      </c>
      <c r="AF61" s="468">
        <f>[3]Gemüse!$V45</f>
        <v>26.870958999999999</v>
      </c>
      <c r="AG61" s="468">
        <f>[3]Gemüse!$BX45</f>
        <v>9.5120229999999992</v>
      </c>
      <c r="AH61" s="380">
        <f>[3]Gemüse!$AX45</f>
        <v>21.910806999999998</v>
      </c>
      <c r="AI61" s="380">
        <f>[3]Gemüse!$CZ45</f>
        <v>8.8625489999999996</v>
      </c>
      <c r="AJ61" s="468">
        <f>[3]Gemüse!$W45</f>
        <v>4.9556449999999996</v>
      </c>
      <c r="AK61" s="468">
        <f>[3]Gemüse!$BY45</f>
        <v>4.5137260000000001</v>
      </c>
      <c r="AL61" s="380"/>
      <c r="AM61" s="380">
        <f>[3]Gemüse!$X45</f>
        <v>7.3396220000000003</v>
      </c>
      <c r="AN61" s="380">
        <f>[3]Gemüse!$BZ45</f>
        <v>4.7043860000000004</v>
      </c>
      <c r="AO61" s="468">
        <f>[3]Gemüse!$Y45</f>
        <v>8.4786490000000008</v>
      </c>
      <c r="AP61" s="468">
        <f>[3]Gemüse!$CA45</f>
        <v>6.1764570000000001</v>
      </c>
      <c r="AQ61" s="380">
        <f>[3]Gemüse!$Z45</f>
        <v>6.0246500000000003</v>
      </c>
      <c r="AR61" s="380">
        <f>[3]Gemüse!$CB45</f>
        <v>3.3231920000000001</v>
      </c>
      <c r="AS61" s="468">
        <f>[3]Gemüse!$AF45</f>
        <v>2.8945460000000001</v>
      </c>
      <c r="AT61" s="468">
        <f>[3]Gemüse!$CH45</f>
        <v>1.738829</v>
      </c>
      <c r="AU61" s="380">
        <f>[3]Gemüse!$AB45</f>
        <v>5.9985799999999996</v>
      </c>
      <c r="AV61" s="380">
        <f>[3]Gemüse!$CD45</f>
        <v>2.0180009999999999</v>
      </c>
      <c r="AW61" s="468">
        <f>[3]Gemüse!$AC45</f>
        <v>5.9803899999999999</v>
      </c>
      <c r="AX61" s="468">
        <f>[3]Gemüse!$CE45</f>
        <v>2.0202629999999999</v>
      </c>
      <c r="AY61" s="380">
        <f>[3]Gemüse!$AD45</f>
        <v>6.6122810000000003</v>
      </c>
      <c r="AZ61" s="380">
        <f>[3]Gemüse!$CF45</f>
        <v>3.8018160000000001</v>
      </c>
      <c r="BA61" s="380"/>
      <c r="BB61" s="468">
        <f>[3]Gemüse!$AE45</f>
        <v>3.4121649999999999</v>
      </c>
      <c r="BC61" s="468">
        <f>[3]Gemüse!$CG45</f>
        <v>2.0474779999999999</v>
      </c>
      <c r="BD61" s="380">
        <f>[3]Gemüse!$AG45</f>
        <v>5.7997420000000002</v>
      </c>
      <c r="BE61" s="380">
        <f>[3]Gemüse!$CI45</f>
        <v>3.3737620000000001</v>
      </c>
      <c r="BF61" s="468">
        <f>[3]Gemüse!$AH45</f>
        <v>0</v>
      </c>
      <c r="BG61" s="468">
        <f>[3]Gemüse!$CJ45</f>
        <v>1.53146</v>
      </c>
      <c r="BH61" s="380">
        <f>[3]Gemüse!$AI45</f>
        <v>6.8355110000000003</v>
      </c>
      <c r="BI61" s="380">
        <f>[3]Gemüse!$CK45</f>
        <v>4.2619749999999996</v>
      </c>
      <c r="BJ61" s="380"/>
      <c r="BK61" s="468">
        <f>[3]Gemüse!$AK45</f>
        <v>3.6520139999999999</v>
      </c>
      <c r="BL61" s="468">
        <f>[3]Gemüse!$CM45</f>
        <v>1.9528220000000001</v>
      </c>
      <c r="BM61" s="380">
        <f>[3]Gemüse!$AL45</f>
        <v>18.549863999999999</v>
      </c>
      <c r="BN61" s="380">
        <f>[3]Gemüse!$CN45</f>
        <v>5.5640260000000001</v>
      </c>
      <c r="BO61" s="468">
        <f>[3]Gemüse!$AM45</f>
        <v>7.3966440000000002</v>
      </c>
      <c r="BP61" s="468">
        <f>[3]Gemüse!$CO45</f>
        <v>4.0227909999999998</v>
      </c>
      <c r="BQ61" s="380">
        <f>[3]Gemüse!$AN45</f>
        <v>4.3076499999999998</v>
      </c>
      <c r="BR61" s="380">
        <f>[3]Gemüse!$CP45</f>
        <v>2.0090249999999998</v>
      </c>
      <c r="BS61" s="380"/>
      <c r="BT61" s="380">
        <f>[3]Gemüse!$AO45</f>
        <v>7.5116949999999996</v>
      </c>
      <c r="BU61" s="380">
        <f>[3]Gemüse!$CQ45</f>
        <v>4.2671580000000002</v>
      </c>
      <c r="BV61" s="468">
        <f>[3]Gemüse!$AW45</f>
        <v>9.6457429999999995</v>
      </c>
      <c r="BW61" s="468">
        <f>[3]Gemüse!$CY45</f>
        <v>6.2131400000000001</v>
      </c>
      <c r="BX61" s="380">
        <f>[3]Gemüse!$AP45</f>
        <v>0</v>
      </c>
      <c r="BY61" s="380">
        <f>[3]Gemüse!$CR45</f>
        <v>0</v>
      </c>
      <c r="BZ61" s="468">
        <f>[3]Gemüse!$AQ45</f>
        <v>7.5369469999999996</v>
      </c>
      <c r="CA61" s="468">
        <f>[3]Gemüse!$CS45</f>
        <v>4.6262790000000003</v>
      </c>
      <c r="CB61" s="380">
        <f>[3]Gemüse!$AS45</f>
        <v>0</v>
      </c>
      <c r="CC61" s="380">
        <f>[3]Gemüse!$CU45</f>
        <v>0</v>
      </c>
      <c r="CD61" s="468">
        <f>[3]Gemüse!$AT45</f>
        <v>0</v>
      </c>
      <c r="CE61" s="468">
        <f>[3]Gemüse!$CV45</f>
        <v>0</v>
      </c>
      <c r="CF61" s="380">
        <f>[3]Gemüse!$AU45</f>
        <v>0</v>
      </c>
      <c r="CG61" s="380">
        <f>[3]Gemüse!$CW45</f>
        <v>0</v>
      </c>
      <c r="CH61" s="380"/>
      <c r="CI61" s="468">
        <f>[3]Gemüse!$AV45</f>
        <v>9.4070339999999995</v>
      </c>
      <c r="CJ61" s="468">
        <f>[3]Gemüse!$CX45</f>
        <v>8.0825840000000007</v>
      </c>
      <c r="CK61" s="380"/>
      <c r="CL61" s="380">
        <f>[3]Gemüse!$AY45</f>
        <v>14.394048</v>
      </c>
      <c r="CM61" s="380">
        <f>[3]Gemüse!$DA45</f>
        <v>9.6832100000000008</v>
      </c>
      <c r="CN61" s="380"/>
      <c r="CO61" s="468">
        <f>[3]Gemüse!$AZ45</f>
        <v>15.889918</v>
      </c>
      <c r="CP61" s="468">
        <f>[3]Gemüse!$DB45</f>
        <v>9.6579180000000004</v>
      </c>
      <c r="CQ61" s="380">
        <f>[3]Gemüse!$BB45</f>
        <v>16.644687999999999</v>
      </c>
      <c r="CR61" s="380">
        <f>[3]Gemüse!$DD45</f>
        <v>9.3796520000000001</v>
      </c>
      <c r="CS61" s="468">
        <f>[3]Gemüse!$BC45</f>
        <v>7.4960769999999997</v>
      </c>
      <c r="CT61" s="468">
        <f>[3]Gemüse!$DE45</f>
        <v>5.9247050000000003</v>
      </c>
      <c r="CU61" s="380">
        <f>[3]Gemüse!$AJ45</f>
        <v>5.097124</v>
      </c>
      <c r="CV61" s="380">
        <f>[3]Gemüse!$CL45</f>
        <v>3.5355120000000002</v>
      </c>
      <c r="CW61" s="383"/>
      <c r="CX61" s="343">
        <f>'Früchte Daten'!BQ61</f>
        <v>4</v>
      </c>
      <c r="CY61" s="471">
        <f>[3]Gemüse!DH45</f>
        <v>4322.3855993349989</v>
      </c>
      <c r="CZ61" s="471">
        <f>[3]Gemüse!DI45</f>
        <v>18846.065380029999</v>
      </c>
      <c r="DA61" s="471"/>
      <c r="DB61" s="473">
        <f>[3]Gemüse!DJ45</f>
        <v>315.85884578500003</v>
      </c>
      <c r="DC61" s="473">
        <f>[3]Gemüse!DK45</f>
        <v>998.18367563599998</v>
      </c>
      <c r="DD61" s="471">
        <f>[3]Gemüse!DL45</f>
        <v>351.84959220999997</v>
      </c>
      <c r="DE61" s="471">
        <f>[3]Gemüse!DM45</f>
        <v>1313.0350060360001</v>
      </c>
      <c r="DF61" s="473">
        <f>[3]Gemüse!DN45</f>
        <v>234.11594920599998</v>
      </c>
      <c r="DG61" s="473">
        <f>[3]Gemüse!DO45</f>
        <v>1041.667710377</v>
      </c>
      <c r="DH61" s="471">
        <f>[3]Gemüse!DP45</f>
        <v>125.887100316001</v>
      </c>
      <c r="DI61" s="471">
        <f>[3]Gemüse!DQ45</f>
        <v>931.91032345200006</v>
      </c>
      <c r="DJ61" s="473">
        <f>[3]Gemüse!DR45</f>
        <v>214.20501981300001</v>
      </c>
      <c r="DK61" s="473">
        <f>[3]Gemüse!DS45</f>
        <v>741.24603781400003</v>
      </c>
      <c r="DN61" s="471"/>
      <c r="DO61" s="471">
        <f>[3]Gemüse!DT45</f>
        <v>75.503017342001002</v>
      </c>
      <c r="DP61" s="471">
        <f>[3]Gemüse!DU45</f>
        <v>423.12379280800002</v>
      </c>
      <c r="DQ61" s="473">
        <f>[3]Gemüse!DV45</f>
        <v>92.895927818000004</v>
      </c>
      <c r="DR61" s="473">
        <f>[3]Gemüse!DW45</f>
        <v>547.1719687420001</v>
      </c>
      <c r="DS61" s="471">
        <f>[3]Gemüse!DX45</f>
        <v>68.191759353999998</v>
      </c>
      <c r="DT61" s="471">
        <f>[3]Gemüse!DY45</f>
        <v>422.53959456800101</v>
      </c>
      <c r="DU61" s="473">
        <f>[3]Gemüse!DZ45</f>
        <v>37.600449798999996</v>
      </c>
      <c r="DV61" s="473">
        <f>[3]Gemüse!EA45</f>
        <v>123.315595043001</v>
      </c>
      <c r="DW61" s="471"/>
      <c r="DX61" s="471">
        <f>[3]Gemüse!EB45</f>
        <v>75.704231958000008</v>
      </c>
      <c r="DY61" s="471">
        <f>[3]Gemüse!EC45</f>
        <v>497.86938457900004</v>
      </c>
      <c r="DZ61" s="473">
        <f>[3]Gemüse!ED45</f>
        <v>130.784067961001</v>
      </c>
      <c r="EA61" s="473">
        <f>[3]Gemüse!EE45</f>
        <v>494.98989963900101</v>
      </c>
      <c r="EB61" s="471">
        <f>[3]Gemüse!$EF45</f>
        <v>23.315908</v>
      </c>
      <c r="EC61" s="471">
        <f>[3]Gemüse!EG45</f>
        <v>359.27607000000103</v>
      </c>
      <c r="ED61" s="473">
        <f>[3]Gemüse!EH45</f>
        <v>28.250007586999999</v>
      </c>
      <c r="EE61" s="473">
        <f>[3]Gemüse!EI45</f>
        <v>158.05834718700001</v>
      </c>
      <c r="EG61" s="471">
        <f>[3]Gemüse!$EJ45</f>
        <v>812.40925025900106</v>
      </c>
      <c r="EH61" s="471">
        <f>[3]Gemüse!EK45</f>
        <v>2321.624621339</v>
      </c>
      <c r="EI61" s="473">
        <f>[3]Gemüse!EL45</f>
        <v>41.691671907999996</v>
      </c>
      <c r="EJ61" s="473">
        <f>[3]Gemüse!EM45</f>
        <v>216.93409257500102</v>
      </c>
      <c r="EK61" s="471">
        <f>[3]Gemüse!$EN45</f>
        <v>6.8600679969999998</v>
      </c>
      <c r="EL61" s="471">
        <f>[3]Gemüse!EO45</f>
        <v>63.374123740000002</v>
      </c>
      <c r="EM61" s="473">
        <f>[3]Gemüse!EP45</f>
        <v>166.11156697499999</v>
      </c>
      <c r="EN61" s="473">
        <f>[3]Gemüse!EQ45</f>
        <v>164.23836527399999</v>
      </c>
      <c r="EO61" s="471"/>
      <c r="EP61" s="471">
        <f>[3]Gemüse!ER45</f>
        <v>59.959835049000006</v>
      </c>
      <c r="EQ61" s="471">
        <f>[3]Gemüse!ES45</f>
        <v>486.82513563800103</v>
      </c>
      <c r="ER61" s="471">
        <f>[3]Gemüse!$ET45</f>
        <v>228.528637441</v>
      </c>
      <c r="ES61" s="471">
        <f>[3]Gemüse!EU45</f>
        <v>1724.5483366159999</v>
      </c>
      <c r="ET61" s="471"/>
      <c r="EU61" s="473">
        <f>[3]Gemüse!$EV45</f>
        <v>129.823051066001</v>
      </c>
      <c r="EV61" s="473">
        <f>[3]Gemüse!EW45</f>
        <v>391.92549364200005</v>
      </c>
      <c r="EX61" s="473">
        <f>[3]Gemüse!EX45</f>
        <v>70.119927539000997</v>
      </c>
      <c r="EY61" s="473">
        <f>[3]Gemüse!EY45</f>
        <v>347.535774454001</v>
      </c>
    </row>
    <row r="62" spans="1:155" x14ac:dyDescent="0.2">
      <c r="A62" s="218"/>
      <c r="B62" s="189">
        <f>[3]Gemüse!A46</f>
        <v>44805</v>
      </c>
      <c r="C62" s="468">
        <f>[3]Gemüse!$B46</f>
        <v>7.8241860000000001</v>
      </c>
      <c r="D62" s="468">
        <f>[3]Gemüse!$BD46</f>
        <v>4.7539499999999997</v>
      </c>
      <c r="E62" s="380">
        <f>[3]Gemüse!$C46</f>
        <v>7.771865</v>
      </c>
      <c r="F62" s="380">
        <f>[3]Gemüse!$BE46</f>
        <v>4.2927999999999997</v>
      </c>
      <c r="G62" s="468">
        <f>[3]Gemüse!$D46</f>
        <v>3.024416</v>
      </c>
      <c r="H62" s="468">
        <f>[3]Gemüse!$BF46</f>
        <v>1.7291609999999999</v>
      </c>
      <c r="I62" s="380">
        <f>[3]Gemüse!$E46</f>
        <v>7.9568139999999996</v>
      </c>
      <c r="J62" s="380">
        <f>[3]Gemüse!$BG46</f>
        <v>3.8431129999999998</v>
      </c>
      <c r="K62" s="468">
        <f>[3]Gemüse!$F46</f>
        <v>0</v>
      </c>
      <c r="L62" s="468">
        <f>[3]Gemüse!$BH46</f>
        <v>9.3789250000000006</v>
      </c>
      <c r="M62" s="380">
        <f>[3]Gemüse!$G46</f>
        <v>19.311367000000001</v>
      </c>
      <c r="N62" s="380">
        <f>[3]Gemüse!$BI46</f>
        <v>13.224081</v>
      </c>
      <c r="O62" s="468">
        <f>[3]Gemüse!$H46</f>
        <v>15.993105999999999</v>
      </c>
      <c r="P62" s="468">
        <f>[3]Gemüse!$BJ46</f>
        <v>12.420655</v>
      </c>
      <c r="Q62" s="380">
        <f>[3]Gemüse!$J46</f>
        <v>6.5205029999999997</v>
      </c>
      <c r="R62" s="380">
        <f>[3]Gemüse!$BL46</f>
        <v>3.8630490000000002</v>
      </c>
      <c r="S62" s="380"/>
      <c r="T62" s="468">
        <f>[3]Gemüse!$K46</f>
        <v>8.1020900000000005</v>
      </c>
      <c r="U62" s="468">
        <f>[3]Gemüse!$BM46</f>
        <v>3.8987050000000001</v>
      </c>
      <c r="V62" s="380">
        <f>[3]Gemüse!$L46</f>
        <v>0</v>
      </c>
      <c r="W62" s="380">
        <f>[3]Gemüse!$BN46</f>
        <v>6.9577239999999998</v>
      </c>
      <c r="X62" s="468">
        <f>[3]Gemüse!$M46</f>
        <v>2.7123940000000002</v>
      </c>
      <c r="Y62" s="468">
        <f>[3]Gemüse!$BO46</f>
        <v>2.1251310000000001</v>
      </c>
      <c r="Z62" s="380">
        <f>[3]Gemüse!$N46</f>
        <v>2.6800980000000001</v>
      </c>
      <c r="AA62" s="380">
        <f>[3]Gemüse!$BP46</f>
        <v>1.9700230000000001</v>
      </c>
      <c r="AB62" s="468">
        <f>[3]Gemüse!$R46</f>
        <v>2.442669</v>
      </c>
      <c r="AC62" s="468">
        <f>[3]Gemüse!$BT46</f>
        <v>1.7887759999999999</v>
      </c>
      <c r="AD62" s="380">
        <f>[3]Gemüse!$U46</f>
        <v>41.374617999999998</v>
      </c>
      <c r="AE62" s="380">
        <f>[3]Gemüse!$BW46</f>
        <v>29.799405</v>
      </c>
      <c r="AF62" s="468">
        <f>[3]Gemüse!$V46</f>
        <v>28.091108999999999</v>
      </c>
      <c r="AG62" s="468">
        <f>[3]Gemüse!$BX46</f>
        <v>9.6791280000000004</v>
      </c>
      <c r="AH62" s="380">
        <f>[3]Gemüse!$AX46</f>
        <v>22.356309</v>
      </c>
      <c r="AI62" s="380">
        <f>[3]Gemüse!$CZ46</f>
        <v>9.0097909999999999</v>
      </c>
      <c r="AJ62" s="468">
        <f>[3]Gemüse!$W46</f>
        <v>5.0188009999999998</v>
      </c>
      <c r="AK62" s="468">
        <f>[3]Gemüse!$BY46</f>
        <v>4.7712599999999998</v>
      </c>
      <c r="AL62" s="380"/>
      <c r="AM62" s="380">
        <f>[3]Gemüse!$X46</f>
        <v>7.1382770000000004</v>
      </c>
      <c r="AN62" s="380">
        <f>[3]Gemüse!$BZ46</f>
        <v>4.9390650000000003</v>
      </c>
      <c r="AO62" s="468">
        <f>[3]Gemüse!$Y46</f>
        <v>8.4903670000000009</v>
      </c>
      <c r="AP62" s="468">
        <f>[3]Gemüse!$CA46</f>
        <v>6.543113</v>
      </c>
      <c r="AQ62" s="380">
        <f>[3]Gemüse!$Z46</f>
        <v>5.7137789999999997</v>
      </c>
      <c r="AR62" s="380">
        <f>[3]Gemüse!$CB46</f>
        <v>3.415238</v>
      </c>
      <c r="AS62" s="468">
        <f>[3]Gemüse!$AF46</f>
        <v>2.8632499999999999</v>
      </c>
      <c r="AT62" s="468">
        <f>[3]Gemüse!$CH46</f>
        <v>1.8312870000000001</v>
      </c>
      <c r="AU62" s="380">
        <f>[3]Gemüse!$AB46</f>
        <v>6.1816440000000004</v>
      </c>
      <c r="AV62" s="380">
        <f>[3]Gemüse!$CD46</f>
        <v>2.2063999999999999</v>
      </c>
      <c r="AW62" s="468">
        <f>[3]Gemüse!$AC46</f>
        <v>6.1854050000000003</v>
      </c>
      <c r="AX62" s="468">
        <f>[3]Gemüse!$CE46</f>
        <v>2.2063999999999999</v>
      </c>
      <c r="AY62" s="380">
        <f>[3]Gemüse!$AD46</f>
        <v>6.6590480000000003</v>
      </c>
      <c r="AZ62" s="380">
        <f>[3]Gemüse!$CF46</f>
        <v>3.8057660000000002</v>
      </c>
      <c r="BA62" s="380"/>
      <c r="BB62" s="468">
        <f>[3]Gemüse!$AE46</f>
        <v>3.575501</v>
      </c>
      <c r="BC62" s="468">
        <f>[3]Gemüse!$CG46</f>
        <v>2.050154</v>
      </c>
      <c r="BD62" s="380">
        <f>[3]Gemüse!$AG46</f>
        <v>5.6871710000000002</v>
      </c>
      <c r="BE62" s="380">
        <f>[3]Gemüse!$CI46</f>
        <v>3.6930540000000001</v>
      </c>
      <c r="BF62" s="468">
        <f>[3]Gemüse!$AH46</f>
        <v>0</v>
      </c>
      <c r="BG62" s="468">
        <f>[3]Gemüse!$CJ46</f>
        <v>1.532958</v>
      </c>
      <c r="BH62" s="380">
        <f>[3]Gemüse!$AI46</f>
        <v>6.10154</v>
      </c>
      <c r="BI62" s="380">
        <f>[3]Gemüse!$CK46</f>
        <v>3.5287280000000001</v>
      </c>
      <c r="BJ62" s="380"/>
      <c r="BK62" s="468">
        <f>[3]Gemüse!$AK46</f>
        <v>3.6758690000000001</v>
      </c>
      <c r="BL62" s="468">
        <f>[3]Gemüse!$CM46</f>
        <v>1.9552670000000001</v>
      </c>
      <c r="BM62" s="380">
        <f>[3]Gemüse!$AL46</f>
        <v>17.951993000000002</v>
      </c>
      <c r="BN62" s="380">
        <f>[3]Gemüse!$CN46</f>
        <v>5.6155530000000002</v>
      </c>
      <c r="BO62" s="468">
        <f>[3]Gemüse!$AM46</f>
        <v>7.9737809999999998</v>
      </c>
      <c r="BP62" s="468">
        <f>[3]Gemüse!$CO46</f>
        <v>3.968944</v>
      </c>
      <c r="BQ62" s="380">
        <f>[3]Gemüse!$AN46</f>
        <v>4.797593</v>
      </c>
      <c r="BR62" s="380">
        <f>[3]Gemüse!$CP46</f>
        <v>2.0434760000000001</v>
      </c>
      <c r="BS62" s="380"/>
      <c r="BT62" s="380">
        <f>[3]Gemüse!$AO46</f>
        <v>8.2941590000000005</v>
      </c>
      <c r="BU62" s="380">
        <f>[3]Gemüse!$CQ46</f>
        <v>4.8648020000000001</v>
      </c>
      <c r="BV62" s="468">
        <f>[3]Gemüse!$AW46</f>
        <v>9.9991540000000008</v>
      </c>
      <c r="BW62" s="468">
        <f>[3]Gemüse!$CY46</f>
        <v>6.2164849999999996</v>
      </c>
      <c r="BX62" s="380">
        <f>[3]Gemüse!$AP46</f>
        <v>0</v>
      </c>
      <c r="BY62" s="380">
        <f>[3]Gemüse!$CR46</f>
        <v>0</v>
      </c>
      <c r="BZ62" s="468">
        <f>[3]Gemüse!$AQ46</f>
        <v>7.3892009999999999</v>
      </c>
      <c r="CA62" s="468">
        <f>[3]Gemüse!$CS46</f>
        <v>4.7628029999999999</v>
      </c>
      <c r="CB62" s="380">
        <f>[3]Gemüse!$AS46</f>
        <v>0</v>
      </c>
      <c r="CC62" s="380">
        <f>[3]Gemüse!$CU46</f>
        <v>0</v>
      </c>
      <c r="CD62" s="468">
        <f>[3]Gemüse!$AT46</f>
        <v>0</v>
      </c>
      <c r="CE62" s="468">
        <f>[3]Gemüse!$CV46</f>
        <v>0</v>
      </c>
      <c r="CF62" s="380">
        <f>[3]Gemüse!$AU46</f>
        <v>0</v>
      </c>
      <c r="CG62" s="380">
        <f>[3]Gemüse!$CW46</f>
        <v>0</v>
      </c>
      <c r="CH62" s="380"/>
      <c r="CI62" s="468">
        <f>[3]Gemüse!$AV46</f>
        <v>8.9901389999999992</v>
      </c>
      <c r="CJ62" s="468">
        <f>[3]Gemüse!$CX46</f>
        <v>7.2712320000000004</v>
      </c>
      <c r="CK62" s="380"/>
      <c r="CL62" s="380">
        <f>[3]Gemüse!$AY46</f>
        <v>15.574468</v>
      </c>
      <c r="CM62" s="380">
        <f>[3]Gemüse!$DA46</f>
        <v>9.0733779999999999</v>
      </c>
      <c r="CN62" s="380"/>
      <c r="CO62" s="468">
        <f>[3]Gemüse!$AZ46</f>
        <v>15.834287</v>
      </c>
      <c r="CP62" s="468">
        <f>[3]Gemüse!$DB46</f>
        <v>9.5299879999999995</v>
      </c>
      <c r="CQ62" s="380">
        <f>[3]Gemüse!$BB46</f>
        <v>18.238603999999999</v>
      </c>
      <c r="CR62" s="380">
        <f>[3]Gemüse!$DD46</f>
        <v>9.1086150000000004</v>
      </c>
      <c r="CS62" s="468">
        <f>[3]Gemüse!$BC46</f>
        <v>7.4557079999999996</v>
      </c>
      <c r="CT62" s="468">
        <f>[3]Gemüse!$DE46</f>
        <v>5.8414450000000002</v>
      </c>
      <c r="CU62" s="380">
        <f>[3]Gemüse!$AJ46</f>
        <v>4.9427070000000004</v>
      </c>
      <c r="CV62" s="380">
        <f>[3]Gemüse!$CL46</f>
        <v>3.538516</v>
      </c>
      <c r="CW62" s="383"/>
      <c r="CX62" s="343">
        <f>'Früchte Daten'!BQ62</f>
        <v>5</v>
      </c>
      <c r="CY62" s="471">
        <f>[3]Gemüse!DH46</f>
        <v>5067.482455802</v>
      </c>
      <c r="CZ62" s="471">
        <f>[3]Gemüse!DI46</f>
        <v>23347.515150693001</v>
      </c>
      <c r="DA62" s="471"/>
      <c r="DB62" s="473">
        <f>[3]Gemüse!DJ46</f>
        <v>348.49313189800102</v>
      </c>
      <c r="DC62" s="473">
        <f>[3]Gemüse!DK46</f>
        <v>1361.493535841</v>
      </c>
      <c r="DD62" s="471">
        <f>[3]Gemüse!DL46</f>
        <v>423.33661515700101</v>
      </c>
      <c r="DE62" s="471">
        <f>[3]Gemüse!DM46</f>
        <v>1719.3124688810001</v>
      </c>
      <c r="DF62" s="473">
        <f>[3]Gemüse!DN46</f>
        <v>193.869865011001</v>
      </c>
      <c r="DG62" s="473">
        <f>[3]Gemüse!DO46</f>
        <v>1262.050577426</v>
      </c>
      <c r="DH62" s="471">
        <f>[3]Gemüse!DP46</f>
        <v>168.18155396300003</v>
      </c>
      <c r="DI62" s="471">
        <f>[3]Gemüse!DQ46</f>
        <v>1472.298349697</v>
      </c>
      <c r="DJ62" s="473">
        <f>[3]Gemüse!DR46</f>
        <v>273.00584299100001</v>
      </c>
      <c r="DK62" s="473">
        <f>[3]Gemüse!DS46</f>
        <v>1000.853759724</v>
      </c>
      <c r="DN62" s="471"/>
      <c r="DO62" s="471">
        <f>[3]Gemüse!DT46</f>
        <v>50.662785261001005</v>
      </c>
      <c r="DP62" s="471">
        <f>[3]Gemüse!DU46</f>
        <v>492.86265563600102</v>
      </c>
      <c r="DQ62" s="473">
        <f>[3]Gemüse!DV46</f>
        <v>135.685493643</v>
      </c>
      <c r="DR62" s="473">
        <f>[3]Gemüse!DW46</f>
        <v>758.56886922400008</v>
      </c>
      <c r="DS62" s="471">
        <f>[3]Gemüse!DX46</f>
        <v>142.39468674000099</v>
      </c>
      <c r="DT62" s="471">
        <f>[3]Gemüse!DY46</f>
        <v>656.33471967200001</v>
      </c>
      <c r="DU62" s="473">
        <f>[3]Gemüse!DZ46</f>
        <v>16.861358283000001</v>
      </c>
      <c r="DV62" s="473">
        <f>[3]Gemüse!EA46</f>
        <v>79.156428891001994</v>
      </c>
      <c r="DW62" s="471"/>
      <c r="DX62" s="471">
        <f>[3]Gemüse!EB46</f>
        <v>68.889659962000991</v>
      </c>
      <c r="DY62" s="471">
        <f>[3]Gemüse!EC46</f>
        <v>598.94862488000001</v>
      </c>
      <c r="DZ62" s="473">
        <f>[3]Gemüse!ED46</f>
        <v>122.45719483799999</v>
      </c>
      <c r="EA62" s="473">
        <f>[3]Gemüse!EE46</f>
        <v>606.789491591</v>
      </c>
      <c r="EB62" s="471">
        <f>[3]Gemüse!$EF46</f>
        <v>20.057030999999998</v>
      </c>
      <c r="EC62" s="471">
        <f>[3]Gemüse!EG46</f>
        <v>268.45392800000002</v>
      </c>
      <c r="ED62" s="473">
        <f>[3]Gemüse!EH46</f>
        <v>31.981231564001</v>
      </c>
      <c r="EE62" s="473">
        <f>[3]Gemüse!EI46</f>
        <v>270.08285965599998</v>
      </c>
      <c r="EG62" s="471">
        <f>[3]Gemüse!$EJ46</f>
        <v>1041.571187628</v>
      </c>
      <c r="EH62" s="471">
        <f>[3]Gemüse!EK46</f>
        <v>2749.6432109699999</v>
      </c>
      <c r="EI62" s="473">
        <f>[3]Gemüse!EL46</f>
        <v>44.174237742001004</v>
      </c>
      <c r="EJ62" s="473">
        <f>[3]Gemüse!EM46</f>
        <v>210.09520689500101</v>
      </c>
      <c r="EK62" s="471">
        <f>[3]Gemüse!$EN46</f>
        <v>13.843787026001001</v>
      </c>
      <c r="EL62" s="471">
        <f>[3]Gemüse!EO46</f>
        <v>89.484137912999998</v>
      </c>
      <c r="EM62" s="473">
        <f>[3]Gemüse!EP46</f>
        <v>188.92210744400001</v>
      </c>
      <c r="EN62" s="473">
        <f>[3]Gemüse!EQ46</f>
        <v>174.01426564400103</v>
      </c>
      <c r="EO62" s="380"/>
      <c r="EP62" s="471">
        <f>[3]Gemüse!ER46</f>
        <v>52.247261116000004</v>
      </c>
      <c r="EQ62" s="471">
        <f>[3]Gemüse!ES46</f>
        <v>515.25245061099997</v>
      </c>
      <c r="ER62" s="471">
        <f>[3]Gemüse!$ET46</f>
        <v>290.40409367700101</v>
      </c>
      <c r="ES62" s="471">
        <f>[3]Gemüse!EU46</f>
        <v>2235.9947889290002</v>
      </c>
      <c r="ET62" s="471"/>
      <c r="EU62" s="473">
        <f>[3]Gemüse!$EV46</f>
        <v>139.93145868600098</v>
      </c>
      <c r="EV62" s="473">
        <f>[3]Gemüse!EW46</f>
        <v>479.617346518001</v>
      </c>
      <c r="EX62" s="473">
        <f>[3]Gemüse!EX46</f>
        <v>80.446017267000002</v>
      </c>
      <c r="EY62" s="473">
        <f>[3]Gemüse!EY46</f>
        <v>348.96843617300004</v>
      </c>
    </row>
    <row r="63" spans="1:155" x14ac:dyDescent="0.2">
      <c r="A63" s="218"/>
      <c r="B63" s="189">
        <f>[3]Gemüse!A47</f>
        <v>44774</v>
      </c>
      <c r="C63" s="468">
        <f>[3]Gemüse!$B47</f>
        <v>7.7582199999999997</v>
      </c>
      <c r="D63" s="468">
        <f>[3]Gemüse!$BD47</f>
        <v>4.3962110000000001</v>
      </c>
      <c r="E63" s="380">
        <f>[3]Gemüse!$C47</f>
        <v>6.3657199999999996</v>
      </c>
      <c r="F63" s="380">
        <f>[3]Gemüse!$BE47</f>
        <v>4.0784690000000001</v>
      </c>
      <c r="G63" s="468">
        <f>[3]Gemüse!$D47</f>
        <v>2.9433050000000001</v>
      </c>
      <c r="H63" s="468">
        <f>[3]Gemüse!$BF47</f>
        <v>1.600698</v>
      </c>
      <c r="I63" s="380">
        <f>[3]Gemüse!$E47</f>
        <v>6.3173649999999997</v>
      </c>
      <c r="J63" s="380">
        <f>[3]Gemüse!$BG47</f>
        <v>3.6595</v>
      </c>
      <c r="K63" s="468">
        <f>[3]Gemüse!$F47</f>
        <v>0</v>
      </c>
      <c r="L63" s="468">
        <f>[3]Gemüse!$BH47</f>
        <v>8.7729710000000001</v>
      </c>
      <c r="M63" s="380">
        <f>[3]Gemüse!$G47</f>
        <v>18.320405999999998</v>
      </c>
      <c r="N63" s="380">
        <f>[3]Gemüse!$BI47</f>
        <v>11.765998</v>
      </c>
      <c r="O63" s="468">
        <f>[3]Gemüse!$H47</f>
        <v>14.921110000000001</v>
      </c>
      <c r="P63" s="468">
        <f>[3]Gemüse!$BJ47</f>
        <v>11.305194</v>
      </c>
      <c r="Q63" s="380">
        <f>[3]Gemüse!$J47</f>
        <v>5.2863059999999997</v>
      </c>
      <c r="R63" s="380">
        <f>[3]Gemüse!$BL47</f>
        <v>2.9545689999999998</v>
      </c>
      <c r="S63" s="380"/>
      <c r="T63" s="468">
        <f>[3]Gemüse!$K47</f>
        <v>0</v>
      </c>
      <c r="U63" s="468">
        <f>[3]Gemüse!$BM47</f>
        <v>3.7265969999999999</v>
      </c>
      <c r="V63" s="380">
        <f>[3]Gemüse!$L47</f>
        <v>0</v>
      </c>
      <c r="W63" s="380">
        <f>[3]Gemüse!$BN47</f>
        <v>6.2190880000000002</v>
      </c>
      <c r="X63" s="468">
        <f>[3]Gemüse!$M47</f>
        <v>2.781018</v>
      </c>
      <c r="Y63" s="468">
        <f>[3]Gemüse!$BO47</f>
        <v>1.750564</v>
      </c>
      <c r="Z63" s="380">
        <f>[3]Gemüse!$N47</f>
        <v>2.8517459999999999</v>
      </c>
      <c r="AA63" s="380">
        <f>[3]Gemüse!$BP47</f>
        <v>1.8318939999999999</v>
      </c>
      <c r="AB63" s="468">
        <f>[3]Gemüse!$R47</f>
        <v>2.536162</v>
      </c>
      <c r="AC63" s="468">
        <f>[3]Gemüse!$BT47</f>
        <v>1.511628</v>
      </c>
      <c r="AD63" s="380">
        <f>[3]Gemüse!$U47</f>
        <v>47.429336999999997</v>
      </c>
      <c r="AE63" s="380">
        <f>[3]Gemüse!$BW47</f>
        <v>29.075911000000001</v>
      </c>
      <c r="AF63" s="468">
        <f>[3]Gemüse!$V47</f>
        <v>27.456458000000001</v>
      </c>
      <c r="AG63" s="468">
        <f>[3]Gemüse!$BX47</f>
        <v>10.003617999999999</v>
      </c>
      <c r="AH63" s="380">
        <f>[3]Gemüse!$AX47</f>
        <v>22.610786000000001</v>
      </c>
      <c r="AI63" s="380">
        <f>[3]Gemüse!$CZ47</f>
        <v>9.0135159999999992</v>
      </c>
      <c r="AJ63" s="468">
        <f>[3]Gemüse!$W47</f>
        <v>5.8891980000000004</v>
      </c>
      <c r="AK63" s="468">
        <f>[3]Gemüse!$BY47</f>
        <v>4.6436590000000004</v>
      </c>
      <c r="AL63" s="380"/>
      <c r="AM63" s="380">
        <f>[3]Gemüse!$X47</f>
        <v>7.2806829999999998</v>
      </c>
      <c r="AN63" s="380">
        <f>[3]Gemüse!$BZ47</f>
        <v>4.693943</v>
      </c>
      <c r="AO63" s="468">
        <f>[3]Gemüse!$Y47</f>
        <v>8.307226</v>
      </c>
      <c r="AP63" s="468">
        <f>[3]Gemüse!$CA47</f>
        <v>5.6981830000000002</v>
      </c>
      <c r="AQ63" s="380">
        <f>[3]Gemüse!$Z47</f>
        <v>5.6279250000000003</v>
      </c>
      <c r="AR63" s="380">
        <f>[3]Gemüse!$CB47</f>
        <v>3.3346239999999998</v>
      </c>
      <c r="AS63" s="468">
        <f>[3]Gemüse!$AF47</f>
        <v>2.8641329999999998</v>
      </c>
      <c r="AT63" s="468">
        <f>[3]Gemüse!$CH47</f>
        <v>1.761889</v>
      </c>
      <c r="AU63" s="380">
        <f>[3]Gemüse!$AB47</f>
        <v>6.1475739999999996</v>
      </c>
      <c r="AV63" s="380">
        <f>[3]Gemüse!$CD47</f>
        <v>2.3571780000000002</v>
      </c>
      <c r="AW63" s="468">
        <f>[3]Gemüse!$AC47</f>
        <v>6.1475739999999996</v>
      </c>
      <c r="AX63" s="468">
        <f>[3]Gemüse!$CE47</f>
        <v>2.2964709999999999</v>
      </c>
      <c r="AY63" s="380">
        <f>[3]Gemüse!$AD47</f>
        <v>6.7995450000000002</v>
      </c>
      <c r="AZ63" s="380">
        <f>[3]Gemüse!$CF47</f>
        <v>3.9104549999999998</v>
      </c>
      <c r="BA63" s="380"/>
      <c r="BB63" s="468">
        <f>[3]Gemüse!$AE47</f>
        <v>3.7437969999999998</v>
      </c>
      <c r="BC63" s="468">
        <f>[3]Gemüse!$CG47</f>
        <v>2.0539239999999999</v>
      </c>
      <c r="BD63" s="380">
        <f>[3]Gemüse!$AG47</f>
        <v>5.7591919999999996</v>
      </c>
      <c r="BE63" s="380">
        <f>[3]Gemüse!$CI47</f>
        <v>4.110519</v>
      </c>
      <c r="BF63" s="468">
        <f>[3]Gemüse!$AH47</f>
        <v>0</v>
      </c>
      <c r="BG63" s="468">
        <f>[3]Gemüse!$CJ47</f>
        <v>1.5362260000000001</v>
      </c>
      <c r="BH63" s="380">
        <f>[3]Gemüse!$AI47</f>
        <v>5.8523319999999996</v>
      </c>
      <c r="BI63" s="380">
        <f>[3]Gemüse!$CK47</f>
        <v>2.9174660000000001</v>
      </c>
      <c r="BJ63" s="380"/>
      <c r="BK63" s="468">
        <f>[3]Gemüse!$AK47</f>
        <v>3.5387740000000001</v>
      </c>
      <c r="BL63" s="468">
        <f>[3]Gemüse!$CM47</f>
        <v>1.959322</v>
      </c>
      <c r="BM63" s="380">
        <f>[3]Gemüse!$AL47</f>
        <v>19.161138000000001</v>
      </c>
      <c r="BN63" s="380">
        <f>[3]Gemüse!$CN47</f>
        <v>5.6132309999999999</v>
      </c>
      <c r="BO63" s="468">
        <f>[3]Gemüse!$AM47</f>
        <v>7.9248760000000003</v>
      </c>
      <c r="BP63" s="468">
        <f>[3]Gemüse!$CO47</f>
        <v>4.0445169999999999</v>
      </c>
      <c r="BQ63" s="380">
        <f>[3]Gemüse!$AN47</f>
        <v>5.2932030000000001</v>
      </c>
      <c r="BR63" s="380">
        <f>[3]Gemüse!$CP47</f>
        <v>2.0381740000000002</v>
      </c>
      <c r="BS63" s="380"/>
      <c r="BT63" s="380">
        <f>[3]Gemüse!$AO47</f>
        <v>7.6505859999999997</v>
      </c>
      <c r="BU63" s="380">
        <f>[3]Gemüse!$CQ47</f>
        <v>4.7236940000000001</v>
      </c>
      <c r="BV63" s="468">
        <f>[3]Gemüse!$AW47</f>
        <v>0</v>
      </c>
      <c r="BW63" s="468">
        <f>[3]Gemüse!$CY47</f>
        <v>6.1799780000000002</v>
      </c>
      <c r="BX63" s="380">
        <f>[3]Gemüse!$AP47</f>
        <v>0</v>
      </c>
      <c r="BY63" s="380">
        <f>[3]Gemüse!$CR47</f>
        <v>0</v>
      </c>
      <c r="BZ63" s="468">
        <f>[3]Gemüse!$AQ47</f>
        <v>7.3624349999999996</v>
      </c>
      <c r="CA63" s="468">
        <f>[3]Gemüse!$CS47</f>
        <v>4.8954279999999999</v>
      </c>
      <c r="CB63" s="380">
        <f>[3]Gemüse!$AS47</f>
        <v>0</v>
      </c>
      <c r="CC63" s="380">
        <f>[3]Gemüse!$CU47</f>
        <v>0</v>
      </c>
      <c r="CD63" s="468">
        <f>[3]Gemüse!$AT47</f>
        <v>0</v>
      </c>
      <c r="CE63" s="468">
        <f>[3]Gemüse!$CV47</f>
        <v>0</v>
      </c>
      <c r="CF63" s="380">
        <f>[3]Gemüse!$AU47</f>
        <v>0</v>
      </c>
      <c r="CG63" s="380">
        <f>[3]Gemüse!$CW47</f>
        <v>0</v>
      </c>
      <c r="CH63" s="380"/>
      <c r="CI63" s="468">
        <f>[3]Gemüse!$AV47</f>
        <v>9.6234830000000002</v>
      </c>
      <c r="CJ63" s="468">
        <f>[3]Gemüse!$CX47</f>
        <v>7.0703230000000001</v>
      </c>
      <c r="CK63" s="380"/>
      <c r="CL63" s="380">
        <f>[3]Gemüse!$AY47</f>
        <v>16.002417000000001</v>
      </c>
      <c r="CM63" s="380">
        <f>[3]Gemüse!$DA47</f>
        <v>9.6417789999999997</v>
      </c>
      <c r="CN63" s="380"/>
      <c r="CO63" s="468">
        <f>[3]Gemüse!$AZ47</f>
        <v>15.659477000000001</v>
      </c>
      <c r="CP63" s="468">
        <f>[3]Gemüse!$DB47</f>
        <v>9.5212690000000002</v>
      </c>
      <c r="CQ63" s="380">
        <f>[3]Gemüse!$BB47</f>
        <v>16.628426000000001</v>
      </c>
      <c r="CR63" s="380">
        <f>[3]Gemüse!$DD47</f>
        <v>9.0671859999999995</v>
      </c>
      <c r="CS63" s="468">
        <f>[3]Gemüse!$BC47</f>
        <v>8.3378180000000004</v>
      </c>
      <c r="CT63" s="468">
        <f>[3]Gemüse!$DE47</f>
        <v>5.7511510000000001</v>
      </c>
      <c r="CU63" s="380">
        <f>[3]Gemüse!$AJ47</f>
        <v>4.9427329999999996</v>
      </c>
      <c r="CV63" s="380">
        <f>[3]Gemüse!$CL47</f>
        <v>3.538516</v>
      </c>
      <c r="CW63" s="383"/>
      <c r="CX63" s="343">
        <f>'Früchte Daten'!BQ63</f>
        <v>4</v>
      </c>
      <c r="CY63" s="471">
        <f>[3]Gemüse!DH47</f>
        <v>3787.6948667289989</v>
      </c>
      <c r="CZ63" s="471">
        <f>[3]Gemüse!DI47</f>
        <v>18346.311006925003</v>
      </c>
      <c r="DA63" s="471"/>
      <c r="DB63" s="473">
        <f>[3]Gemüse!DJ47</f>
        <v>283.06181579999998</v>
      </c>
      <c r="DC63" s="473">
        <f>[3]Gemüse!DK47</f>
        <v>1352.586327172</v>
      </c>
      <c r="DD63" s="471">
        <f>[3]Gemüse!DL47</f>
        <v>402.39653523900097</v>
      </c>
      <c r="DE63" s="471">
        <f>[3]Gemüse!DM47</f>
        <v>1742.281460334</v>
      </c>
      <c r="DF63" s="473">
        <f>[3]Gemüse!DN47</f>
        <v>165.87968524500099</v>
      </c>
      <c r="DG63" s="473">
        <f>[3]Gemüse!DO47</f>
        <v>1184.6981999470001</v>
      </c>
      <c r="DH63" s="471">
        <f>[3]Gemüse!DP47</f>
        <v>206.84731477800099</v>
      </c>
      <c r="DI63" s="471">
        <f>[3]Gemüse!DQ47</f>
        <v>1395.286858853</v>
      </c>
      <c r="DJ63" s="473">
        <f>[3]Gemüse!DR47</f>
        <v>275.90515060800101</v>
      </c>
      <c r="DK63" s="473">
        <f>[3]Gemüse!DS47</f>
        <v>878.98563345600098</v>
      </c>
      <c r="DN63" s="471"/>
      <c r="DO63" s="471">
        <f>[3]Gemüse!DT47</f>
        <v>25.081591757999998</v>
      </c>
      <c r="DP63" s="471">
        <f>[3]Gemüse!DU47</f>
        <v>288.82651836899998</v>
      </c>
      <c r="DQ63" s="473">
        <f>[3]Gemüse!DV47</f>
        <v>94.041529044000995</v>
      </c>
      <c r="DR63" s="473">
        <f>[3]Gemüse!DW47</f>
        <v>641.41516604800108</v>
      </c>
      <c r="DS63" s="471">
        <f>[3]Gemüse!DX47</f>
        <v>131.66239483199999</v>
      </c>
      <c r="DT63" s="471">
        <f>[3]Gemüse!DY47</f>
        <v>596.25329222500102</v>
      </c>
      <c r="DU63" s="473">
        <f>[3]Gemüse!DZ47</f>
        <v>5.0746000000000002</v>
      </c>
      <c r="DV63" s="473">
        <f>[3]Gemüse!EA47</f>
        <v>29.945242938000003</v>
      </c>
      <c r="DW63" s="471"/>
      <c r="DX63" s="471">
        <f>[3]Gemüse!EB47</f>
        <v>53.445202942999998</v>
      </c>
      <c r="DY63" s="471">
        <f>[3]Gemüse!EC47</f>
        <v>353.711470869001</v>
      </c>
      <c r="DZ63" s="473">
        <f>[3]Gemüse!ED47</f>
        <v>66.619274097001011</v>
      </c>
      <c r="EA63" s="473">
        <f>[3]Gemüse!EE47</f>
        <v>351.17714433600003</v>
      </c>
      <c r="EB63" s="471">
        <f>[3]Gemüse!$EF47</f>
        <v>8.129662999999999</v>
      </c>
      <c r="EC63" s="471">
        <f>[3]Gemüse!EG47</f>
        <v>126.98836600000101</v>
      </c>
      <c r="ED63" s="473">
        <f>[3]Gemüse!EH47</f>
        <v>12.700341301</v>
      </c>
      <c r="EE63" s="473">
        <f>[3]Gemüse!EI47</f>
        <v>154.871015121</v>
      </c>
      <c r="EG63" s="471">
        <f>[3]Gemüse!$EJ47</f>
        <v>726.73789153100097</v>
      </c>
      <c r="EH63" s="471">
        <f>[3]Gemüse!EK47</f>
        <v>2137.3374362469999</v>
      </c>
      <c r="EI63" s="473">
        <f>[3]Gemüse!EL47</f>
        <v>19.335065077001001</v>
      </c>
      <c r="EJ63" s="473">
        <f>[3]Gemüse!EM47</f>
        <v>109.29847652600101</v>
      </c>
      <c r="EK63" s="471">
        <f>[3]Gemüse!$EN47</f>
        <v>11.048861602000001</v>
      </c>
      <c r="EL63" s="471">
        <f>[3]Gemüse!EO47</f>
        <v>96.763503481000015</v>
      </c>
      <c r="EM63" s="473">
        <f>[3]Gemüse!EP47</f>
        <v>95.509725915001994</v>
      </c>
      <c r="EN63" s="473">
        <f>[3]Gemüse!EQ47</f>
        <v>125.76972348</v>
      </c>
      <c r="EO63" s="471"/>
      <c r="EP63" s="471">
        <f>[3]Gemüse!ER47</f>
        <v>20.166596409000999</v>
      </c>
      <c r="EQ63" s="471">
        <f>[3]Gemüse!ES47</f>
        <v>192.370193599</v>
      </c>
      <c r="ER63" s="471">
        <f>[3]Gemüse!$ET47</f>
        <v>209.502144697001</v>
      </c>
      <c r="ES63" s="471">
        <f>[3]Gemüse!EU47</f>
        <v>1725.371513329</v>
      </c>
      <c r="ET63" s="471"/>
      <c r="EU63" s="473">
        <f>[3]Gemüse!$EV47</f>
        <v>73.503490267000004</v>
      </c>
      <c r="EV63" s="473">
        <f>[3]Gemüse!EW47</f>
        <v>360.35296546000103</v>
      </c>
      <c r="EX63" s="473">
        <f>[3]Gemüse!EX47</f>
        <v>47.309575711000001</v>
      </c>
      <c r="EY63" s="473">
        <f>[3]Gemüse!EY47</f>
        <v>228.972936309001</v>
      </c>
    </row>
    <row r="64" spans="1:155" x14ac:dyDescent="0.2">
      <c r="A64" s="218"/>
      <c r="B64" s="189">
        <f>[3]Gemüse!A48</f>
        <v>44743</v>
      </c>
      <c r="C64" s="468">
        <f>[3]Gemüse!$B48</f>
        <v>8.9214120000000001</v>
      </c>
      <c r="D64" s="468">
        <f>[3]Gemüse!$BD48</f>
        <v>4.2848329999999999</v>
      </c>
      <c r="E64" s="380">
        <f>[3]Gemüse!$C48</f>
        <v>6.860862</v>
      </c>
      <c r="F64" s="380">
        <f>[3]Gemüse!$BE48</f>
        <v>3.9331209999999999</v>
      </c>
      <c r="G64" s="468">
        <f>[3]Gemüse!$D48</f>
        <v>2.8012169999999998</v>
      </c>
      <c r="H64" s="468">
        <f>[3]Gemüse!$BF48</f>
        <v>1.6982900000000001</v>
      </c>
      <c r="I64" s="380">
        <f>[3]Gemüse!$E48</f>
        <v>7.0419749999999999</v>
      </c>
      <c r="J64" s="380">
        <f>[3]Gemüse!$BG48</f>
        <v>3.5991469999999999</v>
      </c>
      <c r="K64" s="468">
        <f>[3]Gemüse!$F48</f>
        <v>0</v>
      </c>
      <c r="L64" s="468">
        <f>[3]Gemüse!$BH48</f>
        <v>9.9804119999999994</v>
      </c>
      <c r="M64" s="380">
        <f>[3]Gemüse!$G48</f>
        <v>17.50159</v>
      </c>
      <c r="N64" s="380">
        <f>[3]Gemüse!$BI48</f>
        <v>11.406401000000001</v>
      </c>
      <c r="O64" s="468">
        <f>[3]Gemüse!$H48</f>
        <v>14.944246</v>
      </c>
      <c r="P64" s="468">
        <f>[3]Gemüse!$BJ48</f>
        <v>11.999912999999999</v>
      </c>
      <c r="Q64" s="380">
        <f>[3]Gemüse!$J48</f>
        <v>5.4445350000000001</v>
      </c>
      <c r="R64" s="380">
        <f>[3]Gemüse!$BL48</f>
        <v>2.8775469999999999</v>
      </c>
      <c r="S64" s="380"/>
      <c r="T64" s="468">
        <f>[3]Gemüse!$K48</f>
        <v>0</v>
      </c>
      <c r="U64" s="468">
        <f>[3]Gemüse!$BM48</f>
        <v>4.0529380000000002</v>
      </c>
      <c r="V64" s="380">
        <f>[3]Gemüse!$L48</f>
        <v>0</v>
      </c>
      <c r="W64" s="380">
        <f>[3]Gemüse!$BN48</f>
        <v>6.8803070000000002</v>
      </c>
      <c r="X64" s="468">
        <f>[3]Gemüse!$M48</f>
        <v>2.6627360000000002</v>
      </c>
      <c r="Y64" s="468">
        <f>[3]Gemüse!$BO48</f>
        <v>1.8620429999999999</v>
      </c>
      <c r="Z64" s="380">
        <f>[3]Gemüse!$N48</f>
        <v>2.703776</v>
      </c>
      <c r="AA64" s="380">
        <f>[3]Gemüse!$BP48</f>
        <v>1.7850440000000001</v>
      </c>
      <c r="AB64" s="468">
        <f>[3]Gemüse!$R48</f>
        <v>2.2975300000000001</v>
      </c>
      <c r="AC64" s="468">
        <f>[3]Gemüse!$BT48</f>
        <v>1.507935</v>
      </c>
      <c r="AD64" s="380">
        <f>[3]Gemüse!$U48</f>
        <v>0</v>
      </c>
      <c r="AE64" s="380">
        <f>[3]Gemüse!$BW48</f>
        <v>27.668828999999999</v>
      </c>
      <c r="AF64" s="468">
        <f>[3]Gemüse!$V48</f>
        <v>27.531738000000001</v>
      </c>
      <c r="AG64" s="468">
        <f>[3]Gemüse!$BX48</f>
        <v>9.6226610000000008</v>
      </c>
      <c r="AH64" s="380">
        <f>[3]Gemüse!$AX48</f>
        <v>22.808595</v>
      </c>
      <c r="AI64" s="380">
        <f>[3]Gemüse!$CZ48</f>
        <v>8.1524260000000002</v>
      </c>
      <c r="AJ64" s="468">
        <f>[3]Gemüse!$W48</f>
        <v>5.2176039999999997</v>
      </c>
      <c r="AK64" s="468">
        <f>[3]Gemüse!$BY48</f>
        <v>4.5407599999999997</v>
      </c>
      <c r="AL64" s="380"/>
      <c r="AM64" s="380">
        <f>[3]Gemüse!$X48</f>
        <v>7.4143309999999998</v>
      </c>
      <c r="AN64" s="380">
        <f>[3]Gemüse!$BZ48</f>
        <v>4.2772519999999998</v>
      </c>
      <c r="AO64" s="468">
        <f>[3]Gemüse!$Y48</f>
        <v>8.3145340000000001</v>
      </c>
      <c r="AP64" s="468">
        <f>[3]Gemüse!$CA48</f>
        <v>5.3498190000000001</v>
      </c>
      <c r="AQ64" s="380">
        <f>[3]Gemüse!$Z48</f>
        <v>5.650887</v>
      </c>
      <c r="AR64" s="380">
        <f>[3]Gemüse!$CB48</f>
        <v>3.4790100000000002</v>
      </c>
      <c r="AS64" s="468">
        <f>[3]Gemüse!$AF48</f>
        <v>2.9175369999999998</v>
      </c>
      <c r="AT64" s="468">
        <f>[3]Gemüse!$CH48</f>
        <v>1.718191</v>
      </c>
      <c r="AU64" s="380">
        <f>[3]Gemüse!$AB48</f>
        <v>5.8955479999999998</v>
      </c>
      <c r="AV64" s="380">
        <f>[3]Gemüse!$CD48</f>
        <v>2.6615929999999999</v>
      </c>
      <c r="AW64" s="468">
        <f>[3]Gemüse!$AC48</f>
        <v>5.757924</v>
      </c>
      <c r="AX64" s="468">
        <f>[3]Gemüse!$CE48</f>
        <v>2.5212789999999998</v>
      </c>
      <c r="AY64" s="380">
        <f>[3]Gemüse!$AD48</f>
        <v>6.7100689999999998</v>
      </c>
      <c r="AZ64" s="380">
        <f>[3]Gemüse!$CF48</f>
        <v>4.0440569999999996</v>
      </c>
      <c r="BA64" s="380"/>
      <c r="BB64" s="468">
        <f>[3]Gemüse!$AE48</f>
        <v>3.859801</v>
      </c>
      <c r="BC64" s="468">
        <f>[3]Gemüse!$CG48</f>
        <v>2.3223699999999998</v>
      </c>
      <c r="BD64" s="380">
        <f>[3]Gemüse!$AG48</f>
        <v>5.8781090000000003</v>
      </c>
      <c r="BE64" s="380">
        <f>[3]Gemüse!$CI48</f>
        <v>3.6332529999999998</v>
      </c>
      <c r="BF64" s="468">
        <f>[3]Gemüse!$AH48</f>
        <v>0</v>
      </c>
      <c r="BG64" s="468">
        <f>[3]Gemüse!$CJ48</f>
        <v>1.528178</v>
      </c>
      <c r="BH64" s="380">
        <f>[3]Gemüse!$AI48</f>
        <v>0</v>
      </c>
      <c r="BI64" s="380">
        <f>[3]Gemüse!$CK48</f>
        <v>2.9498609999999998</v>
      </c>
      <c r="BJ64" s="380"/>
      <c r="BK64" s="468">
        <f>[3]Gemüse!$AK48</f>
        <v>3.5228009999999998</v>
      </c>
      <c r="BL64" s="468">
        <f>[3]Gemüse!$CM48</f>
        <v>1.9143410000000001</v>
      </c>
      <c r="BM64" s="380">
        <f>[3]Gemüse!$AL48</f>
        <v>18.878207</v>
      </c>
      <c r="BN64" s="380">
        <f>[3]Gemüse!$CN48</f>
        <v>5.5826010000000004</v>
      </c>
      <c r="BO64" s="468">
        <f>[3]Gemüse!$AM48</f>
        <v>7.9344900000000003</v>
      </c>
      <c r="BP64" s="468">
        <f>[3]Gemüse!$CO48</f>
        <v>4.1852340000000003</v>
      </c>
      <c r="BQ64" s="380">
        <f>[3]Gemüse!$AN48</f>
        <v>5.3481019999999999</v>
      </c>
      <c r="BR64" s="380">
        <f>[3]Gemüse!$CP48</f>
        <v>2.143405</v>
      </c>
      <c r="BS64" s="380"/>
      <c r="BT64" s="380">
        <f>[3]Gemüse!$AO48</f>
        <v>7.0477480000000003</v>
      </c>
      <c r="BU64" s="380">
        <f>[3]Gemüse!$CQ48</f>
        <v>4.2810449999999998</v>
      </c>
      <c r="BV64" s="468">
        <f>[3]Gemüse!$AW48</f>
        <v>10.156000000000001</v>
      </c>
      <c r="BW64" s="468">
        <f>[3]Gemüse!$CY48</f>
        <v>6.2352090000000002</v>
      </c>
      <c r="BX64" s="380">
        <f>[3]Gemüse!$AP48</f>
        <v>0</v>
      </c>
      <c r="BY64" s="380">
        <f>[3]Gemüse!$CR48</f>
        <v>7.9148310000000004</v>
      </c>
      <c r="BZ64" s="468">
        <f>[3]Gemüse!$AQ48</f>
        <v>7.9173270000000002</v>
      </c>
      <c r="CA64" s="468">
        <f>[3]Gemüse!$CS48</f>
        <v>4.9886200000000001</v>
      </c>
      <c r="CB64" s="380">
        <f>[3]Gemüse!$AS48</f>
        <v>0</v>
      </c>
      <c r="CC64" s="380">
        <f>[3]Gemüse!$CU48</f>
        <v>0</v>
      </c>
      <c r="CD64" s="468">
        <f>[3]Gemüse!$AT48</f>
        <v>0</v>
      </c>
      <c r="CE64" s="468">
        <f>[3]Gemüse!$CV48</f>
        <v>0</v>
      </c>
      <c r="CF64" s="380">
        <f>[3]Gemüse!$AU48</f>
        <v>0</v>
      </c>
      <c r="CG64" s="380">
        <f>[3]Gemüse!$CW48</f>
        <v>0</v>
      </c>
      <c r="CH64" s="380"/>
      <c r="CI64" s="468">
        <f>[3]Gemüse!$AV48</f>
        <v>9.7208769999999998</v>
      </c>
      <c r="CJ64" s="468">
        <f>[3]Gemüse!$CX48</f>
        <v>7.8186439999999999</v>
      </c>
      <c r="CK64" s="380"/>
      <c r="CL64" s="380">
        <f>[3]Gemüse!$AY48</f>
        <v>15.658996999999999</v>
      </c>
      <c r="CM64" s="380">
        <f>[3]Gemüse!$DA48</f>
        <v>9.5933220000000006</v>
      </c>
      <c r="CN64" s="380"/>
      <c r="CO64" s="468">
        <f>[3]Gemüse!$AZ48</f>
        <v>15.624890000000001</v>
      </c>
      <c r="CP64" s="468">
        <f>[3]Gemüse!$DB48</f>
        <v>9.4814500000000006</v>
      </c>
      <c r="CQ64" s="380">
        <f>[3]Gemüse!$BB48</f>
        <v>16.336762</v>
      </c>
      <c r="CR64" s="380">
        <f>[3]Gemüse!$DD48</f>
        <v>9.0978890000000003</v>
      </c>
      <c r="CS64" s="468">
        <f>[3]Gemüse!$BC48</f>
        <v>0</v>
      </c>
      <c r="CT64" s="468">
        <f>[3]Gemüse!$DE48</f>
        <v>5.7511510000000001</v>
      </c>
      <c r="CU64" s="380">
        <f>[3]Gemüse!$AJ48</f>
        <v>4.9427329999999996</v>
      </c>
      <c r="CV64" s="380">
        <f>[3]Gemüse!$CL48</f>
        <v>3.538516</v>
      </c>
      <c r="CW64" s="383"/>
      <c r="CX64" s="343">
        <f>'Früchte Daten'!BQ64</f>
        <v>4</v>
      </c>
      <c r="CY64" s="471">
        <f>[3]Gemüse!DH48</f>
        <v>3895.7654964889989</v>
      </c>
      <c r="CZ64" s="471">
        <f>[3]Gemüse!DI48</f>
        <v>18179.121313304997</v>
      </c>
      <c r="DA64" s="471"/>
      <c r="DB64" s="473">
        <f>[3]Gemüse!DJ48</f>
        <v>379.70700686200104</v>
      </c>
      <c r="DC64" s="473">
        <f>[3]Gemüse!DK48</f>
        <v>1294.331303077</v>
      </c>
      <c r="DD64" s="471">
        <f>[3]Gemüse!DL48</f>
        <v>478.08421054500104</v>
      </c>
      <c r="DE64" s="471">
        <f>[3]Gemüse!DM48</f>
        <v>1719.2261602590002</v>
      </c>
      <c r="DF64" s="473">
        <f>[3]Gemüse!DN48</f>
        <v>189.83170344400099</v>
      </c>
      <c r="DG64" s="473">
        <f>[3]Gemüse!DO48</f>
        <v>1299.9602509049998</v>
      </c>
      <c r="DH64" s="471">
        <f>[3]Gemüse!DP48</f>
        <v>216.46780642200102</v>
      </c>
      <c r="DI64" s="471">
        <f>[3]Gemüse!DQ48</f>
        <v>1672.3326335930001</v>
      </c>
      <c r="DJ64" s="473">
        <f>[3]Gemüse!DR48</f>
        <v>242.05539456400101</v>
      </c>
      <c r="DK64" s="473">
        <f>[3]Gemüse!DS48</f>
        <v>843.445273060001</v>
      </c>
      <c r="DN64" s="471"/>
      <c r="DO64" s="471">
        <f>[3]Gemüse!DT48</f>
        <v>22.725575835000999</v>
      </c>
      <c r="DP64" s="471">
        <f>[3]Gemüse!DU48</f>
        <v>271.33001158400003</v>
      </c>
      <c r="DQ64" s="473">
        <f>[3]Gemüse!DV48</f>
        <v>107.12994999300001</v>
      </c>
      <c r="DR64" s="473">
        <f>[3]Gemüse!DW48</f>
        <v>655.68210803400098</v>
      </c>
      <c r="DS64" s="471">
        <f>[3]Gemüse!DX48</f>
        <v>128.219912534</v>
      </c>
      <c r="DT64" s="471">
        <f>[3]Gemüse!DY48</f>
        <v>591.01077044600095</v>
      </c>
      <c r="DU64" s="473">
        <f>[3]Gemüse!DZ48</f>
        <v>5.4768900000020002</v>
      </c>
      <c r="DV64" s="473">
        <f>[3]Gemüse!EA48</f>
        <v>34.976734259000999</v>
      </c>
      <c r="DW64" s="471"/>
      <c r="DX64" s="471">
        <f>[3]Gemüse!EB48</f>
        <v>45.134319266001</v>
      </c>
      <c r="DY64" s="471">
        <f>[3]Gemüse!EC48</f>
        <v>264.79378664699999</v>
      </c>
      <c r="DZ64" s="473">
        <f>[3]Gemüse!ED48</f>
        <v>93.556718212001002</v>
      </c>
      <c r="EA64" s="473">
        <f>[3]Gemüse!EE48</f>
        <v>319.84347915799998</v>
      </c>
      <c r="EB64" s="471">
        <f>[3]Gemüse!$EF48</f>
        <v>7.5323599999999997</v>
      </c>
      <c r="EC64" s="471">
        <f>[3]Gemüse!EG48</f>
        <v>119.85878</v>
      </c>
      <c r="ED64" s="473">
        <f>[3]Gemüse!EH48</f>
        <v>24.683850049</v>
      </c>
      <c r="EE64" s="473">
        <f>[3]Gemüse!EI48</f>
        <v>188.78477110599999</v>
      </c>
      <c r="EG64" s="471">
        <f>[3]Gemüse!$EJ48</f>
        <v>692.81561011400095</v>
      </c>
      <c r="EH64" s="471">
        <f>[3]Gemüse!EK48</f>
        <v>1858.4967140009999</v>
      </c>
      <c r="EI64" s="473">
        <f>[3]Gemüse!EL48</f>
        <v>20.128726211001002</v>
      </c>
      <c r="EJ64" s="473">
        <f>[3]Gemüse!EM48</f>
        <v>75.223073017001013</v>
      </c>
      <c r="EK64" s="471">
        <f>[3]Gemüse!$EN48</f>
        <v>18.894698705000998</v>
      </c>
      <c r="EL64" s="471">
        <f>[3]Gemüse!EO48</f>
        <v>107.864626129001</v>
      </c>
      <c r="EM64" s="473">
        <f>[3]Gemüse!EP48</f>
        <v>94.508832863001004</v>
      </c>
      <c r="EN64" s="473">
        <f>[3]Gemüse!EQ48</f>
        <v>127.377843764</v>
      </c>
      <c r="EO64" s="471"/>
      <c r="EP64" s="471">
        <f>[3]Gemüse!ER48</f>
        <v>21.733326877</v>
      </c>
      <c r="EQ64" s="471">
        <f>[3]Gemüse!ES48</f>
        <v>137.40054680400101</v>
      </c>
      <c r="ER64" s="471">
        <f>[3]Gemüse!$ET48</f>
        <v>204.16030364500099</v>
      </c>
      <c r="ES64" s="471">
        <f>[3]Gemüse!EU48</f>
        <v>1563.1525236350001</v>
      </c>
      <c r="ET64" s="471"/>
      <c r="EU64" s="473">
        <f>[3]Gemüse!$EV48</f>
        <v>67.160455290000002</v>
      </c>
      <c r="EV64" s="473">
        <f>[3]Gemüse!EW48</f>
        <v>338.126777669001</v>
      </c>
      <c r="EX64" s="473">
        <f>[3]Gemüse!EX48</f>
        <v>43.013774027000004</v>
      </c>
      <c r="EY64" s="473">
        <f>[3]Gemüse!EY48</f>
        <v>221.53141134800001</v>
      </c>
    </row>
    <row r="65" spans="1:155" x14ac:dyDescent="0.2">
      <c r="A65" s="218"/>
      <c r="B65" s="189">
        <f>[3]Gemüse!A49</f>
        <v>44713</v>
      </c>
      <c r="C65" s="468">
        <f>[3]Gemüse!$B49</f>
        <v>7.9847029999999997</v>
      </c>
      <c r="D65" s="468">
        <f>[3]Gemüse!$BD49</f>
        <v>3.9335399999999998</v>
      </c>
      <c r="E65" s="380">
        <f>[3]Gemüse!$C49</f>
        <v>6.6670550000000004</v>
      </c>
      <c r="F65" s="380">
        <f>[3]Gemüse!$BE49</f>
        <v>4.072457</v>
      </c>
      <c r="G65" s="468">
        <f>[3]Gemüse!$D49</f>
        <v>2.7660879999999999</v>
      </c>
      <c r="H65" s="468">
        <f>[3]Gemüse!$BF49</f>
        <v>1.670976</v>
      </c>
      <c r="I65" s="380">
        <f>[3]Gemüse!$E49</f>
        <v>8.2615459999999992</v>
      </c>
      <c r="J65" s="380">
        <f>[3]Gemüse!$BG49</f>
        <v>3.5708630000000001</v>
      </c>
      <c r="K65" s="468">
        <f>[3]Gemüse!$F49</f>
        <v>0</v>
      </c>
      <c r="L65" s="468">
        <f>[3]Gemüse!$BH49</f>
        <v>8.4872460000000007</v>
      </c>
      <c r="M65" s="380">
        <f>[3]Gemüse!$G49</f>
        <v>15.437738</v>
      </c>
      <c r="N65" s="380">
        <f>[3]Gemüse!$BI49</f>
        <v>10.489684</v>
      </c>
      <c r="O65" s="468">
        <f>[3]Gemüse!$H49</f>
        <v>16.986992999999998</v>
      </c>
      <c r="P65" s="468">
        <f>[3]Gemüse!$BJ49</f>
        <v>10.423798</v>
      </c>
      <c r="Q65" s="380">
        <f>[3]Gemüse!$J49</f>
        <v>8.0983699999999992</v>
      </c>
      <c r="R65" s="380">
        <f>[3]Gemüse!$BL49</f>
        <v>4.1274579999999998</v>
      </c>
      <c r="S65" s="380"/>
      <c r="T65" s="468">
        <f>[3]Gemüse!$K49</f>
        <v>8.1183779999999999</v>
      </c>
      <c r="U65" s="468">
        <f>[3]Gemüse!$BM49</f>
        <v>4.0515429999999997</v>
      </c>
      <c r="V65" s="380">
        <f>[3]Gemüse!$L49</f>
        <v>6.9524480000000004</v>
      </c>
      <c r="W65" s="380">
        <f>[3]Gemüse!$BN49</f>
        <v>6.8901009999999996</v>
      </c>
      <c r="X65" s="468">
        <f>[3]Gemüse!$M49</f>
        <v>2.3123629999999999</v>
      </c>
      <c r="Y65" s="468">
        <f>[3]Gemüse!$BO49</f>
        <v>1.660944</v>
      </c>
      <c r="Z65" s="380">
        <f>[3]Gemüse!$N49</f>
        <v>2.6259299999999999</v>
      </c>
      <c r="AA65" s="380">
        <f>[3]Gemüse!$BP49</f>
        <v>1.72481</v>
      </c>
      <c r="AB65" s="468">
        <f>[3]Gemüse!$R49</f>
        <v>2.1950310000000002</v>
      </c>
      <c r="AC65" s="468">
        <f>[3]Gemüse!$BT49</f>
        <v>1.4479500000000001</v>
      </c>
      <c r="AD65" s="380">
        <f>[3]Gemüse!$U49</f>
        <v>40.788531999999996</v>
      </c>
      <c r="AE65" s="380">
        <f>[3]Gemüse!$BW49</f>
        <v>26.547322000000001</v>
      </c>
      <c r="AF65" s="468">
        <f>[3]Gemüse!$V49</f>
        <v>27.813973000000001</v>
      </c>
      <c r="AG65" s="468">
        <f>[3]Gemüse!$BX49</f>
        <v>9.4536160000000002</v>
      </c>
      <c r="AH65" s="380">
        <f>[3]Gemüse!$AX49</f>
        <v>21.511161000000001</v>
      </c>
      <c r="AI65" s="380">
        <f>[3]Gemüse!$CZ49</f>
        <v>7.0663499999999999</v>
      </c>
      <c r="AJ65" s="468">
        <f>[3]Gemüse!$W49</f>
        <v>0</v>
      </c>
      <c r="AK65" s="468">
        <f>[3]Gemüse!$BY49</f>
        <v>4.5602130000000001</v>
      </c>
      <c r="AL65" s="380"/>
      <c r="AM65" s="380">
        <f>[3]Gemüse!$X49</f>
        <v>7.9872969999999999</v>
      </c>
      <c r="AN65" s="380">
        <f>[3]Gemüse!$BZ49</f>
        <v>4.4149599999999998</v>
      </c>
      <c r="AO65" s="468">
        <f>[3]Gemüse!$Y49</f>
        <v>8.9132250000000006</v>
      </c>
      <c r="AP65" s="468">
        <f>[3]Gemüse!$CA49</f>
        <v>5.1240300000000003</v>
      </c>
      <c r="AQ65" s="380">
        <f>[3]Gemüse!$Z49</f>
        <v>5.9910810000000003</v>
      </c>
      <c r="AR65" s="380">
        <f>[3]Gemüse!$CB49</f>
        <v>3.6121379999999998</v>
      </c>
      <c r="AS65" s="468">
        <f>[3]Gemüse!$AF49</f>
        <v>2.9418600000000001</v>
      </c>
      <c r="AT65" s="468">
        <f>[3]Gemüse!$CH49</f>
        <v>1.7654570000000001</v>
      </c>
      <c r="AU65" s="380">
        <f>[3]Gemüse!$AB49</f>
        <v>5.7927460000000002</v>
      </c>
      <c r="AV65" s="380">
        <f>[3]Gemüse!$CD49</f>
        <v>2.954002</v>
      </c>
      <c r="AW65" s="468">
        <f>[3]Gemüse!$AC49</f>
        <v>5.8357720000000004</v>
      </c>
      <c r="AX65" s="468">
        <f>[3]Gemüse!$CE49</f>
        <v>2.8836219999999999</v>
      </c>
      <c r="AY65" s="380">
        <f>[3]Gemüse!$AD49</f>
        <v>5.8828670000000001</v>
      </c>
      <c r="AZ65" s="380">
        <f>[3]Gemüse!$CF49</f>
        <v>4.4815880000000003</v>
      </c>
      <c r="BA65" s="380"/>
      <c r="BB65" s="468">
        <f>[3]Gemüse!$AE49</f>
        <v>4.2103109999999999</v>
      </c>
      <c r="BC65" s="468">
        <f>[3]Gemüse!$CG49</f>
        <v>2.4554369999999999</v>
      </c>
      <c r="BD65" s="380">
        <f>[3]Gemüse!$AG49</f>
        <v>5.8130470000000001</v>
      </c>
      <c r="BE65" s="380">
        <f>[3]Gemüse!$CI49</f>
        <v>2.7471480000000001</v>
      </c>
      <c r="BF65" s="468">
        <f>[3]Gemüse!$AH49</f>
        <v>3.0719750000000001</v>
      </c>
      <c r="BG65" s="468">
        <f>[3]Gemüse!$CJ49</f>
        <v>1.514467</v>
      </c>
      <c r="BH65" s="380">
        <f>[3]Gemüse!$AI49</f>
        <v>0</v>
      </c>
      <c r="BI65" s="380">
        <f>[3]Gemüse!$CK49</f>
        <v>3.1665350000000001</v>
      </c>
      <c r="BJ65" s="380"/>
      <c r="BK65" s="468">
        <f>[3]Gemüse!$AK49</f>
        <v>3.3997950000000001</v>
      </c>
      <c r="BL65" s="468">
        <f>[3]Gemüse!$CM49</f>
        <v>1.893608</v>
      </c>
      <c r="BM65" s="380">
        <f>[3]Gemüse!$AL49</f>
        <v>12.751535000000001</v>
      </c>
      <c r="BN65" s="380">
        <f>[3]Gemüse!$CN49</f>
        <v>5.578665</v>
      </c>
      <c r="BO65" s="468">
        <f>[3]Gemüse!$AM49</f>
        <v>7.930714</v>
      </c>
      <c r="BP65" s="468">
        <f>[3]Gemüse!$CO49</f>
        <v>4.6966279999999996</v>
      </c>
      <c r="BQ65" s="380">
        <f>[3]Gemüse!$AN49</f>
        <v>5.510548</v>
      </c>
      <c r="BR65" s="380">
        <f>[3]Gemüse!$CP49</f>
        <v>2.1614010000000001</v>
      </c>
      <c r="BS65" s="380"/>
      <c r="BT65" s="380">
        <f>[3]Gemüse!$AO49</f>
        <v>7.5986039999999999</v>
      </c>
      <c r="BU65" s="380">
        <f>[3]Gemüse!$CQ49</f>
        <v>4.0756569999999996</v>
      </c>
      <c r="BV65" s="468">
        <f>[3]Gemüse!$AW49</f>
        <v>10.234806000000001</v>
      </c>
      <c r="BW65" s="468">
        <f>[3]Gemüse!$CY49</f>
        <v>6.3289900000000001</v>
      </c>
      <c r="BX65" s="380">
        <f>[3]Gemüse!$AP49</f>
        <v>9.6218219999999999</v>
      </c>
      <c r="BY65" s="380">
        <f>[3]Gemüse!$CR49</f>
        <v>7.6451659999999997</v>
      </c>
      <c r="BZ65" s="468">
        <f>[3]Gemüse!$AQ49</f>
        <v>8.5270460000000003</v>
      </c>
      <c r="CA65" s="468">
        <f>[3]Gemüse!$CS49</f>
        <v>5.122331</v>
      </c>
      <c r="CB65" s="380">
        <f>[3]Gemüse!$AS49</f>
        <v>0</v>
      </c>
      <c r="CC65" s="380">
        <f>[3]Gemüse!$CU49</f>
        <v>19.209123999999999</v>
      </c>
      <c r="CD65" s="468">
        <f>[3]Gemüse!$AT49</f>
        <v>14.218686999999999</v>
      </c>
      <c r="CE65" s="468">
        <f>[3]Gemüse!$CV49</f>
        <v>8.3029329999999995</v>
      </c>
      <c r="CF65" s="380">
        <f>[3]Gemüse!$AU49</f>
        <v>17.454250999999999</v>
      </c>
      <c r="CG65" s="380">
        <f>[3]Gemüse!$CW49</f>
        <v>11.799771</v>
      </c>
      <c r="CH65" s="380"/>
      <c r="CI65" s="468">
        <f>[3]Gemüse!$AV49</f>
        <v>9.9319319999999998</v>
      </c>
      <c r="CJ65" s="468">
        <f>[3]Gemüse!$CX49</f>
        <v>5.4741299999999997</v>
      </c>
      <c r="CK65" s="380"/>
      <c r="CL65" s="380">
        <f>[3]Gemüse!$AY49</f>
        <v>16.601687999999999</v>
      </c>
      <c r="CM65" s="380">
        <f>[3]Gemüse!$DA49</f>
        <v>9.3143429999999992</v>
      </c>
      <c r="CN65" s="380"/>
      <c r="CO65" s="468">
        <f>[3]Gemüse!$AZ49</f>
        <v>15.630141</v>
      </c>
      <c r="CP65" s="468">
        <f>[3]Gemüse!$DB49</f>
        <v>9.516985</v>
      </c>
      <c r="CQ65" s="380">
        <f>[3]Gemüse!$BB49</f>
        <v>18.880144999999999</v>
      </c>
      <c r="CR65" s="380">
        <f>[3]Gemüse!$DD49</f>
        <v>9.1231910000000003</v>
      </c>
      <c r="CS65" s="468">
        <f>[3]Gemüse!$BC49</f>
        <v>0</v>
      </c>
      <c r="CT65" s="468">
        <f>[3]Gemüse!$DE49</f>
        <v>5.737622</v>
      </c>
      <c r="CU65" s="380">
        <f>[3]Gemüse!$AJ49</f>
        <v>4.943511</v>
      </c>
      <c r="CV65" s="380">
        <f>[3]Gemüse!$CL49</f>
        <v>3.538516</v>
      </c>
      <c r="CW65" s="383"/>
      <c r="CX65" s="343">
        <f>'Früchte Daten'!BQ65</f>
        <v>5</v>
      </c>
      <c r="CY65" s="471">
        <f>[3]Gemüse!DH49</f>
        <v>5760.8113218429999</v>
      </c>
      <c r="CZ65" s="471">
        <f>[3]Gemüse!DI49</f>
        <v>25783.951470162003</v>
      </c>
      <c r="DA65" s="471"/>
      <c r="DB65" s="473">
        <f>[3]Gemüse!DJ49</f>
        <v>472.31478454500001</v>
      </c>
      <c r="DC65" s="473">
        <f>[3]Gemüse!DK49</f>
        <v>1884.7665946249999</v>
      </c>
      <c r="DD65" s="471">
        <f>[3]Gemüse!DL49</f>
        <v>702.59820526099998</v>
      </c>
      <c r="DE65" s="471">
        <f>[3]Gemüse!DM49</f>
        <v>2605.0527206259999</v>
      </c>
      <c r="DF65" s="473">
        <f>[3]Gemüse!DN49</f>
        <v>285.29216890599997</v>
      </c>
      <c r="DG65" s="473">
        <f>[3]Gemüse!DO49</f>
        <v>1946.4108011450001</v>
      </c>
      <c r="DH65" s="471">
        <f>[3]Gemüse!DP49</f>
        <v>244.15172278600099</v>
      </c>
      <c r="DI65" s="471">
        <f>[3]Gemüse!DQ49</f>
        <v>2273.6546094109999</v>
      </c>
      <c r="DJ65" s="473">
        <f>[3]Gemüse!DR49</f>
        <v>362.02195071</v>
      </c>
      <c r="DK65" s="473">
        <f>[3]Gemüse!DS49</f>
        <v>1315.6757779480001</v>
      </c>
      <c r="DN65" s="471"/>
      <c r="DO65" s="471">
        <f>[3]Gemüse!DT49</f>
        <v>45.335300691999997</v>
      </c>
      <c r="DP65" s="471">
        <f>[3]Gemüse!DU49</f>
        <v>336.700531404</v>
      </c>
      <c r="DQ65" s="473">
        <f>[3]Gemüse!DV49</f>
        <v>159.958674847</v>
      </c>
      <c r="DR65" s="473">
        <f>[3]Gemüse!DW49</f>
        <v>798.87726036800007</v>
      </c>
      <c r="DS65" s="471">
        <f>[3]Gemüse!DX49</f>
        <v>197.80325269100101</v>
      </c>
      <c r="DT65" s="471">
        <f>[3]Gemüse!DY49</f>
        <v>753.05919202300004</v>
      </c>
      <c r="DU65" s="473">
        <f>[3]Gemüse!DZ49</f>
        <v>12.337937421002</v>
      </c>
      <c r="DV65" s="473">
        <f>[3]Gemüse!EA49</f>
        <v>59.825786811001002</v>
      </c>
      <c r="DW65" s="471"/>
      <c r="DX65" s="471">
        <f>[3]Gemüse!EB49</f>
        <v>82.405765006999999</v>
      </c>
      <c r="DY65" s="471">
        <f>[3]Gemüse!EC49</f>
        <v>456.89873577200001</v>
      </c>
      <c r="DZ65" s="473">
        <f>[3]Gemüse!ED49</f>
        <v>144.71774323400101</v>
      </c>
      <c r="EA65" s="473">
        <f>[3]Gemüse!EE49</f>
        <v>567.82777804799991</v>
      </c>
      <c r="EB65" s="471">
        <f>[3]Gemüse!$EF49</f>
        <v>12.513975000001</v>
      </c>
      <c r="EC65" s="471">
        <f>[3]Gemüse!EG49</f>
        <v>161.685778</v>
      </c>
      <c r="ED65" s="473">
        <f>[3]Gemüse!EH49</f>
        <v>38.033696983000006</v>
      </c>
      <c r="EE65" s="473">
        <f>[3]Gemüse!EI49</f>
        <v>312.67780304500002</v>
      </c>
      <c r="EG65" s="471">
        <f>[3]Gemüse!$EJ49</f>
        <v>1155.2134773820001</v>
      </c>
      <c r="EH65" s="471">
        <f>[3]Gemüse!EK49</f>
        <v>2546.6877401709999</v>
      </c>
      <c r="EI65" s="473">
        <f>[3]Gemüse!EL49</f>
        <v>28.349878566000001</v>
      </c>
      <c r="EJ65" s="473">
        <f>[3]Gemüse!EM49</f>
        <v>134.64197682400001</v>
      </c>
      <c r="EK65" s="471">
        <f>[3]Gemüse!$EN49</f>
        <v>23.378743632000003</v>
      </c>
      <c r="EL65" s="471">
        <f>[3]Gemüse!EO49</f>
        <v>172.375119721</v>
      </c>
      <c r="EM65" s="473">
        <f>[3]Gemüse!EP49</f>
        <v>126.58737547900201</v>
      </c>
      <c r="EN65" s="473">
        <f>[3]Gemüse!EQ49</f>
        <v>178.513628189</v>
      </c>
      <c r="EO65" s="380"/>
      <c r="EP65" s="471">
        <f>[3]Gemüse!ER49</f>
        <v>43.641794073</v>
      </c>
      <c r="EQ65" s="471">
        <f>[3]Gemüse!ES49</f>
        <v>217.81360259000101</v>
      </c>
      <c r="ER65" s="471">
        <f>[3]Gemüse!$ET49</f>
        <v>255.33443591299999</v>
      </c>
      <c r="ES65" s="471">
        <f>[3]Gemüse!EU49</f>
        <v>2192.0431858839997</v>
      </c>
      <c r="ET65" s="471"/>
      <c r="EU65" s="473">
        <f>[3]Gemüse!$EV49</f>
        <v>97.561439895000007</v>
      </c>
      <c r="EV65" s="473">
        <f>[3]Gemüse!EW49</f>
        <v>485.62066716499999</v>
      </c>
      <c r="EX65" s="473">
        <f>[3]Gemüse!EX49</f>
        <v>73.462424593000009</v>
      </c>
      <c r="EY65" s="473">
        <f>[3]Gemüse!EY49</f>
        <v>390.82138833300002</v>
      </c>
    </row>
    <row r="66" spans="1:155" x14ac:dyDescent="0.2">
      <c r="A66" s="218"/>
      <c r="B66" s="189">
        <f>[3]Gemüse!A50</f>
        <v>44682</v>
      </c>
      <c r="C66" s="468">
        <f>[3]Gemüse!$B50</f>
        <v>4.5554920000000001</v>
      </c>
      <c r="D66" s="468">
        <f>[3]Gemüse!$BD50</f>
        <v>3.0276320000000001</v>
      </c>
      <c r="E66" s="380">
        <f>[3]Gemüse!$C50</f>
        <v>6.0737030000000001</v>
      </c>
      <c r="F66" s="380">
        <f>[3]Gemüse!$BE50</f>
        <v>4.0123540000000002</v>
      </c>
      <c r="G66" s="468">
        <f>[3]Gemüse!$D50</f>
        <v>2.766219</v>
      </c>
      <c r="H66" s="468">
        <f>[3]Gemüse!$BF50</f>
        <v>1.5875440000000001</v>
      </c>
      <c r="I66" s="380">
        <f>[3]Gemüse!$E50</f>
        <v>5.6796920000000002</v>
      </c>
      <c r="J66" s="380">
        <f>[3]Gemüse!$BG50</f>
        <v>3.8243230000000001</v>
      </c>
      <c r="K66" s="468">
        <f>[3]Gemüse!$F50</f>
        <v>0</v>
      </c>
      <c r="L66" s="468">
        <f>[3]Gemüse!$BH50</f>
        <v>6.2357329999999997</v>
      </c>
      <c r="M66" s="380">
        <f>[3]Gemüse!$G50</f>
        <v>10.920082000000001</v>
      </c>
      <c r="N66" s="380">
        <f>[3]Gemüse!$BI50</f>
        <v>9.2786439999999999</v>
      </c>
      <c r="O66" s="468">
        <f>[3]Gemüse!$H50</f>
        <v>9.4837209999999992</v>
      </c>
      <c r="P66" s="468">
        <f>[3]Gemüse!$BJ50</f>
        <v>8.742146</v>
      </c>
      <c r="Q66" s="380">
        <f>[3]Gemüse!$J50</f>
        <v>4.5108639999999998</v>
      </c>
      <c r="R66" s="380">
        <f>[3]Gemüse!$BL50</f>
        <v>2.9642270000000002</v>
      </c>
      <c r="S66" s="380"/>
      <c r="T66" s="468">
        <f>[3]Gemüse!$K50</f>
        <v>8.5288129999999995</v>
      </c>
      <c r="U66" s="468">
        <f>[3]Gemüse!$BM50</f>
        <v>3.8247070000000001</v>
      </c>
      <c r="V66" s="380">
        <f>[3]Gemüse!$L50</f>
        <v>0</v>
      </c>
      <c r="W66" s="380">
        <f>[3]Gemüse!$BN50</f>
        <v>6.6036149999999996</v>
      </c>
      <c r="X66" s="468">
        <f>[3]Gemüse!$M50</f>
        <v>2.693136</v>
      </c>
      <c r="Y66" s="468">
        <f>[3]Gemüse!$BO50</f>
        <v>1.78267</v>
      </c>
      <c r="Z66" s="380">
        <f>[3]Gemüse!$N50</f>
        <v>3.4287589999999999</v>
      </c>
      <c r="AA66" s="380">
        <f>[3]Gemüse!$BP50</f>
        <v>1.8170759999999999</v>
      </c>
      <c r="AB66" s="468">
        <f>[3]Gemüse!$R50</f>
        <v>2.5594960000000002</v>
      </c>
      <c r="AC66" s="468">
        <f>[3]Gemüse!$BT50</f>
        <v>1.452283</v>
      </c>
      <c r="AD66" s="380">
        <f>[3]Gemüse!$U50</f>
        <v>36.982647</v>
      </c>
      <c r="AE66" s="380">
        <f>[3]Gemüse!$BW50</f>
        <v>23.657817999999999</v>
      </c>
      <c r="AF66" s="468">
        <f>[3]Gemüse!$V50</f>
        <v>28.998633999999999</v>
      </c>
      <c r="AG66" s="468">
        <f>[3]Gemüse!$BX50</f>
        <v>8.7356700000000007</v>
      </c>
      <c r="AH66" s="380">
        <f>[3]Gemüse!$AX50</f>
        <v>21.401838000000001</v>
      </c>
      <c r="AI66" s="380">
        <f>[3]Gemüse!$CZ50</f>
        <v>7.6919729999999999</v>
      </c>
      <c r="AJ66" s="468">
        <f>[3]Gemüse!$W50</f>
        <v>0</v>
      </c>
      <c r="AK66" s="468">
        <f>[3]Gemüse!$BY50</f>
        <v>4.6544189999999999</v>
      </c>
      <c r="AL66" s="380"/>
      <c r="AM66" s="380">
        <f>[3]Gemüse!$X50</f>
        <v>6.4290570000000002</v>
      </c>
      <c r="AN66" s="380">
        <f>[3]Gemüse!$BZ50</f>
        <v>4.0726490000000002</v>
      </c>
      <c r="AO66" s="468">
        <f>[3]Gemüse!$Y50</f>
        <v>6.6168779999999998</v>
      </c>
      <c r="AP66" s="468">
        <f>[3]Gemüse!$CA50</f>
        <v>4.6170879999999999</v>
      </c>
      <c r="AQ66" s="380">
        <f>[3]Gemüse!$Z50</f>
        <v>6.0890940000000002</v>
      </c>
      <c r="AR66" s="380">
        <f>[3]Gemüse!$CB50</f>
        <v>3.8147000000000002</v>
      </c>
      <c r="AS66" s="468">
        <f>[3]Gemüse!$AF50</f>
        <v>2.726064</v>
      </c>
      <c r="AT66" s="468">
        <f>[3]Gemüse!$CH50</f>
        <v>1.9706319999999999</v>
      </c>
      <c r="AU66" s="380">
        <f>[3]Gemüse!$AB50</f>
        <v>0</v>
      </c>
      <c r="AV66" s="380">
        <f>[3]Gemüse!$CD50</f>
        <v>2.2960720000000001</v>
      </c>
      <c r="AW66" s="468">
        <f>[3]Gemüse!$AC50</f>
        <v>6.2148810000000001</v>
      </c>
      <c r="AX66" s="468">
        <f>[3]Gemüse!$CE50</f>
        <v>2.4743140000000001</v>
      </c>
      <c r="AY66" s="380">
        <f>[3]Gemüse!$AD50</f>
        <v>5.7522489999999999</v>
      </c>
      <c r="AZ66" s="380">
        <f>[3]Gemüse!$CF50</f>
        <v>3.9141780000000002</v>
      </c>
      <c r="BA66" s="380"/>
      <c r="BB66" s="468">
        <f>[3]Gemüse!$AE50</f>
        <v>3.5949499999999999</v>
      </c>
      <c r="BC66" s="468">
        <f>[3]Gemüse!$CG50</f>
        <v>1.7345029999999999</v>
      </c>
      <c r="BD66" s="380">
        <f>[3]Gemüse!$AG50</f>
        <v>5.7315779999999998</v>
      </c>
      <c r="BE66" s="380">
        <f>[3]Gemüse!$CI50</f>
        <v>2.6153059999999999</v>
      </c>
      <c r="BF66" s="468">
        <f>[3]Gemüse!$AH50</f>
        <v>3.083806</v>
      </c>
      <c r="BG66" s="468">
        <f>[3]Gemüse!$CJ50</f>
        <v>1.4955689999999999</v>
      </c>
      <c r="BH66" s="380">
        <f>[3]Gemüse!$AI50</f>
        <v>6.3626100000000001</v>
      </c>
      <c r="BI66" s="380">
        <f>[3]Gemüse!$CK50</f>
        <v>3.1555520000000001</v>
      </c>
      <c r="BJ66" s="380"/>
      <c r="BK66" s="468">
        <f>[3]Gemüse!$AK50</f>
        <v>3.590465</v>
      </c>
      <c r="BL66" s="468">
        <f>[3]Gemüse!$CM50</f>
        <v>1.7095769999999999</v>
      </c>
      <c r="BM66" s="380">
        <f>[3]Gemüse!$AL50</f>
        <v>14.151631999999999</v>
      </c>
      <c r="BN66" s="380">
        <f>[3]Gemüse!$CN50</f>
        <v>5.578665</v>
      </c>
      <c r="BO66" s="468">
        <f>[3]Gemüse!$AM50</f>
        <v>8.1832390000000004</v>
      </c>
      <c r="BP66" s="468">
        <f>[3]Gemüse!$CO50</f>
        <v>4.0033079999999996</v>
      </c>
      <c r="BQ66" s="380">
        <f>[3]Gemüse!$AN50</f>
        <v>4.7393679999999998</v>
      </c>
      <c r="BR66" s="380">
        <f>[3]Gemüse!$CP50</f>
        <v>1.529169</v>
      </c>
      <c r="BS66" s="380"/>
      <c r="BT66" s="380">
        <f>[3]Gemüse!$AO50</f>
        <v>5.3467560000000001</v>
      </c>
      <c r="BU66" s="380">
        <f>[3]Gemüse!$CQ50</f>
        <v>4.1305750000000003</v>
      </c>
      <c r="BV66" s="468">
        <f>[3]Gemüse!$AW50</f>
        <v>10.196146000000001</v>
      </c>
      <c r="BW66" s="468">
        <f>[3]Gemüse!$CY50</f>
        <v>7.2741249999999997</v>
      </c>
      <c r="BX66" s="380">
        <f>[3]Gemüse!$AP50</f>
        <v>9.9454589999999996</v>
      </c>
      <c r="BY66" s="380">
        <f>[3]Gemüse!$CR50</f>
        <v>6.8315549999999998</v>
      </c>
      <c r="BZ66" s="468">
        <f>[3]Gemüse!$AQ50</f>
        <v>5.3216580000000002</v>
      </c>
      <c r="CA66" s="468">
        <f>[3]Gemüse!$CS50</f>
        <v>3.0865619999999998</v>
      </c>
      <c r="CB66" s="380">
        <f>[3]Gemüse!$AS50</f>
        <v>25.862721000000001</v>
      </c>
      <c r="CC66" s="380">
        <f>[3]Gemüse!$CU50</f>
        <v>20.270282999999999</v>
      </c>
      <c r="CD66" s="468">
        <f>[3]Gemüse!$AT50</f>
        <v>15.729048000000001</v>
      </c>
      <c r="CE66" s="468">
        <f>[3]Gemüse!$CV50</f>
        <v>6.3542959999999997</v>
      </c>
      <c r="CF66" s="380">
        <f>[3]Gemüse!$AU50</f>
        <v>18.550896999999999</v>
      </c>
      <c r="CG66" s="380">
        <f>[3]Gemüse!$CW50</f>
        <v>10.712358999999999</v>
      </c>
      <c r="CH66" s="380"/>
      <c r="CI66" s="468">
        <f>[3]Gemüse!$AV50</f>
        <v>9.9</v>
      </c>
      <c r="CJ66" s="468">
        <f>[3]Gemüse!$CX50</f>
        <v>5.5397270000000001</v>
      </c>
      <c r="CK66" s="380"/>
      <c r="CL66" s="380">
        <f>[3]Gemüse!$AY50</f>
        <v>16.231733999999999</v>
      </c>
      <c r="CM66" s="380">
        <f>[3]Gemüse!$DA50</f>
        <v>8.4754649999999998</v>
      </c>
      <c r="CN66" s="380"/>
      <c r="CO66" s="468">
        <f>[3]Gemüse!$AZ50</f>
        <v>15.838343</v>
      </c>
      <c r="CP66" s="468">
        <f>[3]Gemüse!$DB50</f>
        <v>9.5155969999999996</v>
      </c>
      <c r="CQ66" s="380">
        <f>[3]Gemüse!$BB50</f>
        <v>17.064198000000001</v>
      </c>
      <c r="CR66" s="380">
        <f>[3]Gemüse!$DD50</f>
        <v>9.0514899999999994</v>
      </c>
      <c r="CS66" s="468">
        <f>[3]Gemüse!$BC50</f>
        <v>0</v>
      </c>
      <c r="CT66" s="468">
        <f>[3]Gemüse!$DE50</f>
        <v>5.7511510000000001</v>
      </c>
      <c r="CU66" s="380">
        <f>[3]Gemüse!$AJ50</f>
        <v>4.943511</v>
      </c>
      <c r="CV66" s="380">
        <f>[3]Gemüse!$CL50</f>
        <v>3.538516</v>
      </c>
      <c r="CW66" s="383"/>
      <c r="CX66" s="343">
        <f>'Früchte Daten'!BQ66</f>
        <v>4</v>
      </c>
      <c r="CY66" s="471">
        <f>[3]Gemüse!DH50</f>
        <v>5244.9197489649996</v>
      </c>
      <c r="CZ66" s="471">
        <f>[3]Gemüse!DI50</f>
        <v>21867.642876555004</v>
      </c>
      <c r="DA66" s="471"/>
      <c r="DB66" s="473">
        <f>[3]Gemüse!DJ50</f>
        <v>433.34405566400096</v>
      </c>
      <c r="DC66" s="473">
        <f>[3]Gemüse!DK50</f>
        <v>1480.4243926580002</v>
      </c>
      <c r="DD66" s="471">
        <f>[3]Gemüse!DL50</f>
        <v>543.61209002200098</v>
      </c>
      <c r="DE66" s="471">
        <f>[3]Gemüse!DM50</f>
        <v>1872.672</v>
      </c>
      <c r="DF66" s="473">
        <f>[3]Gemüse!DN50</f>
        <v>286.50446477600002</v>
      </c>
      <c r="DG66" s="473">
        <f>[3]Gemüse!DO50</f>
        <v>1537.1048520899999</v>
      </c>
      <c r="DH66" s="471">
        <f>[3]Gemüse!DP50</f>
        <v>220.256107963001</v>
      </c>
      <c r="DI66" s="471">
        <f>[3]Gemüse!DQ50</f>
        <v>1408.7842995869999</v>
      </c>
      <c r="DJ66" s="473">
        <f>[3]Gemüse!DR50</f>
        <v>359.90529827300099</v>
      </c>
      <c r="DK66" s="473">
        <f>[3]Gemüse!DS50</f>
        <v>907.82940502600104</v>
      </c>
      <c r="DN66" s="471"/>
      <c r="DO66" s="471">
        <f>[3]Gemüse!DT50</f>
        <v>57.183121431000998</v>
      </c>
      <c r="DP66" s="471">
        <f>[3]Gemüse!DU50</f>
        <v>361.28092193100099</v>
      </c>
      <c r="DQ66" s="473">
        <f>[3]Gemüse!DV50</f>
        <v>98.710993593000012</v>
      </c>
      <c r="DR66" s="473">
        <f>[3]Gemüse!DW50</f>
        <v>626.09541450900008</v>
      </c>
      <c r="DS66" s="471">
        <f>[3]Gemüse!DX50</f>
        <v>195.126225938</v>
      </c>
      <c r="DT66" s="471">
        <f>[3]Gemüse!DY50</f>
        <v>695.01317894800104</v>
      </c>
      <c r="DU66" s="473">
        <f>[3]Gemüse!DZ50</f>
        <v>17.189444231001001</v>
      </c>
      <c r="DV66" s="473">
        <f>[3]Gemüse!EA50</f>
        <v>72.379337529001006</v>
      </c>
      <c r="DW66" s="471"/>
      <c r="DX66" s="471">
        <f>[3]Gemüse!EB50</f>
        <v>85.477010063999998</v>
      </c>
      <c r="DY66" s="471">
        <f>[3]Gemüse!EC50</f>
        <v>376.52997959599998</v>
      </c>
      <c r="DZ66" s="473">
        <f>[3]Gemüse!ED50</f>
        <v>154.54805425700101</v>
      </c>
      <c r="EA66" s="473">
        <f>[3]Gemüse!EE50</f>
        <v>426.698913608</v>
      </c>
      <c r="EB66" s="471">
        <f>[3]Gemüse!$EF50</f>
        <v>7.8845900000000002</v>
      </c>
      <c r="EC66" s="471">
        <f>[3]Gemüse!EG50</f>
        <v>113.72568500000101</v>
      </c>
      <c r="ED66" s="473">
        <f>[3]Gemüse!EH50</f>
        <v>35.093445556001001</v>
      </c>
      <c r="EE66" s="473">
        <f>[3]Gemüse!EI50</f>
        <v>260.43377268299997</v>
      </c>
      <c r="EG66" s="471">
        <f>[3]Gemüse!$EJ50</f>
        <v>959.70171353000001</v>
      </c>
      <c r="EH66" s="471">
        <f>[3]Gemüse!EK50</f>
        <v>2350.660626672</v>
      </c>
      <c r="EI66" s="473">
        <f>[3]Gemüse!EL50</f>
        <v>23.615917516001002</v>
      </c>
      <c r="EJ66" s="473">
        <f>[3]Gemüse!EM50</f>
        <v>128.365895051</v>
      </c>
      <c r="EK66" s="471">
        <f>[3]Gemüse!$EN50</f>
        <v>29.484595687000002</v>
      </c>
      <c r="EL66" s="471">
        <f>[3]Gemüse!EO50</f>
        <v>148.454012392001</v>
      </c>
      <c r="EM66" s="473">
        <f>[3]Gemüse!EP50</f>
        <v>113.812148988</v>
      </c>
      <c r="EN66" s="473">
        <f>[3]Gemüse!EQ50</f>
        <v>164.90320466000099</v>
      </c>
      <c r="EO66" s="471"/>
      <c r="EP66" s="471">
        <f>[3]Gemüse!ER50</f>
        <v>50.132374335000996</v>
      </c>
      <c r="EQ66" s="471">
        <f>[3]Gemüse!ES50</f>
        <v>226.37628386600002</v>
      </c>
      <c r="ER66" s="471">
        <f>[3]Gemüse!$ET50</f>
        <v>205.12659293600001</v>
      </c>
      <c r="ES66" s="471">
        <f>[3]Gemüse!EU50</f>
        <v>1819.5224527950002</v>
      </c>
      <c r="ET66" s="471"/>
      <c r="EU66" s="473">
        <f>[3]Gemüse!$EV50</f>
        <v>83.542242176001011</v>
      </c>
      <c r="EV66" s="473">
        <f>[3]Gemüse!EW50</f>
        <v>416.57205804500001</v>
      </c>
      <c r="EX66" s="473">
        <f>[3]Gemüse!EX50</f>
        <v>89.687602698001015</v>
      </c>
      <c r="EY66" s="473">
        <f>[3]Gemüse!EY50</f>
        <v>385.59561590200099</v>
      </c>
    </row>
    <row r="67" spans="1:155" x14ac:dyDescent="0.2">
      <c r="A67" s="218"/>
      <c r="B67" s="189">
        <f>[3]Gemüse!A51</f>
        <v>44652</v>
      </c>
      <c r="C67" s="468">
        <f>[3]Gemüse!$B51</f>
        <v>4.3538730000000001</v>
      </c>
      <c r="D67" s="468">
        <f>[3]Gemüse!$BD51</f>
        <v>2.6124649999999998</v>
      </c>
      <c r="E67" s="380">
        <f>[3]Gemüse!$C51</f>
        <v>5.7157939999999998</v>
      </c>
      <c r="F67" s="380">
        <f>[3]Gemüse!$BE51</f>
        <v>3.942704</v>
      </c>
      <c r="G67" s="468">
        <f>[3]Gemüse!$D51</f>
        <v>1.9438059999999999</v>
      </c>
      <c r="H67" s="468">
        <f>[3]Gemüse!$BF51</f>
        <v>1.217908</v>
      </c>
      <c r="I67" s="380">
        <f>[3]Gemüse!$E51</f>
        <v>5.1957310000000003</v>
      </c>
      <c r="J67" s="380">
        <f>[3]Gemüse!$BG51</f>
        <v>4.0287249999999997</v>
      </c>
      <c r="K67" s="468">
        <f>[3]Gemüse!$F51</f>
        <v>0</v>
      </c>
      <c r="L67" s="468">
        <f>[3]Gemüse!$BH51</f>
        <v>5.8670929999999997</v>
      </c>
      <c r="M67" s="380">
        <f>[3]Gemüse!$G51</f>
        <v>11.232499000000001</v>
      </c>
      <c r="N67" s="380">
        <f>[3]Gemüse!$BI51</f>
        <v>8.7646750000000004</v>
      </c>
      <c r="O67" s="468">
        <f>[3]Gemüse!$H51</f>
        <v>8.0167889999999993</v>
      </c>
      <c r="P67" s="468">
        <f>[3]Gemüse!$BJ51</f>
        <v>7.5142509999999998</v>
      </c>
      <c r="Q67" s="380">
        <f>[3]Gemüse!$J51</f>
        <v>4.5139670000000001</v>
      </c>
      <c r="R67" s="380">
        <f>[3]Gemüse!$BL51</f>
        <v>3.1938309999999999</v>
      </c>
      <c r="S67" s="380"/>
      <c r="T67" s="468">
        <f>[3]Gemüse!$K51</f>
        <v>8.6</v>
      </c>
      <c r="U67" s="468">
        <f>[3]Gemüse!$BM51</f>
        <v>4.484775</v>
      </c>
      <c r="V67" s="380">
        <f>[3]Gemüse!$L51</f>
        <v>0</v>
      </c>
      <c r="W67" s="380">
        <f>[3]Gemüse!$BN51</f>
        <v>5.568505</v>
      </c>
      <c r="X67" s="468">
        <f>[3]Gemüse!$M51</f>
        <v>2.8911349999999998</v>
      </c>
      <c r="Y67" s="468">
        <f>[3]Gemüse!$BO51</f>
        <v>2.1218650000000001</v>
      </c>
      <c r="Z67" s="380">
        <f>[3]Gemüse!$N51</f>
        <v>2.307836</v>
      </c>
      <c r="AA67" s="380">
        <f>[3]Gemüse!$BP51</f>
        <v>1.3244800000000001</v>
      </c>
      <c r="AB67" s="468">
        <f>[3]Gemüse!$R51</f>
        <v>2.7416710000000002</v>
      </c>
      <c r="AC67" s="468">
        <f>[3]Gemüse!$BT51</f>
        <v>1.9199539999999999</v>
      </c>
      <c r="AD67" s="380">
        <f>[3]Gemüse!$U51</f>
        <v>39.028492999999997</v>
      </c>
      <c r="AE67" s="380">
        <f>[3]Gemüse!$BW51</f>
        <v>22.641694999999999</v>
      </c>
      <c r="AF67" s="468">
        <f>[3]Gemüse!$V51</f>
        <v>26.177434000000002</v>
      </c>
      <c r="AG67" s="468">
        <f>[3]Gemüse!$BX51</f>
        <v>8.6181140000000003</v>
      </c>
      <c r="AH67" s="380">
        <f>[3]Gemüse!$AX51</f>
        <v>21.785722</v>
      </c>
      <c r="AI67" s="380">
        <f>[3]Gemüse!$CZ51</f>
        <v>8.4903499999999994</v>
      </c>
      <c r="AJ67" s="468">
        <f>[3]Gemüse!$W51</f>
        <v>0</v>
      </c>
      <c r="AK67" s="468">
        <f>[3]Gemüse!$BY51</f>
        <v>4.5435210000000001</v>
      </c>
      <c r="AL67" s="380"/>
      <c r="AM67" s="380">
        <f>[3]Gemüse!$X51</f>
        <v>5.1551119999999999</v>
      </c>
      <c r="AN67" s="380">
        <f>[3]Gemüse!$BZ51</f>
        <v>2.7512840000000001</v>
      </c>
      <c r="AO67" s="468">
        <f>[3]Gemüse!$Y51</f>
        <v>4.5540000000000003</v>
      </c>
      <c r="AP67" s="468">
        <f>[3]Gemüse!$CA51</f>
        <v>2.8997959999999998</v>
      </c>
      <c r="AQ67" s="380">
        <f>[3]Gemüse!$Z51</f>
        <v>5.5645179999999996</v>
      </c>
      <c r="AR67" s="380">
        <f>[3]Gemüse!$CB51</f>
        <v>3.3993370000000001</v>
      </c>
      <c r="AS67" s="468">
        <f>[3]Gemüse!$AF51</f>
        <v>2.6393659999999999</v>
      </c>
      <c r="AT67" s="468">
        <f>[3]Gemüse!$CH51</f>
        <v>1.374716</v>
      </c>
      <c r="AU67" s="380">
        <f>[3]Gemüse!$AB51</f>
        <v>0</v>
      </c>
      <c r="AV67" s="380">
        <f>[3]Gemüse!$CD51</f>
        <v>1.99682</v>
      </c>
      <c r="AW67" s="468">
        <f>[3]Gemüse!$AC51</f>
        <v>0</v>
      </c>
      <c r="AX67" s="468">
        <f>[3]Gemüse!$CE51</f>
        <v>1.967252</v>
      </c>
      <c r="AY67" s="380">
        <f>[3]Gemüse!$AD51</f>
        <v>5.3780039999999998</v>
      </c>
      <c r="AZ67" s="380">
        <f>[3]Gemüse!$CF51</f>
        <v>3.3208389999999999</v>
      </c>
      <c r="BA67" s="380"/>
      <c r="BB67" s="468">
        <f>[3]Gemüse!$AE51</f>
        <v>3.6651280000000002</v>
      </c>
      <c r="BC67" s="468">
        <f>[3]Gemüse!$CG51</f>
        <v>1.969689</v>
      </c>
      <c r="BD67" s="380">
        <f>[3]Gemüse!$AG51</f>
        <v>5.7702679999999997</v>
      </c>
      <c r="BE67" s="380">
        <f>[3]Gemüse!$CI51</f>
        <v>2.5794299999999999</v>
      </c>
      <c r="BF67" s="468">
        <f>[3]Gemüse!$AH51</f>
        <v>3.0848300000000002</v>
      </c>
      <c r="BG67" s="468">
        <f>[3]Gemüse!$CJ51</f>
        <v>1.3585560000000001</v>
      </c>
      <c r="BH67" s="380">
        <f>[3]Gemüse!$AI51</f>
        <v>6.903632</v>
      </c>
      <c r="BI67" s="380">
        <f>[3]Gemüse!$CK51</f>
        <v>3.138036</v>
      </c>
      <c r="BJ67" s="380"/>
      <c r="BK67" s="468">
        <f>[3]Gemüse!$AK51</f>
        <v>3.559186</v>
      </c>
      <c r="BL67" s="468">
        <f>[3]Gemüse!$CM51</f>
        <v>1.8586469999999999</v>
      </c>
      <c r="BM67" s="380">
        <f>[3]Gemüse!$AL51</f>
        <v>14.660021</v>
      </c>
      <c r="BN67" s="380">
        <f>[3]Gemüse!$CN51</f>
        <v>5.578665</v>
      </c>
      <c r="BO67" s="468">
        <f>[3]Gemüse!$AM51</f>
        <v>8.0464680000000008</v>
      </c>
      <c r="BP67" s="468">
        <f>[3]Gemüse!$CO51</f>
        <v>4.3076749999999997</v>
      </c>
      <c r="BQ67" s="380">
        <f>[3]Gemüse!$AN51</f>
        <v>4.7886899999999999</v>
      </c>
      <c r="BR67" s="380">
        <f>[3]Gemüse!$CP51</f>
        <v>1.920855</v>
      </c>
      <c r="BS67" s="380"/>
      <c r="BT67" s="380">
        <f>[3]Gemüse!$AO51</f>
        <v>3.7884609999999999</v>
      </c>
      <c r="BU67" s="380">
        <f>[3]Gemüse!$CQ51</f>
        <v>2.962332</v>
      </c>
      <c r="BV67" s="468">
        <f>[3]Gemüse!$AW51</f>
        <v>8.9404330000000005</v>
      </c>
      <c r="BW67" s="468">
        <f>[3]Gemüse!$CY51</f>
        <v>7.3923800000000002</v>
      </c>
      <c r="BX67" s="380">
        <f>[3]Gemüse!$AP51</f>
        <v>0</v>
      </c>
      <c r="BY67" s="380">
        <f>[3]Gemüse!$CR51</f>
        <v>8.6215960000000003</v>
      </c>
      <c r="BZ67" s="468">
        <f>[3]Gemüse!$AQ51</f>
        <v>4.6663639999999997</v>
      </c>
      <c r="CA67" s="468">
        <f>[3]Gemüse!$CS51</f>
        <v>2.3018149999999999</v>
      </c>
      <c r="CB67" s="380">
        <f>[3]Gemüse!$AS51</f>
        <v>0</v>
      </c>
      <c r="CC67" s="380">
        <f>[3]Gemüse!$CU51</f>
        <v>20.622164000000001</v>
      </c>
      <c r="CD67" s="468">
        <f>[3]Gemüse!$AT51</f>
        <v>17.269784999999999</v>
      </c>
      <c r="CE67" s="468">
        <f>[3]Gemüse!$CV51</f>
        <v>8.0725660000000001</v>
      </c>
      <c r="CF67" s="380">
        <f>[3]Gemüse!$AU51</f>
        <v>18.751809000000002</v>
      </c>
      <c r="CG67" s="380">
        <f>[3]Gemüse!$CW51</f>
        <v>12.128558</v>
      </c>
      <c r="CH67" s="380"/>
      <c r="CI67" s="468">
        <f>[3]Gemüse!$AV51</f>
        <v>9.9</v>
      </c>
      <c r="CJ67" s="468">
        <f>[3]Gemüse!$CX51</f>
        <v>5.4785079999999997</v>
      </c>
      <c r="CK67" s="380"/>
      <c r="CL67" s="380">
        <f>[3]Gemüse!$AY51</f>
        <v>16.869195999999999</v>
      </c>
      <c r="CM67" s="380">
        <f>[3]Gemüse!$DA51</f>
        <v>9.0504390000000008</v>
      </c>
      <c r="CN67" s="380"/>
      <c r="CO67" s="468">
        <f>[3]Gemüse!$AZ51</f>
        <v>15.681951</v>
      </c>
      <c r="CP67" s="468">
        <f>[3]Gemüse!$DB51</f>
        <v>9.5105649999999997</v>
      </c>
      <c r="CQ67" s="380">
        <f>[3]Gemüse!$BB51</f>
        <v>18.123486</v>
      </c>
      <c r="CR67" s="380">
        <f>[3]Gemüse!$DD51</f>
        <v>9.0910019999999996</v>
      </c>
      <c r="CS67" s="468">
        <f>[3]Gemüse!$BC51</f>
        <v>7.3759009999999998</v>
      </c>
      <c r="CT67" s="468">
        <f>[3]Gemüse!$DE51</f>
        <v>5.7425160000000002</v>
      </c>
      <c r="CU67" s="380">
        <f>[3]Gemüse!$AJ51</f>
        <v>4.9427070000000004</v>
      </c>
      <c r="CV67" s="380">
        <f>[3]Gemüse!$CL51</f>
        <v>3.5302479999999998</v>
      </c>
      <c r="CW67" s="383"/>
      <c r="CX67" s="343">
        <f>'Früchte Daten'!BQ67</f>
        <v>4</v>
      </c>
      <c r="CY67" s="471">
        <f>[3]Gemüse!DH51</f>
        <v>5361.6701210169995</v>
      </c>
      <c r="CZ67" s="471">
        <f>[3]Gemüse!DI51</f>
        <v>21187.485985136002</v>
      </c>
      <c r="DA67" s="471"/>
      <c r="DB67" s="473">
        <f>[3]Gemüse!DJ51</f>
        <v>373.76268273200003</v>
      </c>
      <c r="DC67" s="473">
        <f>[3]Gemüse!DK51</f>
        <v>1386.3341239479998</v>
      </c>
      <c r="DD67" s="471">
        <f>[3]Gemüse!DL51</f>
        <v>503.416700209</v>
      </c>
      <c r="DE67" s="471">
        <f>[3]Gemüse!DM51</f>
        <v>1621.6470788060001</v>
      </c>
      <c r="DF67" s="473">
        <f>[3]Gemüse!DN51</f>
        <v>256.80534635000004</v>
      </c>
      <c r="DG67" s="473">
        <f>[3]Gemüse!DO51</f>
        <v>1374.1784631320002</v>
      </c>
      <c r="DH67" s="471">
        <f>[3]Gemüse!DP51</f>
        <v>191.63864576700001</v>
      </c>
      <c r="DI67" s="471">
        <f>[3]Gemüse!DQ51</f>
        <v>1013.871131533</v>
      </c>
      <c r="DJ67" s="473">
        <f>[3]Gemüse!DR51</f>
        <v>357.59481637000101</v>
      </c>
      <c r="DK67" s="473">
        <f>[3]Gemüse!DS51</f>
        <v>820.58208482500095</v>
      </c>
      <c r="DN67" s="471"/>
      <c r="DO67" s="471">
        <f>[3]Gemüse!DT51</f>
        <v>82.77377693900101</v>
      </c>
      <c r="DP67" s="471">
        <f>[3]Gemüse!DU51</f>
        <v>488.95064238999998</v>
      </c>
      <c r="DQ67" s="473">
        <f>[3]Gemüse!DV51</f>
        <v>119.456000045</v>
      </c>
      <c r="DR67" s="473">
        <f>[3]Gemüse!DW51</f>
        <v>507.00979487600102</v>
      </c>
      <c r="DS67" s="471">
        <f>[3]Gemüse!DX51</f>
        <v>175.7883052</v>
      </c>
      <c r="DT67" s="471">
        <f>[3]Gemüse!DY51</f>
        <v>661.97023769099997</v>
      </c>
      <c r="DU67" s="473">
        <f>[3]Gemüse!DZ51</f>
        <v>29.421650577001003</v>
      </c>
      <c r="DV67" s="473">
        <f>[3]Gemüse!EA51</f>
        <v>136.10276690800001</v>
      </c>
      <c r="DW67" s="471"/>
      <c r="DX67" s="471">
        <f>[3]Gemüse!EB51</f>
        <v>139.96829215800099</v>
      </c>
      <c r="DY67" s="471">
        <f>[3]Gemüse!EC51</f>
        <v>655.14427580700101</v>
      </c>
      <c r="DZ67" s="473">
        <f>[3]Gemüse!ED51</f>
        <v>245.23768822800002</v>
      </c>
      <c r="EA67" s="473">
        <f>[3]Gemüse!EE51</f>
        <v>505.76918151000001</v>
      </c>
      <c r="EB67" s="471">
        <f>[3]Gemüse!$EF51</f>
        <v>3.5935180000010001</v>
      </c>
      <c r="EC67" s="471">
        <f>[3]Gemüse!EG51</f>
        <v>131.43311199999999</v>
      </c>
      <c r="ED67" s="473">
        <f>[3]Gemüse!EH51</f>
        <v>32.028658671001004</v>
      </c>
      <c r="EE67" s="473">
        <f>[3]Gemüse!EI51</f>
        <v>240.93069860000099</v>
      </c>
      <c r="EG67" s="471">
        <f>[3]Gemüse!$EJ51</f>
        <v>1015.686958204</v>
      </c>
      <c r="EH67" s="471">
        <f>[3]Gemüse!EK51</f>
        <v>2276.7642353239999</v>
      </c>
      <c r="EI67" s="473">
        <f>[3]Gemüse!EL51</f>
        <v>36.023958312000005</v>
      </c>
      <c r="EJ67" s="473">
        <f>[3]Gemüse!EM51</f>
        <v>183.56346083800099</v>
      </c>
      <c r="EK67" s="471">
        <f>[3]Gemüse!$EN51</f>
        <v>18.283285988001001</v>
      </c>
      <c r="EL67" s="471">
        <f>[3]Gemüse!EO51</f>
        <v>153.29750753000098</v>
      </c>
      <c r="EM67" s="473">
        <f>[3]Gemüse!EP51</f>
        <v>137.53399920100202</v>
      </c>
      <c r="EN67" s="473">
        <f>[3]Gemüse!EQ51</f>
        <v>182.58775034700099</v>
      </c>
      <c r="EO67" s="471"/>
      <c r="EP67" s="471">
        <f>[3]Gemüse!ER51</f>
        <v>56.981478553000997</v>
      </c>
      <c r="EQ67" s="471">
        <f>[3]Gemüse!ES51</f>
        <v>332.61819566500003</v>
      </c>
      <c r="ER67" s="471">
        <f>[3]Gemüse!$ET51</f>
        <v>200.07309495200101</v>
      </c>
      <c r="ES67" s="471">
        <f>[3]Gemüse!EU51</f>
        <v>1951.0200871520001</v>
      </c>
      <c r="ET67" s="471"/>
      <c r="EU67" s="473">
        <f>[3]Gemüse!$EV51</f>
        <v>90.854088103999999</v>
      </c>
      <c r="EV67" s="473">
        <f>[3]Gemüse!EW51</f>
        <v>438.34498888999997</v>
      </c>
      <c r="EX67" s="473">
        <f>[3]Gemüse!EX51</f>
        <v>123.640176568</v>
      </c>
      <c r="EY67" s="473">
        <f>[3]Gemüse!EY51</f>
        <v>473.68778256299998</v>
      </c>
    </row>
    <row r="68" spans="1:155" x14ac:dyDescent="0.2">
      <c r="A68" s="218"/>
      <c r="B68" s="189">
        <f>[3]Gemüse!A52</f>
        <v>44621</v>
      </c>
      <c r="C68" s="468">
        <f>[3]Gemüse!$B52</f>
        <v>4.357494</v>
      </c>
      <c r="D68" s="468">
        <f>[3]Gemüse!$BD52</f>
        <v>2.7068469999999998</v>
      </c>
      <c r="E68" s="380">
        <f>[3]Gemüse!$C52</f>
        <v>4.8419949999999998</v>
      </c>
      <c r="F68" s="380">
        <f>[3]Gemüse!$BE52</f>
        <v>3.7050130000000001</v>
      </c>
      <c r="G68" s="468">
        <f>[3]Gemüse!$D52</f>
        <v>1.575359</v>
      </c>
      <c r="H68" s="468">
        <f>[3]Gemüse!$BF52</f>
        <v>1.266947</v>
      </c>
      <c r="I68" s="380">
        <f>[3]Gemüse!$E52</f>
        <v>4.5779069999999997</v>
      </c>
      <c r="J68" s="380">
        <f>[3]Gemüse!$BG52</f>
        <v>3.5781459999999998</v>
      </c>
      <c r="K68" s="468">
        <f>[3]Gemüse!$F52</f>
        <v>0</v>
      </c>
      <c r="L68" s="468">
        <f>[3]Gemüse!$BH52</f>
        <v>4.8925859999999997</v>
      </c>
      <c r="M68" s="380">
        <f>[3]Gemüse!$G52</f>
        <v>11.366097</v>
      </c>
      <c r="N68" s="380">
        <f>[3]Gemüse!$BI52</f>
        <v>6.5774910000000002</v>
      </c>
      <c r="O68" s="468">
        <f>[3]Gemüse!$H52</f>
        <v>7.2487729999999999</v>
      </c>
      <c r="P68" s="468">
        <f>[3]Gemüse!$BJ52</f>
        <v>6.2903960000000003</v>
      </c>
      <c r="Q68" s="380">
        <f>[3]Gemüse!$J52</f>
        <v>4.154649</v>
      </c>
      <c r="R68" s="380">
        <f>[3]Gemüse!$BL52</f>
        <v>2.5953539999999999</v>
      </c>
      <c r="S68" s="380"/>
      <c r="T68" s="468">
        <f>[3]Gemüse!$K52</f>
        <v>8.5940790000000007</v>
      </c>
      <c r="U68" s="468">
        <f>[3]Gemüse!$BM52</f>
        <v>4.2577309999999997</v>
      </c>
      <c r="V68" s="380">
        <f>[3]Gemüse!$L52</f>
        <v>0</v>
      </c>
      <c r="W68" s="380">
        <f>[3]Gemüse!$BN52</f>
        <v>4.9974509999999999</v>
      </c>
      <c r="X68" s="468">
        <f>[3]Gemüse!$M52</f>
        <v>2.961722</v>
      </c>
      <c r="Y68" s="468">
        <f>[3]Gemüse!$BO52</f>
        <v>2.1508129999999999</v>
      </c>
      <c r="Z68" s="380">
        <f>[3]Gemüse!$N52</f>
        <v>1.9545269999999999</v>
      </c>
      <c r="AA68" s="380">
        <f>[3]Gemüse!$BP52</f>
        <v>1.1022179999999999</v>
      </c>
      <c r="AB68" s="468">
        <f>[3]Gemüse!$R52</f>
        <v>2.8168319999999998</v>
      </c>
      <c r="AC68" s="468">
        <f>[3]Gemüse!$BT52</f>
        <v>2.027501</v>
      </c>
      <c r="AD68" s="380">
        <f>[3]Gemüse!$U52</f>
        <v>39.911971000000001</v>
      </c>
      <c r="AE68" s="380">
        <f>[3]Gemüse!$BW52</f>
        <v>22.858367999999999</v>
      </c>
      <c r="AF68" s="468">
        <f>[3]Gemüse!$V52</f>
        <v>20.249154000000001</v>
      </c>
      <c r="AG68" s="468">
        <f>[3]Gemüse!$BX52</f>
        <v>7.7183229999999998</v>
      </c>
      <c r="AH68" s="380">
        <f>[3]Gemüse!$AX52</f>
        <v>20.481120000000001</v>
      </c>
      <c r="AI68" s="380">
        <f>[3]Gemüse!$CZ52</f>
        <v>7.4982069999999998</v>
      </c>
      <c r="AJ68" s="468">
        <f>[3]Gemüse!$W52</f>
        <v>4.6569570000000002</v>
      </c>
      <c r="AK68" s="468">
        <f>[3]Gemüse!$BY52</f>
        <v>3.8481559999999999</v>
      </c>
      <c r="AL68" s="380"/>
      <c r="AM68" s="380">
        <f>[3]Gemüse!$X52</f>
        <v>5.0883190000000003</v>
      </c>
      <c r="AN68" s="380">
        <f>[3]Gemüse!$BZ52</f>
        <v>2.5732599999999999</v>
      </c>
      <c r="AO68" s="468">
        <f>[3]Gemüse!$Y52</f>
        <v>4.3250999999999999</v>
      </c>
      <c r="AP68" s="468">
        <f>[3]Gemüse!$CA52</f>
        <v>2.7479260000000001</v>
      </c>
      <c r="AQ68" s="380">
        <f>[3]Gemüse!$Z52</f>
        <v>5.6932809999999998</v>
      </c>
      <c r="AR68" s="380">
        <f>[3]Gemüse!$CB52</f>
        <v>3.113559</v>
      </c>
      <c r="AS68" s="468">
        <f>[3]Gemüse!$AF52</f>
        <v>1.8785860000000001</v>
      </c>
      <c r="AT68" s="468">
        <f>[3]Gemüse!$CH52</f>
        <v>1.113958</v>
      </c>
      <c r="AU68" s="380">
        <f>[3]Gemüse!$AB52</f>
        <v>0</v>
      </c>
      <c r="AV68" s="380">
        <f>[3]Gemüse!$CD52</f>
        <v>1.9661979999999999</v>
      </c>
      <c r="AW68" s="468">
        <f>[3]Gemüse!$AC52</f>
        <v>4.3640980000000003</v>
      </c>
      <c r="AX68" s="468">
        <f>[3]Gemüse!$CE52</f>
        <v>1.8963449999999999</v>
      </c>
      <c r="AY68" s="380">
        <f>[3]Gemüse!$AD52</f>
        <v>5.1990679999999996</v>
      </c>
      <c r="AZ68" s="380">
        <f>[3]Gemüse!$CF52</f>
        <v>3.322438</v>
      </c>
      <c r="BA68" s="380"/>
      <c r="BB68" s="468">
        <f>[3]Gemüse!$AE52</f>
        <v>3.5363790000000002</v>
      </c>
      <c r="BC68" s="468">
        <f>[3]Gemüse!$CG52</f>
        <v>1.9442900000000001</v>
      </c>
      <c r="BD68" s="380">
        <f>[3]Gemüse!$AG52</f>
        <v>5.4571290000000001</v>
      </c>
      <c r="BE68" s="380">
        <f>[3]Gemüse!$CI52</f>
        <v>2.5794890000000001</v>
      </c>
      <c r="BF68" s="468">
        <f>[3]Gemüse!$AH52</f>
        <v>3.0624180000000001</v>
      </c>
      <c r="BG68" s="468">
        <f>[3]Gemüse!$CJ52</f>
        <v>1.4468540000000001</v>
      </c>
      <c r="BH68" s="380">
        <f>[3]Gemüse!$AI52</f>
        <v>6.9042300000000001</v>
      </c>
      <c r="BI68" s="380">
        <f>[3]Gemüse!$CK52</f>
        <v>3.3691230000000001</v>
      </c>
      <c r="BJ68" s="380"/>
      <c r="BK68" s="468">
        <f>[3]Gemüse!$AK52</f>
        <v>2.6978629999999999</v>
      </c>
      <c r="BL68" s="468">
        <f>[3]Gemüse!$CM52</f>
        <v>1.3282860000000001</v>
      </c>
      <c r="BM68" s="380">
        <f>[3]Gemüse!$AL52</f>
        <v>14.737721000000001</v>
      </c>
      <c r="BN68" s="380">
        <f>[3]Gemüse!$CN52</f>
        <v>5.578665</v>
      </c>
      <c r="BO68" s="468">
        <f>[3]Gemüse!$AM52</f>
        <v>7.3062810000000002</v>
      </c>
      <c r="BP68" s="468">
        <f>[3]Gemüse!$CO52</f>
        <v>4.1500880000000002</v>
      </c>
      <c r="BQ68" s="380">
        <f>[3]Gemüse!$AN52</f>
        <v>4.9000000000000004</v>
      </c>
      <c r="BR68" s="380">
        <f>[3]Gemüse!$CP52</f>
        <v>2.1170979999999999</v>
      </c>
      <c r="BS68" s="380"/>
      <c r="BT68" s="380">
        <f>[3]Gemüse!$AO52</f>
        <v>4.0668540000000002</v>
      </c>
      <c r="BU68" s="380">
        <f>[3]Gemüse!$CQ52</f>
        <v>3.0577909999999999</v>
      </c>
      <c r="BV68" s="468">
        <f>[3]Gemüse!$AW52</f>
        <v>7.8191879999999996</v>
      </c>
      <c r="BW68" s="468">
        <f>[3]Gemüse!$CY52</f>
        <v>5.6719099999999996</v>
      </c>
      <c r="BX68" s="380">
        <f>[3]Gemüse!$AP52</f>
        <v>0</v>
      </c>
      <c r="BY68" s="380">
        <f>[3]Gemüse!$CR52</f>
        <v>7.7177829999999998</v>
      </c>
      <c r="BZ68" s="468">
        <f>[3]Gemüse!$AQ52</f>
        <v>4.4796189999999996</v>
      </c>
      <c r="CA68" s="468">
        <f>[3]Gemüse!$CS52</f>
        <v>2.4493550000000002</v>
      </c>
      <c r="CB68" s="380">
        <f>[3]Gemüse!$AS52</f>
        <v>0</v>
      </c>
      <c r="CC68" s="380">
        <f>[3]Gemüse!$CU52</f>
        <v>0</v>
      </c>
      <c r="CD68" s="468">
        <f>[3]Gemüse!$AT52</f>
        <v>17.891348000000001</v>
      </c>
      <c r="CE68" s="468">
        <f>[3]Gemüse!$CV52</f>
        <v>8.5657219999999992</v>
      </c>
      <c r="CF68" s="380">
        <f>[3]Gemüse!$AU52</f>
        <v>19.689395000000001</v>
      </c>
      <c r="CG68" s="380">
        <f>[3]Gemüse!$CW52</f>
        <v>10.326324</v>
      </c>
      <c r="CH68" s="380"/>
      <c r="CI68" s="468">
        <f>[3]Gemüse!$AV52</f>
        <v>9.9</v>
      </c>
      <c r="CJ68" s="468">
        <f>[3]Gemüse!$CX52</f>
        <v>5.4961330000000004</v>
      </c>
      <c r="CK68" s="380"/>
      <c r="CL68" s="380">
        <f>[3]Gemüse!$AY52</f>
        <v>15.162989</v>
      </c>
      <c r="CM68" s="380">
        <f>[3]Gemüse!$DA52</f>
        <v>9.1013719999999996</v>
      </c>
      <c r="CN68" s="380"/>
      <c r="CO68" s="468">
        <f>[3]Gemüse!$AZ52</f>
        <v>15.624890000000001</v>
      </c>
      <c r="CP68" s="468">
        <f>[3]Gemüse!$DB52</f>
        <v>9.527018</v>
      </c>
      <c r="CQ68" s="380">
        <f>[3]Gemüse!$BB52</f>
        <v>16.957962999999999</v>
      </c>
      <c r="CR68" s="380">
        <f>[3]Gemüse!$DD52</f>
        <v>9.084797</v>
      </c>
      <c r="CS68" s="468">
        <f>[3]Gemüse!$BC52</f>
        <v>7.1204039999999997</v>
      </c>
      <c r="CT68" s="468">
        <f>[3]Gemüse!$DE52</f>
        <v>5.7347359999999998</v>
      </c>
      <c r="CU68" s="380">
        <f>[3]Gemüse!$AJ52</f>
        <v>4.9427329999999996</v>
      </c>
      <c r="CV68" s="380">
        <f>[3]Gemüse!$CL52</f>
        <v>3.5228100000000002</v>
      </c>
      <c r="CW68" s="383"/>
      <c r="CX68" s="343">
        <f>'Früchte Daten'!BQ68</f>
        <v>5</v>
      </c>
      <c r="CY68" s="471">
        <f>[3]Gemüse!DH52</f>
        <v>6761.143291069</v>
      </c>
      <c r="CZ68" s="471">
        <f>[3]Gemüse!DI52</f>
        <v>26430.135209837998</v>
      </c>
      <c r="DA68" s="471"/>
      <c r="DB68" s="473">
        <f>[3]Gemüse!DJ52</f>
        <v>477.26053334100101</v>
      </c>
      <c r="DC68" s="473">
        <f>[3]Gemüse!DK52</f>
        <v>1768.1847441040002</v>
      </c>
      <c r="DD68" s="471">
        <f>[3]Gemüse!DL52</f>
        <v>630.87755292600002</v>
      </c>
      <c r="DE68" s="471">
        <f>[3]Gemüse!DM52</f>
        <v>1833.9536265440001</v>
      </c>
      <c r="DF68" s="473">
        <f>[3]Gemüse!DN52</f>
        <v>350.985028201001</v>
      </c>
      <c r="DG68" s="473">
        <f>[3]Gemüse!DO52</f>
        <v>1483.813931743</v>
      </c>
      <c r="DH68" s="471">
        <f>[3]Gemüse!DP52</f>
        <v>263.11478265500097</v>
      </c>
      <c r="DI68" s="471">
        <f>[3]Gemüse!DQ52</f>
        <v>936.98933212500003</v>
      </c>
      <c r="DJ68" s="473">
        <f>[3]Gemüse!DR52</f>
        <v>486.72014219000096</v>
      </c>
      <c r="DK68" s="473">
        <f>[3]Gemüse!DS52</f>
        <v>1070.3450369549998</v>
      </c>
      <c r="DN68" s="471"/>
      <c r="DO68" s="471">
        <f>[3]Gemüse!DT52</f>
        <v>134.27811919000098</v>
      </c>
      <c r="DP68" s="471">
        <f>[3]Gemüse!DU52</f>
        <v>767.24395195699992</v>
      </c>
      <c r="DQ68" s="473">
        <f>[3]Gemüse!DV52</f>
        <v>166.94877960700001</v>
      </c>
      <c r="DR68" s="473">
        <f>[3]Gemüse!DW52</f>
        <v>893.99800547400002</v>
      </c>
      <c r="DS68" s="471">
        <f>[3]Gemüse!DX52</f>
        <v>130.724135396001</v>
      </c>
      <c r="DT68" s="471">
        <f>[3]Gemüse!DY52</f>
        <v>585.67911211600097</v>
      </c>
      <c r="DU68" s="473">
        <f>[3]Gemüse!DZ52</f>
        <v>55.807176261002006</v>
      </c>
      <c r="DV68" s="473">
        <f>[3]Gemüse!EA52</f>
        <v>241.10218038400001</v>
      </c>
      <c r="DW68" s="471"/>
      <c r="DX68" s="471">
        <f>[3]Gemüse!EB52</f>
        <v>175.78832741799999</v>
      </c>
      <c r="DY68" s="471">
        <f>[3]Gemüse!EC52</f>
        <v>894.60685522600102</v>
      </c>
      <c r="DZ68" s="473">
        <f>[3]Gemüse!ED52</f>
        <v>318.31158917900001</v>
      </c>
      <c r="EA68" s="473">
        <f>[3]Gemüse!EE52</f>
        <v>748.26865373300006</v>
      </c>
      <c r="EB68" s="471">
        <f>[3]Gemüse!$EF52</f>
        <v>21.244869000001</v>
      </c>
      <c r="EC68" s="471">
        <f>[3]Gemüse!EG52</f>
        <v>161.73793400000099</v>
      </c>
      <c r="ED68" s="473">
        <f>[3]Gemüse!EH52</f>
        <v>51.274709685000005</v>
      </c>
      <c r="EE68" s="473">
        <f>[3]Gemüse!EI52</f>
        <v>374.41749936000099</v>
      </c>
      <c r="EG68" s="471">
        <f>[3]Gemüse!$EJ52</f>
        <v>1402.406270686</v>
      </c>
      <c r="EH68" s="471">
        <f>[3]Gemüse!EK52</f>
        <v>3058.672474899</v>
      </c>
      <c r="EI68" s="473">
        <f>[3]Gemüse!EL52</f>
        <v>56.748468620000004</v>
      </c>
      <c r="EJ68" s="473">
        <f>[3]Gemüse!EM52</f>
        <v>291.192211085</v>
      </c>
      <c r="EK68" s="471">
        <f>[3]Gemüse!$EN52</f>
        <v>17.803262827999998</v>
      </c>
      <c r="EL68" s="471">
        <f>[3]Gemüse!EO52</f>
        <v>130.74247483300002</v>
      </c>
      <c r="EM68" s="473">
        <f>[3]Gemüse!EP52</f>
        <v>229.75160951200098</v>
      </c>
      <c r="EN68" s="473">
        <f>[3]Gemüse!EQ52</f>
        <v>252.87389554700002</v>
      </c>
      <c r="EO68" s="380"/>
      <c r="EP68" s="471">
        <f>[3]Gemüse!ER52</f>
        <v>74.285339989000008</v>
      </c>
      <c r="EQ68" s="471">
        <f>[3]Gemüse!ES52</f>
        <v>504.49180048000102</v>
      </c>
      <c r="ER68" s="471">
        <f>[3]Gemüse!$ET52</f>
        <v>237.39812940700099</v>
      </c>
      <c r="ES68" s="471">
        <f>[3]Gemüse!EU52</f>
        <v>2466.4329492100001</v>
      </c>
      <c r="ET68" s="471"/>
      <c r="EU68" s="473">
        <f>[3]Gemüse!$EV52</f>
        <v>132.50125457300001</v>
      </c>
      <c r="EV68" s="473">
        <f>[3]Gemüse!EW52</f>
        <v>581.27768622399992</v>
      </c>
      <c r="EX68" s="473">
        <f>[3]Gemüse!EX52</f>
        <v>174.654193999001</v>
      </c>
      <c r="EY68" s="473">
        <f>[3]Gemüse!EY52</f>
        <v>728.78080882000006</v>
      </c>
    </row>
    <row r="69" spans="1:155" x14ac:dyDescent="0.2">
      <c r="A69" s="218"/>
      <c r="B69" s="189">
        <f>[3]Gemüse!A53</f>
        <v>44593</v>
      </c>
      <c r="C69" s="468">
        <f>[3]Gemüse!$B53</f>
        <v>4.2738339999999999</v>
      </c>
      <c r="D69" s="468">
        <f>[3]Gemüse!$BD53</f>
        <v>3.1194139999999999</v>
      </c>
      <c r="E69" s="380">
        <f>[3]Gemüse!$C53</f>
        <v>4.3154110000000001</v>
      </c>
      <c r="F69" s="380">
        <f>[3]Gemüse!$BE53</f>
        <v>3.232262</v>
      </c>
      <c r="G69" s="468">
        <f>[3]Gemüse!$D53</f>
        <v>1.690064</v>
      </c>
      <c r="H69" s="468">
        <f>[3]Gemüse!$BF53</f>
        <v>1.286626</v>
      </c>
      <c r="I69" s="380">
        <f>[3]Gemüse!$E53</f>
        <v>4.2309679999999998</v>
      </c>
      <c r="J69" s="380">
        <f>[3]Gemüse!$BG53</f>
        <v>2.9424079999999999</v>
      </c>
      <c r="K69" s="468">
        <f>[3]Gemüse!$F53</f>
        <v>0</v>
      </c>
      <c r="L69" s="468">
        <f>[3]Gemüse!$BH53</f>
        <v>5.0720520000000002</v>
      </c>
      <c r="M69" s="380">
        <f>[3]Gemüse!$G53</f>
        <v>11.758063</v>
      </c>
      <c r="N69" s="380">
        <f>[3]Gemüse!$BI53</f>
        <v>7.0638880000000004</v>
      </c>
      <c r="O69" s="468">
        <f>[3]Gemüse!$H53</f>
        <v>7.2328729999999997</v>
      </c>
      <c r="P69" s="468">
        <f>[3]Gemüse!$BJ53</f>
        <v>5.609972</v>
      </c>
      <c r="Q69" s="380">
        <f>[3]Gemüse!$J53</f>
        <v>4.5784279999999997</v>
      </c>
      <c r="R69" s="380">
        <f>[3]Gemüse!$BL53</f>
        <v>2.9332060000000002</v>
      </c>
      <c r="S69" s="380"/>
      <c r="T69" s="468">
        <f>[3]Gemüse!$K53</f>
        <v>8.0364159999999991</v>
      </c>
      <c r="U69" s="468">
        <f>[3]Gemüse!$BM53</f>
        <v>4.2333569999999998</v>
      </c>
      <c r="V69" s="380">
        <f>[3]Gemüse!$L53</f>
        <v>7.5670359999999999</v>
      </c>
      <c r="W69" s="380">
        <f>[3]Gemüse!$BN53</f>
        <v>5.6017390000000002</v>
      </c>
      <c r="X69" s="468">
        <f>[3]Gemüse!$M53</f>
        <v>0</v>
      </c>
      <c r="Y69" s="468">
        <f>[3]Gemüse!$BO53</f>
        <v>1.840468</v>
      </c>
      <c r="Z69" s="380">
        <f>[3]Gemüse!$N53</f>
        <v>2.1218859999999999</v>
      </c>
      <c r="AA69" s="380">
        <f>[3]Gemüse!$BP53</f>
        <v>1.116846</v>
      </c>
      <c r="AB69" s="468">
        <f>[3]Gemüse!$R53</f>
        <v>2.5529890000000002</v>
      </c>
      <c r="AC69" s="468">
        <f>[3]Gemüse!$BT53</f>
        <v>1.5051570000000001</v>
      </c>
      <c r="AD69" s="380">
        <f>[3]Gemüse!$U53</f>
        <v>37.900236999999997</v>
      </c>
      <c r="AE69" s="380">
        <f>[3]Gemüse!$BW53</f>
        <v>23.386759999999999</v>
      </c>
      <c r="AF69" s="468">
        <f>[3]Gemüse!$V53</f>
        <v>18.48451</v>
      </c>
      <c r="AG69" s="468">
        <f>[3]Gemüse!$BX53</f>
        <v>7.8087</v>
      </c>
      <c r="AH69" s="380">
        <f>[3]Gemüse!$AX53</f>
        <v>13.372216</v>
      </c>
      <c r="AI69" s="380">
        <f>[3]Gemüse!$CZ53</f>
        <v>5.2290229999999998</v>
      </c>
      <c r="AJ69" s="468">
        <f>[3]Gemüse!$W53</f>
        <v>4.7390639999999999</v>
      </c>
      <c r="AK69" s="468">
        <f>[3]Gemüse!$BY53</f>
        <v>3.7703859999999998</v>
      </c>
      <c r="AL69" s="380"/>
      <c r="AM69" s="380">
        <f>[3]Gemüse!$X53</f>
        <v>4.9154739999999997</v>
      </c>
      <c r="AN69" s="380">
        <f>[3]Gemüse!$BZ53</f>
        <v>2.8067150000000001</v>
      </c>
      <c r="AO69" s="468">
        <f>[3]Gemüse!$Y53</f>
        <v>4.5091780000000004</v>
      </c>
      <c r="AP69" s="468">
        <f>[3]Gemüse!$CA53</f>
        <v>2.4894810000000001</v>
      </c>
      <c r="AQ69" s="380">
        <f>[3]Gemüse!$Z53</f>
        <v>5.6621579999999998</v>
      </c>
      <c r="AR69" s="380">
        <f>[3]Gemüse!$CB53</f>
        <v>3.142862</v>
      </c>
      <c r="AS69" s="468">
        <f>[3]Gemüse!$AF53</f>
        <v>1.803647</v>
      </c>
      <c r="AT69" s="468">
        <f>[3]Gemüse!$CH53</f>
        <v>1.114832</v>
      </c>
      <c r="AU69" s="380">
        <f>[3]Gemüse!$AB53</f>
        <v>0</v>
      </c>
      <c r="AV69" s="380">
        <f>[3]Gemüse!$CD53</f>
        <v>1.935864</v>
      </c>
      <c r="AW69" s="468">
        <f>[3]Gemüse!$AC53</f>
        <v>4.583367</v>
      </c>
      <c r="AX69" s="468">
        <f>[3]Gemüse!$CE53</f>
        <v>1.866627</v>
      </c>
      <c r="AY69" s="380">
        <f>[3]Gemüse!$AD53</f>
        <v>5.4386140000000003</v>
      </c>
      <c r="AZ69" s="380">
        <f>[3]Gemüse!$CF53</f>
        <v>3.4022540000000001</v>
      </c>
      <c r="BA69" s="380"/>
      <c r="BB69" s="468">
        <f>[3]Gemüse!$AE53</f>
        <v>3.122369</v>
      </c>
      <c r="BC69" s="468">
        <f>[3]Gemüse!$CG53</f>
        <v>1.949543</v>
      </c>
      <c r="BD69" s="380">
        <f>[3]Gemüse!$AG53</f>
        <v>5.558954</v>
      </c>
      <c r="BE69" s="380">
        <f>[3]Gemüse!$CI53</f>
        <v>2.5738979999999998</v>
      </c>
      <c r="BF69" s="468">
        <f>[3]Gemüse!$AH53</f>
        <v>2.8915169999999999</v>
      </c>
      <c r="BG69" s="468">
        <f>[3]Gemüse!$CJ53</f>
        <v>1.3793820000000001</v>
      </c>
      <c r="BH69" s="380">
        <f>[3]Gemüse!$AI53</f>
        <v>7.0255970000000003</v>
      </c>
      <c r="BI69" s="380">
        <f>[3]Gemüse!$CK53</f>
        <v>6.1822679999999997</v>
      </c>
      <c r="BJ69" s="380"/>
      <c r="BK69" s="468">
        <f>[3]Gemüse!$AK53</f>
        <v>2.47662</v>
      </c>
      <c r="BL69" s="468">
        <f>[3]Gemüse!$CM53</f>
        <v>1.111615</v>
      </c>
      <c r="BM69" s="380">
        <f>[3]Gemüse!$AL53</f>
        <v>14.887294000000001</v>
      </c>
      <c r="BN69" s="380">
        <f>[3]Gemüse!$CN53</f>
        <v>5.578665</v>
      </c>
      <c r="BO69" s="468">
        <f>[3]Gemüse!$AM53</f>
        <v>6.9168500000000002</v>
      </c>
      <c r="BP69" s="468">
        <f>[3]Gemüse!$CO53</f>
        <v>3.0457839999999998</v>
      </c>
      <c r="BQ69" s="380">
        <f>[3]Gemüse!$AN53</f>
        <v>4.9000000000000004</v>
      </c>
      <c r="BR69" s="380">
        <f>[3]Gemüse!$CP53</f>
        <v>2.1372629999999999</v>
      </c>
      <c r="BS69" s="380"/>
      <c r="BT69" s="380">
        <f>[3]Gemüse!$AO53</f>
        <v>4.2850630000000001</v>
      </c>
      <c r="BU69" s="380">
        <f>[3]Gemüse!$CQ53</f>
        <v>3.3264610000000001</v>
      </c>
      <c r="BV69" s="468">
        <f>[3]Gemüse!$AW53</f>
        <v>6.6004339999999999</v>
      </c>
      <c r="BW69" s="468">
        <f>[3]Gemüse!$CY53</f>
        <v>4.0985500000000004</v>
      </c>
      <c r="BX69" s="380">
        <f>[3]Gemüse!$AP53</f>
        <v>0</v>
      </c>
      <c r="BY69" s="380">
        <f>[3]Gemüse!$CR53</f>
        <v>7.8625189999999998</v>
      </c>
      <c r="BZ69" s="468">
        <f>[3]Gemüse!$AQ53</f>
        <v>3.7536170000000002</v>
      </c>
      <c r="CA69" s="468">
        <f>[3]Gemüse!$CS53</f>
        <v>2.659475</v>
      </c>
      <c r="CB69" s="380">
        <f>[3]Gemüse!$AS53</f>
        <v>0</v>
      </c>
      <c r="CC69" s="380">
        <f>[3]Gemüse!$CU53</f>
        <v>0</v>
      </c>
      <c r="CD69" s="468">
        <f>[3]Gemüse!$AT53</f>
        <v>20.057112</v>
      </c>
      <c r="CE69" s="468">
        <f>[3]Gemüse!$CV53</f>
        <v>9.7508119999999998</v>
      </c>
      <c r="CF69" s="380">
        <f>[3]Gemüse!$AU53</f>
        <v>0</v>
      </c>
      <c r="CG69" s="380">
        <f>[3]Gemüse!$CW53</f>
        <v>9.2783289999999994</v>
      </c>
      <c r="CH69" s="380"/>
      <c r="CI69" s="468">
        <f>[3]Gemüse!$AV53</f>
        <v>9.5326280000000008</v>
      </c>
      <c r="CJ69" s="468">
        <f>[3]Gemüse!$CX53</f>
        <v>5.2954280000000002</v>
      </c>
      <c r="CK69" s="380"/>
      <c r="CL69" s="380">
        <f>[3]Gemüse!$AY53</f>
        <v>16.505998999999999</v>
      </c>
      <c r="CM69" s="380">
        <f>[3]Gemüse!$DA53</f>
        <v>9.0814179999999993</v>
      </c>
      <c r="CN69" s="380"/>
      <c r="CO69" s="468">
        <f>[3]Gemüse!$AZ53</f>
        <v>15.624338</v>
      </c>
      <c r="CP69" s="468">
        <f>[3]Gemüse!$DB53</f>
        <v>9.5267119999999998</v>
      </c>
      <c r="CQ69" s="380">
        <f>[3]Gemüse!$BB53</f>
        <v>16.640488000000001</v>
      </c>
      <c r="CR69" s="380">
        <f>[3]Gemüse!$DD53</f>
        <v>8.8318680000000001</v>
      </c>
      <c r="CS69" s="468">
        <f>[3]Gemüse!$BC53</f>
        <v>7.117934</v>
      </c>
      <c r="CT69" s="468">
        <f>[3]Gemüse!$DE53</f>
        <v>5.718013</v>
      </c>
      <c r="CU69" s="380">
        <f>[3]Gemüse!$AJ53</f>
        <v>4.9426509999999997</v>
      </c>
      <c r="CV69" s="380">
        <f>[3]Gemüse!$CL53</f>
        <v>3.5211980000000001</v>
      </c>
      <c r="CW69" s="383"/>
      <c r="CX69" s="343">
        <f>'Früchte Daten'!BQ69</f>
        <v>4</v>
      </c>
      <c r="CY69" s="471">
        <f>[3]Gemüse!DH53</f>
        <v>5523.8033117689993</v>
      </c>
      <c r="CZ69" s="471">
        <f>[3]Gemüse!DI53</f>
        <v>20452.623357074997</v>
      </c>
      <c r="DA69" s="471"/>
      <c r="DB69" s="473">
        <f>[3]Gemüse!DJ53</f>
        <v>451.64616847600001</v>
      </c>
      <c r="DC69" s="473">
        <f>[3]Gemüse!DK53</f>
        <v>1378.5006591870001</v>
      </c>
      <c r="DD69" s="471">
        <f>[3]Gemüse!DL53</f>
        <v>449.26890009900001</v>
      </c>
      <c r="DE69" s="471">
        <f>[3]Gemüse!DM53</f>
        <v>1268.2561914290002</v>
      </c>
      <c r="DF69" s="473">
        <f>[3]Gemüse!DN53</f>
        <v>314.09865209400004</v>
      </c>
      <c r="DG69" s="473">
        <f>[3]Gemüse!DO53</f>
        <v>946.4631033390001</v>
      </c>
      <c r="DH69" s="471">
        <f>[3]Gemüse!DP53</f>
        <v>204.382909369001</v>
      </c>
      <c r="DI69" s="471">
        <f>[3]Gemüse!DQ53</f>
        <v>762.019246232</v>
      </c>
      <c r="DJ69" s="473">
        <f>[3]Gemüse!DR53</f>
        <v>349.30326303799995</v>
      </c>
      <c r="DK69" s="473">
        <f>[3]Gemüse!DS53</f>
        <v>808.13250699499997</v>
      </c>
      <c r="DN69" s="471"/>
      <c r="DO69" s="471">
        <f>[3]Gemüse!DT53</f>
        <v>132.474829811001</v>
      </c>
      <c r="DP69" s="471">
        <f>[3]Gemüse!DU53</f>
        <v>681.31005521700104</v>
      </c>
      <c r="DQ69" s="473">
        <f>[3]Gemüse!DV53</f>
        <v>99.969127071000003</v>
      </c>
      <c r="DR69" s="473">
        <f>[3]Gemüse!DW53</f>
        <v>693.54746636300001</v>
      </c>
      <c r="DS69" s="471">
        <f>[3]Gemüse!DX53</f>
        <v>39.927416359001001</v>
      </c>
      <c r="DT69" s="471">
        <f>[3]Gemüse!DY53</f>
        <v>421.51550982800001</v>
      </c>
      <c r="DU69" s="473">
        <f>[3]Gemüse!DZ53</f>
        <v>67.265414354000015</v>
      </c>
      <c r="DV69" s="473">
        <f>[3]Gemüse!EA53</f>
        <v>210.24609321900201</v>
      </c>
      <c r="DW69" s="471"/>
      <c r="DX69" s="471">
        <f>[3]Gemüse!EB53</f>
        <v>149.76331412100001</v>
      </c>
      <c r="DY69" s="471">
        <f>[3]Gemüse!EC53</f>
        <v>627.38572775100101</v>
      </c>
      <c r="DZ69" s="473">
        <f>[3]Gemüse!ED53</f>
        <v>272.62609200900101</v>
      </c>
      <c r="EA69" s="473">
        <f>[3]Gemüse!EE53</f>
        <v>705.70650081700012</v>
      </c>
      <c r="EB69" s="471">
        <f>[3]Gemüse!$EF53</f>
        <v>27.094823000000002</v>
      </c>
      <c r="EC69" s="471">
        <f>[3]Gemüse!EG53</f>
        <v>141.661483000001</v>
      </c>
      <c r="ED69" s="473">
        <f>[3]Gemüse!EH53</f>
        <v>43.443805915001001</v>
      </c>
      <c r="EE69" s="473">
        <f>[3]Gemüse!EI53</f>
        <v>320.48173003199997</v>
      </c>
      <c r="EG69" s="471">
        <f>[3]Gemüse!$EJ53</f>
        <v>1121.719607627</v>
      </c>
      <c r="EH69" s="471">
        <f>[3]Gemüse!EK53</f>
        <v>2584.5750360190004</v>
      </c>
      <c r="EI69" s="473">
        <f>[3]Gemüse!EL53</f>
        <v>55.096482997999999</v>
      </c>
      <c r="EJ69" s="473">
        <f>[3]Gemüse!EM53</f>
        <v>272.00822348299999</v>
      </c>
      <c r="EK69" s="471">
        <f>[3]Gemüse!$EN53</f>
        <v>2.6754902120000001</v>
      </c>
      <c r="EL69" s="471">
        <f>[3]Gemüse!EO53</f>
        <v>72.734274552000002</v>
      </c>
      <c r="EM69" s="473">
        <f>[3]Gemüse!EP53</f>
        <v>237.01661516200099</v>
      </c>
      <c r="EN69" s="473">
        <f>[3]Gemüse!EQ53</f>
        <v>212.77584609199999</v>
      </c>
      <c r="EO69" s="471"/>
      <c r="EP69" s="471">
        <f>[3]Gemüse!ER53</f>
        <v>77.431631148000008</v>
      </c>
      <c r="EQ69" s="471">
        <f>[3]Gemüse!ES53</f>
        <v>574.10482638500093</v>
      </c>
      <c r="ER69" s="471">
        <f>[3]Gemüse!$ET53</f>
        <v>179.981767671</v>
      </c>
      <c r="ES69" s="471">
        <f>[3]Gemüse!EU53</f>
        <v>2013.3953465300001</v>
      </c>
      <c r="ET69" s="471"/>
      <c r="EU69" s="473">
        <f>[3]Gemüse!$EV53</f>
        <v>98.282732005</v>
      </c>
      <c r="EV69" s="473">
        <f>[3]Gemüse!EW53</f>
        <v>496.33711376100098</v>
      </c>
      <c r="EX69" s="473">
        <f>[3]Gemüse!EX53</f>
        <v>129.69027827100001</v>
      </c>
      <c r="EY69" s="473">
        <f>[3]Gemüse!EY53</f>
        <v>516.87249897800098</v>
      </c>
    </row>
    <row r="70" spans="1:155" x14ac:dyDescent="0.2">
      <c r="A70" s="218"/>
      <c r="B70" s="189">
        <f>[3]Gemüse!A54</f>
        <v>44562</v>
      </c>
      <c r="C70" s="468">
        <f>[3]Gemüse!$B54</f>
        <v>4.026834</v>
      </c>
      <c r="D70" s="468">
        <f>[3]Gemüse!$BD54</f>
        <v>3.2578900000000002</v>
      </c>
      <c r="E70" s="380">
        <f>[3]Gemüse!$C54</f>
        <v>4.8722349999999999</v>
      </c>
      <c r="F70" s="380">
        <f>[3]Gemüse!$BE54</f>
        <v>3.0757400000000001</v>
      </c>
      <c r="G70" s="468">
        <f>[3]Gemüse!$D54</f>
        <v>1.274214</v>
      </c>
      <c r="H70" s="468">
        <f>[3]Gemüse!$BF54</f>
        <v>1.0403249999999999</v>
      </c>
      <c r="I70" s="380">
        <f>[3]Gemüse!$E54</f>
        <v>4.263922</v>
      </c>
      <c r="J70" s="380">
        <f>[3]Gemüse!$BG54</f>
        <v>3.177943</v>
      </c>
      <c r="K70" s="468">
        <f>[3]Gemüse!$F54</f>
        <v>0</v>
      </c>
      <c r="L70" s="468">
        <f>[3]Gemüse!$BH54</f>
        <v>4.7553460000000003</v>
      </c>
      <c r="M70" s="380">
        <f>[3]Gemüse!$G54</f>
        <v>10.891071999999999</v>
      </c>
      <c r="N70" s="380">
        <f>[3]Gemüse!$BI54</f>
        <v>6.8804749999999997</v>
      </c>
      <c r="O70" s="468">
        <f>[3]Gemüse!$H54</f>
        <v>6.7136139999999997</v>
      </c>
      <c r="P70" s="468">
        <f>[3]Gemüse!$BJ54</f>
        <v>5.2291619999999996</v>
      </c>
      <c r="Q70" s="380">
        <f>[3]Gemüse!$J54</f>
        <v>4.3630060000000004</v>
      </c>
      <c r="R70" s="380">
        <f>[3]Gemüse!$BL54</f>
        <v>3.1823600000000001</v>
      </c>
      <c r="S70" s="380"/>
      <c r="T70" s="468">
        <f>[3]Gemüse!$K54</f>
        <v>9.2548680000000001</v>
      </c>
      <c r="U70" s="468">
        <f>[3]Gemüse!$BM54</f>
        <v>4.1120850000000004</v>
      </c>
      <c r="V70" s="380">
        <f>[3]Gemüse!$L54</f>
        <v>7.8808439999999997</v>
      </c>
      <c r="W70" s="380">
        <f>[3]Gemüse!$BN54</f>
        <v>4.9934120000000002</v>
      </c>
      <c r="X70" s="468">
        <f>[3]Gemüse!$M54</f>
        <v>0</v>
      </c>
      <c r="Y70" s="468">
        <f>[3]Gemüse!$BO54</f>
        <v>1.81934</v>
      </c>
      <c r="Z70" s="380">
        <f>[3]Gemüse!$N54</f>
        <v>2.086538</v>
      </c>
      <c r="AA70" s="380">
        <f>[3]Gemüse!$BP54</f>
        <v>1.1166959999999999</v>
      </c>
      <c r="AB70" s="468">
        <f>[3]Gemüse!$R54</f>
        <v>0</v>
      </c>
      <c r="AC70" s="468">
        <f>[3]Gemüse!$BT54</f>
        <v>1.3673519999999999</v>
      </c>
      <c r="AD70" s="380">
        <f>[3]Gemüse!$U54</f>
        <v>37.763759</v>
      </c>
      <c r="AE70" s="380">
        <f>[3]Gemüse!$BW54</f>
        <v>26.126272</v>
      </c>
      <c r="AF70" s="468">
        <f>[3]Gemüse!$V54</f>
        <v>17.921161000000001</v>
      </c>
      <c r="AG70" s="468">
        <f>[3]Gemüse!$BX54</f>
        <v>7.5007089999999996</v>
      </c>
      <c r="AH70" s="380">
        <f>[3]Gemüse!$AX54</f>
        <v>12.62787</v>
      </c>
      <c r="AI70" s="380">
        <f>[3]Gemüse!$CZ54</f>
        <v>5.0606730000000004</v>
      </c>
      <c r="AJ70" s="468">
        <f>[3]Gemüse!$W54</f>
        <v>4.7384529999999998</v>
      </c>
      <c r="AK70" s="468">
        <f>[3]Gemüse!$BY54</f>
        <v>3.6119460000000001</v>
      </c>
      <c r="AL70" s="380"/>
      <c r="AM70" s="380">
        <f>[3]Gemüse!$X54</f>
        <v>4.2358390000000004</v>
      </c>
      <c r="AN70" s="380">
        <f>[3]Gemüse!$BZ54</f>
        <v>2.8460610000000002</v>
      </c>
      <c r="AO70" s="468">
        <f>[3]Gemüse!$Y54</f>
        <v>3.9543140000000001</v>
      </c>
      <c r="AP70" s="468">
        <f>[3]Gemüse!$CA54</f>
        <v>2.8317459999999999</v>
      </c>
      <c r="AQ70" s="380">
        <f>[3]Gemüse!$Z54</f>
        <v>5.6936049999999998</v>
      </c>
      <c r="AR70" s="380">
        <f>[3]Gemüse!$CB54</f>
        <v>3.0881379999999998</v>
      </c>
      <c r="AS70" s="468">
        <f>[3]Gemüse!$AF54</f>
        <v>1.733214</v>
      </c>
      <c r="AT70" s="468">
        <f>[3]Gemüse!$CH54</f>
        <v>1.142425</v>
      </c>
      <c r="AU70" s="380">
        <f>[3]Gemüse!$AB54</f>
        <v>4.7323050000000002</v>
      </c>
      <c r="AV70" s="380">
        <f>[3]Gemüse!$CD54</f>
        <v>1.9446950000000001</v>
      </c>
      <c r="AW70" s="468">
        <f>[3]Gemüse!$AC54</f>
        <v>4.7849279999999998</v>
      </c>
      <c r="AX70" s="468">
        <f>[3]Gemüse!$CE54</f>
        <v>1.921198</v>
      </c>
      <c r="AY70" s="380">
        <f>[3]Gemüse!$AD54</f>
        <v>5.2706220000000004</v>
      </c>
      <c r="AZ70" s="380">
        <f>[3]Gemüse!$CF54</f>
        <v>3.2998259999999999</v>
      </c>
      <c r="BA70" s="380"/>
      <c r="BB70" s="468">
        <f>[3]Gemüse!$AE54</f>
        <v>3.2047539999999999</v>
      </c>
      <c r="BC70" s="468">
        <f>[3]Gemüse!$CG54</f>
        <v>1.5749089999999999</v>
      </c>
      <c r="BD70" s="380">
        <f>[3]Gemüse!$AG54</f>
        <v>5.5101110000000002</v>
      </c>
      <c r="BE70" s="380">
        <f>[3]Gemüse!$CI54</f>
        <v>2.5809760000000002</v>
      </c>
      <c r="BF70" s="468">
        <f>[3]Gemüse!$AH54</f>
        <v>0</v>
      </c>
      <c r="BG70" s="468">
        <f>[3]Gemüse!$CJ54</f>
        <v>1.3350580000000001</v>
      </c>
      <c r="BH70" s="380">
        <f>[3]Gemüse!$AI54</f>
        <v>6.436712</v>
      </c>
      <c r="BI70" s="380">
        <f>[3]Gemüse!$CK54</f>
        <v>5.0623290000000001</v>
      </c>
      <c r="BJ70" s="380"/>
      <c r="BK70" s="468">
        <f>[3]Gemüse!$AK54</f>
        <v>0</v>
      </c>
      <c r="BL70" s="468">
        <f>[3]Gemüse!$CM54</f>
        <v>1.119211</v>
      </c>
      <c r="BM70" s="380">
        <f>[3]Gemüse!$AL54</f>
        <v>17.680454000000001</v>
      </c>
      <c r="BN70" s="380">
        <f>[3]Gemüse!$CN54</f>
        <v>5.578665</v>
      </c>
      <c r="BO70" s="468">
        <f>[3]Gemüse!$AM54</f>
        <v>6.4796889999999996</v>
      </c>
      <c r="BP70" s="468">
        <f>[3]Gemüse!$CO54</f>
        <v>3.5590679999999999</v>
      </c>
      <c r="BQ70" s="380">
        <f>[3]Gemüse!$AN54</f>
        <v>4.9053880000000003</v>
      </c>
      <c r="BR70" s="380">
        <f>[3]Gemüse!$CP54</f>
        <v>1.9982949999999999</v>
      </c>
      <c r="BS70" s="380"/>
      <c r="BT70" s="380">
        <f>[3]Gemüse!$AO54</f>
        <v>3.9682659999999998</v>
      </c>
      <c r="BU70" s="380">
        <f>[3]Gemüse!$CQ54</f>
        <v>3.0920390000000002</v>
      </c>
      <c r="BV70" s="468">
        <f>[3]Gemüse!$AW54</f>
        <v>6.5319250000000002</v>
      </c>
      <c r="BW70" s="468">
        <f>[3]Gemüse!$CY54</f>
        <v>4.4144220000000001</v>
      </c>
      <c r="BX70" s="380">
        <f>[3]Gemüse!$AP54</f>
        <v>0</v>
      </c>
      <c r="BY70" s="380">
        <f>[3]Gemüse!$CR54</f>
        <v>0</v>
      </c>
      <c r="BZ70" s="468">
        <f>[3]Gemüse!$AQ54</f>
        <v>5.5742139999999996</v>
      </c>
      <c r="CA70" s="468">
        <f>[3]Gemüse!$CS54</f>
        <v>2.7628879999999998</v>
      </c>
      <c r="CB70" s="380">
        <f>[3]Gemüse!$AS54</f>
        <v>0</v>
      </c>
      <c r="CC70" s="380">
        <f>[3]Gemüse!$CU54</f>
        <v>0</v>
      </c>
      <c r="CD70" s="468">
        <f>[3]Gemüse!$AT54</f>
        <v>0</v>
      </c>
      <c r="CE70" s="468">
        <f>[3]Gemüse!$CV54</f>
        <v>0</v>
      </c>
      <c r="CF70" s="380">
        <f>[3]Gemüse!$AU54</f>
        <v>0</v>
      </c>
      <c r="CG70" s="380">
        <f>[3]Gemüse!$CW54</f>
        <v>0</v>
      </c>
      <c r="CH70" s="380"/>
      <c r="CI70" s="468">
        <f>[3]Gemüse!$AV54</f>
        <v>9.4745980000000003</v>
      </c>
      <c r="CJ70" s="468">
        <f>[3]Gemüse!$CX54</f>
        <v>5.6008040000000001</v>
      </c>
      <c r="CK70" s="380"/>
      <c r="CL70" s="380">
        <f>[3]Gemüse!$AY54</f>
        <v>16.869630999999998</v>
      </c>
      <c r="CM70" s="380">
        <f>[3]Gemüse!$DA54</f>
        <v>9.001849</v>
      </c>
      <c r="CN70" s="380"/>
      <c r="CO70" s="468">
        <f>[3]Gemüse!$AZ54</f>
        <v>15.365271</v>
      </c>
      <c r="CP70" s="468">
        <f>[3]Gemüse!$DB54</f>
        <v>10.076199000000001</v>
      </c>
      <c r="CQ70" s="380">
        <f>[3]Gemüse!$BB54</f>
        <v>15.182629</v>
      </c>
      <c r="CR70" s="380">
        <f>[3]Gemüse!$DD54</f>
        <v>8.9375660000000003</v>
      </c>
      <c r="CS70" s="468">
        <f>[3]Gemüse!$BC54</f>
        <v>7.1204039999999997</v>
      </c>
      <c r="CT70" s="468">
        <f>[3]Gemüse!$DE54</f>
        <v>5.7427890000000001</v>
      </c>
      <c r="CU70" s="380">
        <f>[3]Gemüse!$AJ54</f>
        <v>4.9427329999999996</v>
      </c>
      <c r="CV70" s="380">
        <f>[3]Gemüse!$CL54</f>
        <v>3.5305089999999999</v>
      </c>
      <c r="CW70" s="383"/>
      <c r="CX70" s="343">
        <f>'Früchte Daten'!BQ70</f>
        <v>4</v>
      </c>
      <c r="CY70" s="471">
        <f>[3]Gemüse!DH54</f>
        <v>5288.6873644890002</v>
      </c>
      <c r="CZ70" s="471">
        <f>[3]Gemüse!DI54</f>
        <v>22281.016912923998</v>
      </c>
      <c r="DA70" s="471"/>
      <c r="DB70" s="473">
        <f>[3]Gemüse!DJ54</f>
        <v>380.803107211</v>
      </c>
      <c r="DC70" s="473">
        <f>[3]Gemüse!DK54</f>
        <v>1466.7071790590001</v>
      </c>
      <c r="DD70" s="471">
        <f>[3]Gemüse!DL54</f>
        <v>424.424153791001</v>
      </c>
      <c r="DE70" s="471">
        <f>[3]Gemüse!DM54</f>
        <v>1387.311792926</v>
      </c>
      <c r="DF70" s="473">
        <f>[3]Gemüse!DN54</f>
        <v>292.140368268001</v>
      </c>
      <c r="DG70" s="473">
        <f>[3]Gemüse!DO54</f>
        <v>1134.5888819440001</v>
      </c>
      <c r="DH70" s="471">
        <f>[3]Gemüse!DP54</f>
        <v>156.91698397300101</v>
      </c>
      <c r="DI70" s="471">
        <f>[3]Gemüse!DQ54</f>
        <v>767.84816124000099</v>
      </c>
      <c r="DJ70" s="473">
        <f>[3]Gemüse!DR54</f>
        <v>300.24868637499998</v>
      </c>
      <c r="DK70" s="473">
        <f>[3]Gemüse!DS54</f>
        <v>874.82962432800002</v>
      </c>
      <c r="DN70" s="471"/>
      <c r="DO70" s="471">
        <f>[3]Gemüse!DT54</f>
        <v>129.94503315599999</v>
      </c>
      <c r="DP70" s="471">
        <f>[3]Gemüse!DU54</f>
        <v>747.956866442001</v>
      </c>
      <c r="DQ70" s="473">
        <f>[3]Gemüse!DV54</f>
        <v>87.217972085</v>
      </c>
      <c r="DR70" s="473">
        <f>[3]Gemüse!DW54</f>
        <v>805.18419339200102</v>
      </c>
      <c r="DS70" s="471">
        <f>[3]Gemüse!DX54</f>
        <v>30.824606652</v>
      </c>
      <c r="DT70" s="471">
        <f>[3]Gemüse!DY54</f>
        <v>472.33710645500003</v>
      </c>
      <c r="DU70" s="473">
        <f>[3]Gemüse!DZ54</f>
        <v>63.411210841000006</v>
      </c>
      <c r="DV70" s="473">
        <f>[3]Gemüse!EA54</f>
        <v>205.26129326400101</v>
      </c>
      <c r="DW70" s="471"/>
      <c r="DX70" s="471">
        <f>[3]Gemüse!EB54</f>
        <v>221.66059268900099</v>
      </c>
      <c r="DY70" s="471">
        <f>[3]Gemüse!EC54</f>
        <v>752.22079727900098</v>
      </c>
      <c r="DZ70" s="473">
        <f>[3]Gemüse!ED54</f>
        <v>370.78208076300098</v>
      </c>
      <c r="EA70" s="473">
        <f>[3]Gemüse!EE54</f>
        <v>701.14315423400001</v>
      </c>
      <c r="EB70" s="471">
        <f>[3]Gemüse!$EF54</f>
        <v>28.988634000000999</v>
      </c>
      <c r="EC70" s="471">
        <f>[3]Gemüse!EG54</f>
        <v>176.185517</v>
      </c>
      <c r="ED70" s="473">
        <f>[3]Gemüse!EH54</f>
        <v>32.653957628001002</v>
      </c>
      <c r="EE70" s="473">
        <f>[3]Gemüse!EI54</f>
        <v>314.37405971500101</v>
      </c>
      <c r="EG70" s="471">
        <f>[3]Gemüse!$EJ54</f>
        <v>1050.7281724270001</v>
      </c>
      <c r="EH70" s="471">
        <f>[3]Gemüse!EK54</f>
        <v>2932.7761087070003</v>
      </c>
      <c r="EI70" s="473">
        <f>[3]Gemüse!EL54</f>
        <v>61.459279881000001</v>
      </c>
      <c r="EJ70" s="473">
        <f>[3]Gemüse!EM54</f>
        <v>276.23157536600002</v>
      </c>
      <c r="EK70" s="471">
        <f>[3]Gemüse!$EN54</f>
        <v>0.399132237</v>
      </c>
      <c r="EL70" s="471">
        <f>[3]Gemüse!EO54</f>
        <v>64.541848670000007</v>
      </c>
      <c r="EM70" s="473">
        <f>[3]Gemüse!EP54</f>
        <v>238.33444530600201</v>
      </c>
      <c r="EN70" s="473">
        <f>[3]Gemüse!EQ54</f>
        <v>235.25209080500201</v>
      </c>
      <c r="EO70" s="471"/>
      <c r="EP70" s="471">
        <f>[3]Gemüse!ER54</f>
        <v>70.027125683000008</v>
      </c>
      <c r="EQ70" s="471">
        <f>[3]Gemüse!ES54</f>
        <v>576.14909540899998</v>
      </c>
      <c r="ER70" s="471">
        <f>[3]Gemüse!$ET54</f>
        <v>183.03574357400001</v>
      </c>
      <c r="ES70" s="471">
        <f>[3]Gemüse!EU54</f>
        <v>2059.221017457</v>
      </c>
      <c r="ET70" s="471"/>
      <c r="EU70" s="473">
        <f>[3]Gemüse!$EV54</f>
        <v>106.21859130400101</v>
      </c>
      <c r="EV70" s="473">
        <f>[3]Gemüse!EW54</f>
        <v>527.18796113899998</v>
      </c>
      <c r="EX70" s="473">
        <f>[3]Gemüse!EX54</f>
        <v>107.11506503300001</v>
      </c>
      <c r="EY70" s="473">
        <f>[3]Gemüse!EY54</f>
        <v>570.54601348000108</v>
      </c>
    </row>
    <row r="71" spans="1:155" x14ac:dyDescent="0.2">
      <c r="A71" s="218"/>
      <c r="B71" s="189">
        <f>[3]Gemüse!A55</f>
        <v>44531</v>
      </c>
      <c r="C71" s="468">
        <f>[3]Gemüse!$B55</f>
        <v>3.9720300000000002</v>
      </c>
      <c r="D71" s="468">
        <f>[3]Gemüse!$BD55</f>
        <v>3.154175</v>
      </c>
      <c r="E71" s="380">
        <f>[3]Gemüse!$C55</f>
        <v>4.6264070000000004</v>
      </c>
      <c r="F71" s="380">
        <f>[3]Gemüse!$BE55</f>
        <v>3.1919940000000002</v>
      </c>
      <c r="G71" s="468">
        <f>[3]Gemüse!$D55</f>
        <v>1.252974</v>
      </c>
      <c r="H71" s="468">
        <f>[3]Gemüse!$BF55</f>
        <v>0.95793200000000001</v>
      </c>
      <c r="I71" s="380">
        <f>[3]Gemüse!$E55</f>
        <v>4.032019</v>
      </c>
      <c r="J71" s="380">
        <f>[3]Gemüse!$BG55</f>
        <v>3.2893089999999998</v>
      </c>
      <c r="K71" s="468">
        <f>[3]Gemüse!$F55</f>
        <v>0</v>
      </c>
      <c r="L71" s="468">
        <f>[3]Gemüse!$BH55</f>
        <v>4.4611710000000002</v>
      </c>
      <c r="M71" s="380">
        <f>[3]Gemüse!$G55</f>
        <v>11.344727000000001</v>
      </c>
      <c r="N71" s="380">
        <f>[3]Gemüse!$BI55</f>
        <v>6.3930290000000003</v>
      </c>
      <c r="O71" s="468">
        <f>[3]Gemüse!$H55</f>
        <v>6.5416780000000001</v>
      </c>
      <c r="P71" s="468">
        <f>[3]Gemüse!$BJ55</f>
        <v>6.2531179999999997</v>
      </c>
      <c r="Q71" s="380">
        <f>[3]Gemüse!$J55</f>
        <v>4.2228089999999998</v>
      </c>
      <c r="R71" s="380">
        <f>[3]Gemüse!$BL55</f>
        <v>2.9968469999999998</v>
      </c>
      <c r="S71" s="380"/>
      <c r="T71" s="468">
        <f>[3]Gemüse!$K55</f>
        <v>9.7305650000000004</v>
      </c>
      <c r="U71" s="468">
        <f>[3]Gemüse!$BM55</f>
        <v>4.261323</v>
      </c>
      <c r="V71" s="380">
        <f>[3]Gemüse!$L55</f>
        <v>7.3221340000000001</v>
      </c>
      <c r="W71" s="380">
        <f>[3]Gemüse!$BN55</f>
        <v>4.9872690000000004</v>
      </c>
      <c r="X71" s="468">
        <f>[3]Gemüse!$M55</f>
        <v>2.4882550000000001</v>
      </c>
      <c r="Y71" s="468">
        <f>[3]Gemüse!$BO55</f>
        <v>1.7880180000000001</v>
      </c>
      <c r="Z71" s="380">
        <f>[3]Gemüse!$N55</f>
        <v>2.0280290000000001</v>
      </c>
      <c r="AA71" s="380">
        <f>[3]Gemüse!$BP55</f>
        <v>1.127451</v>
      </c>
      <c r="AB71" s="468">
        <f>[3]Gemüse!$R55</f>
        <v>0</v>
      </c>
      <c r="AC71" s="468">
        <f>[3]Gemüse!$BT55</f>
        <v>1.5708610000000001</v>
      </c>
      <c r="AD71" s="380">
        <f>[3]Gemüse!$U55</f>
        <v>38.445067000000002</v>
      </c>
      <c r="AE71" s="380">
        <f>[3]Gemüse!$BW55</f>
        <v>21.727592000000001</v>
      </c>
      <c r="AF71" s="468">
        <f>[3]Gemüse!$V55</f>
        <v>17.576362</v>
      </c>
      <c r="AG71" s="468">
        <f>[3]Gemüse!$BX55</f>
        <v>7.4821340000000003</v>
      </c>
      <c r="AH71" s="380">
        <f>[3]Gemüse!$AX55</f>
        <v>18.221910000000001</v>
      </c>
      <c r="AI71" s="380">
        <f>[3]Gemüse!$CZ55</f>
        <v>6.2242329999999999</v>
      </c>
      <c r="AJ71" s="468">
        <f>[3]Gemüse!$W55</f>
        <v>4.7678520000000004</v>
      </c>
      <c r="AK71" s="468">
        <f>[3]Gemüse!$BY55</f>
        <v>3.9536880000000001</v>
      </c>
      <c r="AL71" s="380"/>
      <c r="AM71" s="380">
        <f>[3]Gemüse!$X55</f>
        <v>5.278861</v>
      </c>
      <c r="AN71" s="380">
        <f>[3]Gemüse!$BZ55</f>
        <v>3.2057099999999998</v>
      </c>
      <c r="AO71" s="468">
        <f>[3]Gemüse!$Y55</f>
        <v>5.5232260000000002</v>
      </c>
      <c r="AP71" s="468">
        <f>[3]Gemüse!$CA55</f>
        <v>2.8171119999999998</v>
      </c>
      <c r="AQ71" s="380">
        <f>[3]Gemüse!$Z55</f>
        <v>5.8780279999999996</v>
      </c>
      <c r="AR71" s="380">
        <f>[3]Gemüse!$CB55</f>
        <v>3.0373559999999999</v>
      </c>
      <c r="AS71" s="468">
        <f>[3]Gemüse!$AF55</f>
        <v>2.2118150000000001</v>
      </c>
      <c r="AT71" s="468">
        <f>[3]Gemüse!$CH55</f>
        <v>1.6196250000000001</v>
      </c>
      <c r="AU71" s="380">
        <f>[3]Gemüse!$AB55</f>
        <v>4.8072249999999999</v>
      </c>
      <c r="AV71" s="380">
        <f>[3]Gemüse!$CD55</f>
        <v>1.929241</v>
      </c>
      <c r="AW71" s="468">
        <f>[3]Gemüse!$AC55</f>
        <v>4.8424180000000003</v>
      </c>
      <c r="AX71" s="468">
        <f>[3]Gemüse!$CE55</f>
        <v>1.89879</v>
      </c>
      <c r="AY71" s="380">
        <f>[3]Gemüse!$AD55</f>
        <v>5.2815969999999997</v>
      </c>
      <c r="AZ71" s="380">
        <f>[3]Gemüse!$CF55</f>
        <v>3.2949519999999999</v>
      </c>
      <c r="BA71" s="380"/>
      <c r="BB71" s="468">
        <f>[3]Gemüse!$AE55</f>
        <v>3.122322</v>
      </c>
      <c r="BC71" s="468">
        <f>[3]Gemüse!$CG55</f>
        <v>2.0311750000000002</v>
      </c>
      <c r="BD71" s="380">
        <f>[3]Gemüse!$AG55</f>
        <v>5.5805340000000001</v>
      </c>
      <c r="BE71" s="380">
        <f>[3]Gemüse!$CI55</f>
        <v>2.5981969999999999</v>
      </c>
      <c r="BF71" s="468">
        <f>[3]Gemüse!$AH55</f>
        <v>0</v>
      </c>
      <c r="BG71" s="468">
        <f>[3]Gemüse!$CJ55</f>
        <v>1.3477490000000001</v>
      </c>
      <c r="BH71" s="380">
        <f>[3]Gemüse!$AI55</f>
        <v>7.2995859999999997</v>
      </c>
      <c r="BI71" s="380">
        <f>[3]Gemüse!$CK55</f>
        <v>3.962091</v>
      </c>
      <c r="BJ71" s="380"/>
      <c r="BK71" s="468">
        <f>[3]Gemüse!$AK55</f>
        <v>0</v>
      </c>
      <c r="BL71" s="468">
        <f>[3]Gemüse!$CM55</f>
        <v>1.121181</v>
      </c>
      <c r="BM71" s="380">
        <f>[3]Gemüse!$AL55</f>
        <v>20.893360000000001</v>
      </c>
      <c r="BN71" s="380">
        <f>[3]Gemüse!$CN55</f>
        <v>5.578665</v>
      </c>
      <c r="BO71" s="468">
        <f>[3]Gemüse!$AM55</f>
        <v>6.673305</v>
      </c>
      <c r="BP71" s="468">
        <f>[3]Gemüse!$CO55</f>
        <v>3.9169849999999999</v>
      </c>
      <c r="BQ71" s="380">
        <f>[3]Gemüse!$AN55</f>
        <v>4.95702</v>
      </c>
      <c r="BR71" s="380">
        <f>[3]Gemüse!$CP55</f>
        <v>2.024953</v>
      </c>
      <c r="BS71" s="380"/>
      <c r="BT71" s="380">
        <f>[3]Gemüse!$AO55</f>
        <v>5.3849419999999997</v>
      </c>
      <c r="BU71" s="380">
        <f>[3]Gemüse!$CQ55</f>
        <v>2.8810720000000001</v>
      </c>
      <c r="BV71" s="468">
        <f>[3]Gemüse!$AW55</f>
        <v>7.9915289999999999</v>
      </c>
      <c r="BW71" s="468">
        <f>[3]Gemüse!$CY55</f>
        <v>6.1148439999999997</v>
      </c>
      <c r="BX71" s="380">
        <f>[3]Gemüse!$AP55</f>
        <v>0</v>
      </c>
      <c r="BY71" s="380">
        <f>[3]Gemüse!$CR55</f>
        <v>0</v>
      </c>
      <c r="BZ71" s="468">
        <f>[3]Gemüse!$AQ55</f>
        <v>6.6824380000000003</v>
      </c>
      <c r="CA71" s="468">
        <f>[3]Gemüse!$CS55</f>
        <v>4.1872210000000001</v>
      </c>
      <c r="CB71" s="380">
        <f>[3]Gemüse!$AS55</f>
        <v>0</v>
      </c>
      <c r="CC71" s="380">
        <f>[3]Gemüse!$CU55</f>
        <v>0</v>
      </c>
      <c r="CD71" s="468">
        <f>[3]Gemüse!$AT55</f>
        <v>0</v>
      </c>
      <c r="CE71" s="468">
        <f>[3]Gemüse!$CV55</f>
        <v>0</v>
      </c>
      <c r="CF71" s="380">
        <f>[3]Gemüse!$AU55</f>
        <v>0</v>
      </c>
      <c r="CG71" s="380">
        <f>[3]Gemüse!$CW55</f>
        <v>0</v>
      </c>
      <c r="CH71" s="380"/>
      <c r="CI71" s="468">
        <f>[3]Gemüse!$AV55</f>
        <v>9.5003159999999998</v>
      </c>
      <c r="CJ71" s="468">
        <f>[3]Gemüse!$CX55</f>
        <v>5.4826110000000003</v>
      </c>
      <c r="CK71" s="380"/>
      <c r="CL71" s="380">
        <f>[3]Gemüse!$AY55</f>
        <v>16.946753999999999</v>
      </c>
      <c r="CM71" s="380">
        <f>[3]Gemüse!$DA55</f>
        <v>9.0062499999999996</v>
      </c>
      <c r="CN71" s="380"/>
      <c r="CO71" s="468">
        <f>[3]Gemüse!$AZ55</f>
        <v>13.450392000000001</v>
      </c>
      <c r="CP71" s="468">
        <f>[3]Gemüse!$DB55</f>
        <v>10.197524</v>
      </c>
      <c r="CQ71" s="380">
        <f>[3]Gemüse!$BB55</f>
        <v>14.796290000000001</v>
      </c>
      <c r="CR71" s="380">
        <f>[3]Gemüse!$DD55</f>
        <v>8.9253309999999999</v>
      </c>
      <c r="CS71" s="468">
        <f>[3]Gemüse!$BC55</f>
        <v>7.1204039999999997</v>
      </c>
      <c r="CT71" s="468">
        <f>[3]Gemüse!$DE55</f>
        <v>5.7256780000000003</v>
      </c>
      <c r="CU71" s="380">
        <f>[3]Gemüse!$AJ55</f>
        <v>4.9427329999999996</v>
      </c>
      <c r="CV71" s="380">
        <f>[3]Gemüse!$CL55</f>
        <v>3.6053600000000001</v>
      </c>
      <c r="CW71" s="383"/>
      <c r="CX71" s="343">
        <f>'Früchte Daten'!BQ71</f>
        <v>5</v>
      </c>
      <c r="CY71" s="471">
        <f>[3]Gemüse!DH55</f>
        <v>5847.8919710560003</v>
      </c>
      <c r="CZ71" s="471">
        <f>[3]Gemüse!DI55</f>
        <v>24371.352899845999</v>
      </c>
      <c r="DA71" s="471"/>
      <c r="DB71" s="473">
        <f>[3]Gemüse!DJ55</f>
        <v>430.70681138800103</v>
      </c>
      <c r="DC71" s="473">
        <f>[3]Gemüse!DK55</f>
        <v>1484.6275930230001</v>
      </c>
      <c r="DD71" s="471">
        <f>[3]Gemüse!DL55</f>
        <v>433.26698619700005</v>
      </c>
      <c r="DE71" s="471">
        <f>[3]Gemüse!DM55</f>
        <v>1460.4570188330001</v>
      </c>
      <c r="DF71" s="473">
        <f>[3]Gemüse!DN55</f>
        <v>295.75302463899999</v>
      </c>
      <c r="DG71" s="473">
        <f>[3]Gemüse!DO55</f>
        <v>1406.320594236</v>
      </c>
      <c r="DH71" s="471">
        <f>[3]Gemüse!DP55</f>
        <v>196.15819535900002</v>
      </c>
      <c r="DI71" s="471">
        <f>[3]Gemüse!DQ55</f>
        <v>826.95552155700102</v>
      </c>
      <c r="DJ71" s="473">
        <f>[3]Gemüse!DR55</f>
        <v>306.50239875000096</v>
      </c>
      <c r="DK71" s="473">
        <f>[3]Gemüse!DS55</f>
        <v>906.87635714000101</v>
      </c>
      <c r="DN71" s="471"/>
      <c r="DO71" s="471">
        <f>[3]Gemüse!DT55</f>
        <v>126.814575353001</v>
      </c>
      <c r="DP71" s="471">
        <f>[3]Gemüse!DU55</f>
        <v>797.89743014500004</v>
      </c>
      <c r="DQ71" s="473">
        <f>[3]Gemüse!DV55</f>
        <v>117.73427123600101</v>
      </c>
      <c r="DR71" s="473">
        <f>[3]Gemüse!DW55</f>
        <v>826.236009504001</v>
      </c>
      <c r="DS71" s="471">
        <f>[3]Gemüse!DX55</f>
        <v>27.562751121001003</v>
      </c>
      <c r="DT71" s="471">
        <f>[3]Gemüse!DY55</f>
        <v>510.72775679300105</v>
      </c>
      <c r="DU71" s="473">
        <f>[3]Gemüse!DZ55</f>
        <v>80.231857445000003</v>
      </c>
      <c r="DV71" s="473">
        <f>[3]Gemüse!EA55</f>
        <v>332.46561642100102</v>
      </c>
      <c r="DW71" s="471"/>
      <c r="DX71" s="471">
        <f>[3]Gemüse!EB55</f>
        <v>168.91167339500001</v>
      </c>
      <c r="DY71" s="471">
        <f>[3]Gemüse!EC55</f>
        <v>848.85180669400097</v>
      </c>
      <c r="DZ71" s="473">
        <f>[3]Gemüse!ED55</f>
        <v>375.31151205700002</v>
      </c>
      <c r="EA71" s="473">
        <f>[3]Gemüse!EE55</f>
        <v>806.36796728300112</v>
      </c>
      <c r="EB71" s="471">
        <f>[3]Gemüse!$EF55</f>
        <v>28.081211</v>
      </c>
      <c r="EC71" s="471">
        <f>[3]Gemüse!EG55</f>
        <v>193.68351500000099</v>
      </c>
      <c r="ED71" s="473">
        <f>[3]Gemüse!EH55</f>
        <v>35.219854805000999</v>
      </c>
      <c r="EE71" s="473">
        <f>[3]Gemüse!EI55</f>
        <v>286.79047226699998</v>
      </c>
      <c r="EG71" s="471">
        <f>[3]Gemüse!$EJ55</f>
        <v>1273.3240428540003</v>
      </c>
      <c r="EH71" s="471">
        <f>[3]Gemüse!EK55</f>
        <v>3143.2020531399999</v>
      </c>
      <c r="EI71" s="473">
        <f>[3]Gemüse!EL55</f>
        <v>72.276426399000002</v>
      </c>
      <c r="EJ71" s="473">
        <f>[3]Gemüse!EM55</f>
        <v>343.53886243300099</v>
      </c>
      <c r="EK71" s="471">
        <f>[3]Gemüse!$EN55</f>
        <v>2.1131970170010002</v>
      </c>
      <c r="EL71" s="471">
        <f>[3]Gemüse!EO55</f>
        <v>69.504350573000991</v>
      </c>
      <c r="EM71" s="473">
        <f>[3]Gemüse!EP55</f>
        <v>264.74542210200201</v>
      </c>
      <c r="EN71" s="473">
        <f>[3]Gemüse!EQ55</f>
        <v>278.26278213100102</v>
      </c>
      <c r="EO71" s="380"/>
      <c r="EP71" s="471">
        <f>[3]Gemüse!ER55</f>
        <v>94.752718038000012</v>
      </c>
      <c r="EQ71" s="471">
        <f>[3]Gemüse!ES55</f>
        <v>581.75603256500108</v>
      </c>
      <c r="ER71" s="471">
        <f>[3]Gemüse!$ET55</f>
        <v>215.294739201</v>
      </c>
      <c r="ES71" s="471">
        <f>[3]Gemüse!EU55</f>
        <v>2466.7036600870001</v>
      </c>
      <c r="ET71" s="471"/>
      <c r="EU71" s="473">
        <f>[3]Gemüse!$EV55</f>
        <v>125.083860089</v>
      </c>
      <c r="EV71" s="473">
        <f>[3]Gemüse!EW55</f>
        <v>648.32454923000103</v>
      </c>
      <c r="EX71" s="473">
        <f>[3]Gemüse!EX55</f>
        <v>122.473762189</v>
      </c>
      <c r="EY71" s="473">
        <f>[3]Gemüse!EY55</f>
        <v>683.37041051600102</v>
      </c>
    </row>
    <row r="72" spans="1:155" x14ac:dyDescent="0.2">
      <c r="A72" s="218"/>
      <c r="B72" s="189">
        <f>[3]Gemüse!A56</f>
        <v>44501</v>
      </c>
      <c r="C72" s="468">
        <f>[3]Gemüse!$B56</f>
        <v>4.313434</v>
      </c>
      <c r="D72" s="468">
        <f>[3]Gemüse!$BD56</f>
        <v>2.917913</v>
      </c>
      <c r="E72" s="380">
        <f>[3]Gemüse!$C56</f>
        <v>5.5354749999999999</v>
      </c>
      <c r="F72" s="380">
        <f>[3]Gemüse!$BE56</f>
        <v>3.439854</v>
      </c>
      <c r="G72" s="468">
        <f>[3]Gemüse!$D56</f>
        <v>1.3538289999999999</v>
      </c>
      <c r="H72" s="468">
        <f>[3]Gemüse!$BF56</f>
        <v>0.95587</v>
      </c>
      <c r="I72" s="380">
        <f>[3]Gemüse!$E56</f>
        <v>5.0866379999999998</v>
      </c>
      <c r="J72" s="380">
        <f>[3]Gemüse!$BG56</f>
        <v>3.3536100000000002</v>
      </c>
      <c r="K72" s="468">
        <f>[3]Gemüse!$F56</f>
        <v>0</v>
      </c>
      <c r="L72" s="468">
        <f>[3]Gemüse!$BH56</f>
        <v>6.7594430000000001</v>
      </c>
      <c r="M72" s="380">
        <f>[3]Gemüse!$G56</f>
        <v>11.965695999999999</v>
      </c>
      <c r="N72" s="380">
        <f>[3]Gemüse!$BI56</f>
        <v>6.7236479999999998</v>
      </c>
      <c r="O72" s="468">
        <f>[3]Gemüse!$H56</f>
        <v>7.6963299999999997</v>
      </c>
      <c r="P72" s="468">
        <f>[3]Gemüse!$BJ56</f>
        <v>7.5132560000000002</v>
      </c>
      <c r="Q72" s="380">
        <f>[3]Gemüse!$J56</f>
        <v>3.4227129999999999</v>
      </c>
      <c r="R72" s="380">
        <f>[3]Gemüse!$BL56</f>
        <v>2.3005819999999999</v>
      </c>
      <c r="S72" s="380"/>
      <c r="T72" s="468">
        <f>[3]Gemüse!$K56</f>
        <v>9.9404599999999999</v>
      </c>
      <c r="U72" s="468">
        <f>[3]Gemüse!$BM56</f>
        <v>4.3567520000000002</v>
      </c>
      <c r="V72" s="380">
        <f>[3]Gemüse!$L56</f>
        <v>0</v>
      </c>
      <c r="W72" s="380">
        <f>[3]Gemüse!$BN56</f>
        <v>5.3260329999999998</v>
      </c>
      <c r="X72" s="468">
        <f>[3]Gemüse!$M56</f>
        <v>2.541957</v>
      </c>
      <c r="Y72" s="468">
        <f>[3]Gemüse!$BO56</f>
        <v>1.895996</v>
      </c>
      <c r="Z72" s="380">
        <f>[3]Gemüse!$N56</f>
        <v>2.2268859999999999</v>
      </c>
      <c r="AA72" s="380">
        <f>[3]Gemüse!$BP56</f>
        <v>1.3000579999999999</v>
      </c>
      <c r="AB72" s="468">
        <f>[3]Gemüse!$R56</f>
        <v>2.28152</v>
      </c>
      <c r="AC72" s="468">
        <f>[3]Gemüse!$BT56</f>
        <v>1.548978</v>
      </c>
      <c r="AD72" s="380">
        <f>[3]Gemüse!$U56</f>
        <v>38.044316000000002</v>
      </c>
      <c r="AE72" s="380">
        <f>[3]Gemüse!$BW56</f>
        <v>21.534856999999999</v>
      </c>
      <c r="AF72" s="468">
        <f>[3]Gemüse!$V56</f>
        <v>20.199921</v>
      </c>
      <c r="AG72" s="468">
        <f>[3]Gemüse!$BX56</f>
        <v>8.5255539999999996</v>
      </c>
      <c r="AH72" s="380">
        <f>[3]Gemüse!$AX56</f>
        <v>22.688887999999999</v>
      </c>
      <c r="AI72" s="380">
        <f>[3]Gemüse!$CZ56</f>
        <v>8.3959720000000004</v>
      </c>
      <c r="AJ72" s="468">
        <f>[3]Gemüse!$W56</f>
        <v>4.7609320000000004</v>
      </c>
      <c r="AK72" s="468">
        <f>[3]Gemüse!$BY56</f>
        <v>4.0426479999999998</v>
      </c>
      <c r="AL72" s="380"/>
      <c r="AM72" s="380">
        <f>[3]Gemüse!$X56</f>
        <v>7.1557550000000001</v>
      </c>
      <c r="AN72" s="380">
        <f>[3]Gemüse!$BZ56</f>
        <v>4.097137</v>
      </c>
      <c r="AO72" s="468">
        <f>[3]Gemüse!$Y56</f>
        <v>7.0508329999999999</v>
      </c>
      <c r="AP72" s="468">
        <f>[3]Gemüse!$CA56</f>
        <v>4.2793260000000002</v>
      </c>
      <c r="AQ72" s="380">
        <f>[3]Gemüse!$Z56</f>
        <v>6.2067620000000003</v>
      </c>
      <c r="AR72" s="380">
        <f>[3]Gemüse!$CB56</f>
        <v>3.1723140000000001</v>
      </c>
      <c r="AS72" s="468">
        <f>[3]Gemüse!$AF56</f>
        <v>3.0185499999999998</v>
      </c>
      <c r="AT72" s="468">
        <f>[3]Gemüse!$CH56</f>
        <v>1.901556</v>
      </c>
      <c r="AU72" s="380">
        <f>[3]Gemüse!$AB56</f>
        <v>4.960324</v>
      </c>
      <c r="AV72" s="380">
        <f>[3]Gemüse!$CD56</f>
        <v>1.9688909999999999</v>
      </c>
      <c r="AW72" s="468">
        <f>[3]Gemüse!$AC56</f>
        <v>5.0267559999999998</v>
      </c>
      <c r="AX72" s="468">
        <f>[3]Gemüse!$CE56</f>
        <v>1.942186</v>
      </c>
      <c r="AY72" s="380">
        <f>[3]Gemüse!$AD56</f>
        <v>5.3525309999999999</v>
      </c>
      <c r="AZ72" s="380">
        <f>[3]Gemüse!$CF56</f>
        <v>3.2116850000000001</v>
      </c>
      <c r="BA72" s="380"/>
      <c r="BB72" s="468">
        <f>[3]Gemüse!$AE56</f>
        <v>3.0198849999999999</v>
      </c>
      <c r="BC72" s="468">
        <f>[3]Gemüse!$CG56</f>
        <v>2.0533169999999998</v>
      </c>
      <c r="BD72" s="380">
        <f>[3]Gemüse!$AG56</f>
        <v>5.809577</v>
      </c>
      <c r="BE72" s="380">
        <f>[3]Gemüse!$CI56</f>
        <v>2.8231799999999998</v>
      </c>
      <c r="BF72" s="468">
        <f>[3]Gemüse!$AH56</f>
        <v>2.95</v>
      </c>
      <c r="BG72" s="468">
        <f>[3]Gemüse!$CJ56</f>
        <v>1.3315900000000001</v>
      </c>
      <c r="BH72" s="380">
        <f>[3]Gemüse!$AI56</f>
        <v>7.9271669999999999</v>
      </c>
      <c r="BI72" s="380">
        <f>[3]Gemüse!$CK56</f>
        <v>4.1565640000000004</v>
      </c>
      <c r="BJ72" s="380"/>
      <c r="BK72" s="468">
        <f>[3]Gemüse!$AK56</f>
        <v>3.0813709999999999</v>
      </c>
      <c r="BL72" s="468">
        <f>[3]Gemüse!$CM56</f>
        <v>1.414137</v>
      </c>
      <c r="BM72" s="380">
        <f>[3]Gemüse!$AL56</f>
        <v>20.374770999999999</v>
      </c>
      <c r="BN72" s="380">
        <f>[3]Gemüse!$CN56</f>
        <v>5.578665</v>
      </c>
      <c r="BO72" s="468">
        <f>[3]Gemüse!$AM56</f>
        <v>6.4302359999999998</v>
      </c>
      <c r="BP72" s="468">
        <f>[3]Gemüse!$CO56</f>
        <v>4.3722110000000001</v>
      </c>
      <c r="BQ72" s="380">
        <f>[3]Gemüse!$AN56</f>
        <v>4.9865209999999998</v>
      </c>
      <c r="BR72" s="380">
        <f>[3]Gemüse!$CP56</f>
        <v>2.0808110000000002</v>
      </c>
      <c r="BS72" s="380"/>
      <c r="BT72" s="380">
        <f>[3]Gemüse!$AO56</f>
        <v>6.6508070000000004</v>
      </c>
      <c r="BU72" s="380">
        <f>[3]Gemüse!$CQ56</f>
        <v>3.9722400000000002</v>
      </c>
      <c r="BV72" s="468">
        <f>[3]Gemüse!$AW56</f>
        <v>9.070506</v>
      </c>
      <c r="BW72" s="468">
        <f>[3]Gemüse!$CY56</f>
        <v>7.3974640000000003</v>
      </c>
      <c r="BX72" s="380">
        <f>[3]Gemüse!$AP56</f>
        <v>0</v>
      </c>
      <c r="BY72" s="380">
        <f>[3]Gemüse!$CR56</f>
        <v>0</v>
      </c>
      <c r="BZ72" s="468">
        <f>[3]Gemüse!$AQ56</f>
        <v>7.7929589999999997</v>
      </c>
      <c r="CA72" s="468">
        <f>[3]Gemüse!$CS56</f>
        <v>4.5817639999999997</v>
      </c>
      <c r="CB72" s="380">
        <f>[3]Gemüse!$AS56</f>
        <v>0</v>
      </c>
      <c r="CC72" s="380">
        <f>[3]Gemüse!$CU56</f>
        <v>0</v>
      </c>
      <c r="CD72" s="468">
        <f>[3]Gemüse!$AT56</f>
        <v>0</v>
      </c>
      <c r="CE72" s="468">
        <f>[3]Gemüse!$CV56</f>
        <v>0</v>
      </c>
      <c r="CF72" s="380">
        <f>[3]Gemüse!$AU56</f>
        <v>0</v>
      </c>
      <c r="CG72" s="380">
        <f>[3]Gemüse!$CW56</f>
        <v>0</v>
      </c>
      <c r="CH72" s="380"/>
      <c r="CI72" s="468">
        <f>[3]Gemüse!$AV56</f>
        <v>10.002465000000001</v>
      </c>
      <c r="CJ72" s="468">
        <f>[3]Gemüse!$CX56</f>
        <v>5.5448570000000004</v>
      </c>
      <c r="CK72" s="380"/>
      <c r="CL72" s="380">
        <f>[3]Gemüse!$AY56</f>
        <v>16.925398999999999</v>
      </c>
      <c r="CM72" s="380">
        <f>[3]Gemüse!$DA56</f>
        <v>9.2967610000000001</v>
      </c>
      <c r="CN72" s="380"/>
      <c r="CO72" s="468">
        <f>[3]Gemüse!$AZ56</f>
        <v>14.339895</v>
      </c>
      <c r="CP72" s="468">
        <f>[3]Gemüse!$DB56</f>
        <v>10.157627</v>
      </c>
      <c r="CQ72" s="380">
        <f>[3]Gemüse!$BB56</f>
        <v>14.795738</v>
      </c>
      <c r="CR72" s="380">
        <f>[3]Gemüse!$DD56</f>
        <v>8.9279949999999992</v>
      </c>
      <c r="CS72" s="468">
        <f>[3]Gemüse!$BC56</f>
        <v>7.1196349999999997</v>
      </c>
      <c r="CT72" s="468">
        <f>[3]Gemüse!$DE56</f>
        <v>5.1408209999999999</v>
      </c>
      <c r="CU72" s="380">
        <f>[3]Gemüse!$AJ56</f>
        <v>4.9427070000000004</v>
      </c>
      <c r="CV72" s="380">
        <f>[3]Gemüse!$CL56</f>
        <v>3.5223070000000001</v>
      </c>
      <c r="CW72" s="383"/>
      <c r="CX72" s="343">
        <f>'Früchte Daten'!BQ72</f>
        <v>4</v>
      </c>
      <c r="CY72" s="471">
        <f>[3]Gemüse!DH56</f>
        <v>4679.0672946949981</v>
      </c>
      <c r="CZ72" s="471">
        <f>[3]Gemüse!DI56</f>
        <v>19636.487954107</v>
      </c>
      <c r="DA72" s="471"/>
      <c r="DB72" s="473">
        <f>[3]Gemüse!DJ56</f>
        <v>378.59608693600001</v>
      </c>
      <c r="DC72" s="473">
        <f>[3]Gemüse!DK56</f>
        <v>1127.884759436</v>
      </c>
      <c r="DD72" s="471">
        <f>[3]Gemüse!DL56</f>
        <v>348.45652131999998</v>
      </c>
      <c r="DE72" s="471">
        <f>[3]Gemüse!DM56</f>
        <v>1283.53232271</v>
      </c>
      <c r="DF72" s="473">
        <f>[3]Gemüse!DN56</f>
        <v>257.14740342099998</v>
      </c>
      <c r="DG72" s="473">
        <f>[3]Gemüse!DO56</f>
        <v>1056.386394721</v>
      </c>
      <c r="DH72" s="471">
        <f>[3]Gemüse!DP56</f>
        <v>144.151911732001</v>
      </c>
      <c r="DI72" s="471">
        <f>[3]Gemüse!DQ56</f>
        <v>842.06712406300107</v>
      </c>
      <c r="DJ72" s="473">
        <f>[3]Gemüse!DR56</f>
        <v>279.76120282800099</v>
      </c>
      <c r="DK72" s="473">
        <f>[3]Gemüse!DS56</f>
        <v>812.52524048499993</v>
      </c>
      <c r="DN72" s="471"/>
      <c r="DO72" s="471">
        <f>[3]Gemüse!DT56</f>
        <v>90.41796373900101</v>
      </c>
      <c r="DP72" s="471">
        <f>[3]Gemüse!DU56</f>
        <v>505.71424847300102</v>
      </c>
      <c r="DQ72" s="473">
        <f>[3]Gemüse!DV56</f>
        <v>86.530000111000007</v>
      </c>
      <c r="DR72" s="473">
        <f>[3]Gemüse!DW56</f>
        <v>606.0566436060011</v>
      </c>
      <c r="DS72" s="471">
        <f>[3]Gemüse!DX56</f>
        <v>64.910055092000007</v>
      </c>
      <c r="DT72" s="471">
        <f>[3]Gemüse!DY56</f>
        <v>383.29031757200005</v>
      </c>
      <c r="DU72" s="473">
        <f>[3]Gemüse!DZ56</f>
        <v>66.665904100999995</v>
      </c>
      <c r="DV72" s="473">
        <f>[3]Gemüse!EA56</f>
        <v>180.21918061500003</v>
      </c>
      <c r="DW72" s="471"/>
      <c r="DX72" s="471">
        <f>[3]Gemüse!EB56</f>
        <v>95.404933595000003</v>
      </c>
      <c r="DY72" s="471">
        <f>[3]Gemüse!EC56</f>
        <v>526.18604111600098</v>
      </c>
      <c r="DZ72" s="473">
        <f>[3]Gemüse!ED56</f>
        <v>174.73466591499999</v>
      </c>
      <c r="EA72" s="473">
        <f>[3]Gemüse!EE56</f>
        <v>660.92375080400097</v>
      </c>
      <c r="EB72" s="471">
        <f>[3]Gemüse!$EF56</f>
        <v>24.027894</v>
      </c>
      <c r="EC72" s="471">
        <f>[3]Gemüse!EG56</f>
        <v>196.97230999999999</v>
      </c>
      <c r="ED72" s="473">
        <f>[3]Gemüse!EH56</f>
        <v>28.077798585</v>
      </c>
      <c r="EE72" s="473">
        <f>[3]Gemüse!EI56</f>
        <v>208.71515054599999</v>
      </c>
      <c r="EG72" s="471">
        <f>[3]Gemüse!$EJ56</f>
        <v>1014.041683261</v>
      </c>
      <c r="EH72" s="471">
        <f>[3]Gemüse!EK56</f>
        <v>2419.652171623</v>
      </c>
      <c r="EI72" s="473">
        <f>[3]Gemüse!EL56</f>
        <v>47.831902935001004</v>
      </c>
      <c r="EJ72" s="473">
        <f>[3]Gemüse!EM56</f>
        <v>256.69075040799999</v>
      </c>
      <c r="EK72" s="471">
        <f>[3]Gemüse!$EN56</f>
        <v>7.3681345709999997</v>
      </c>
      <c r="EL72" s="471">
        <f>[3]Gemüse!EO56</f>
        <v>58.329490432001002</v>
      </c>
      <c r="EM72" s="473">
        <f>[3]Gemüse!EP56</f>
        <v>201.28525685500202</v>
      </c>
      <c r="EN72" s="473">
        <f>[3]Gemüse!EQ56</f>
        <v>195.67531197600098</v>
      </c>
      <c r="EO72" s="471"/>
      <c r="EP72" s="471">
        <f>[3]Gemüse!ER56</f>
        <v>80.763466700000009</v>
      </c>
      <c r="EQ72" s="471">
        <f>[3]Gemüse!ES56</f>
        <v>547.68604588200105</v>
      </c>
      <c r="ER72" s="471">
        <f>[3]Gemüse!$ET56</f>
        <v>179.482044895</v>
      </c>
      <c r="ES72" s="471">
        <f>[3]Gemüse!EU56</f>
        <v>1936.9763217529999</v>
      </c>
      <c r="ET72" s="471"/>
      <c r="EU72" s="473">
        <f>[3]Gemüse!$EV56</f>
        <v>98.279730828001007</v>
      </c>
      <c r="EV72" s="473">
        <f>[3]Gemüse!EW56</f>
        <v>479.08352080899999</v>
      </c>
      <c r="EX72" s="473">
        <f>[3]Gemüse!EX56</f>
        <v>96.090039503000995</v>
      </c>
      <c r="EY72" s="473">
        <f>[3]Gemüse!EY56</f>
        <v>431.966659768</v>
      </c>
    </row>
    <row r="73" spans="1:155" x14ac:dyDescent="0.2">
      <c r="A73" s="218"/>
      <c r="B73" s="189">
        <f>[3]Gemüse!A57</f>
        <v>44470</v>
      </c>
      <c r="C73" s="468">
        <f>[3]Gemüse!$B57</f>
        <v>6.1764270000000003</v>
      </c>
      <c r="D73" s="468">
        <f>[3]Gemüse!$BD57</f>
        <v>3.2629280000000001</v>
      </c>
      <c r="E73" s="380">
        <f>[3]Gemüse!$C57</f>
        <v>6.537401</v>
      </c>
      <c r="F73" s="380">
        <f>[3]Gemüse!$BE57</f>
        <v>3.4942669999999998</v>
      </c>
      <c r="G73" s="468">
        <f>[3]Gemüse!$D57</f>
        <v>2.0311849999999998</v>
      </c>
      <c r="H73" s="468">
        <f>[3]Gemüse!$BF57</f>
        <v>1.3046580000000001</v>
      </c>
      <c r="I73" s="380">
        <f>[3]Gemüse!$E57</f>
        <v>7.3274169999999996</v>
      </c>
      <c r="J73" s="380">
        <f>[3]Gemüse!$BG57</f>
        <v>3.3667739999999999</v>
      </c>
      <c r="K73" s="468">
        <f>[3]Gemüse!$F57</f>
        <v>0</v>
      </c>
      <c r="L73" s="468">
        <f>[3]Gemüse!$BH57</f>
        <v>7.6179110000000003</v>
      </c>
      <c r="M73" s="380">
        <f>[3]Gemüse!$G57</f>
        <v>0</v>
      </c>
      <c r="N73" s="380">
        <f>[3]Gemüse!$BI57</f>
        <v>0</v>
      </c>
      <c r="O73" s="468">
        <f>[3]Gemüse!$H57</f>
        <v>0</v>
      </c>
      <c r="P73" s="468">
        <f>[3]Gemüse!$BJ57</f>
        <v>0</v>
      </c>
      <c r="Q73" s="380">
        <f>[3]Gemüse!$J57</f>
        <v>4.0778930000000004</v>
      </c>
      <c r="R73" s="380">
        <f>[3]Gemüse!$BL57</f>
        <v>2.4275799999999998</v>
      </c>
      <c r="S73" s="380"/>
      <c r="T73" s="468">
        <f>[3]Gemüse!$K57</f>
        <v>10.006361</v>
      </c>
      <c r="U73" s="468">
        <f>[3]Gemüse!$BM57</f>
        <v>3.4483890000000001</v>
      </c>
      <c r="V73" s="380">
        <f>[3]Gemüse!$L57</f>
        <v>0</v>
      </c>
      <c r="W73" s="380">
        <f>[3]Gemüse!$BN57</f>
        <v>5.9085840000000003</v>
      </c>
      <c r="X73" s="468">
        <f>[3]Gemüse!$M57</f>
        <v>2.5779770000000002</v>
      </c>
      <c r="Y73" s="468">
        <f>[3]Gemüse!$BO57</f>
        <v>1.933317</v>
      </c>
      <c r="Z73" s="380">
        <f>[3]Gemüse!$N57</f>
        <v>2.5950259999999998</v>
      </c>
      <c r="AA73" s="380">
        <f>[3]Gemüse!$BP57</f>
        <v>1.4945059999999999</v>
      </c>
      <c r="AB73" s="468">
        <f>[3]Gemüse!$R57</f>
        <v>2.340932</v>
      </c>
      <c r="AC73" s="468">
        <f>[3]Gemüse!$BT57</f>
        <v>1.5424469999999999</v>
      </c>
      <c r="AD73" s="380">
        <f>[3]Gemüse!$U57</f>
        <v>40.671531999999999</v>
      </c>
      <c r="AE73" s="380">
        <f>[3]Gemüse!$BW57</f>
        <v>23.466812999999998</v>
      </c>
      <c r="AF73" s="468">
        <f>[3]Gemüse!$V57</f>
        <v>22.286522000000001</v>
      </c>
      <c r="AG73" s="468">
        <f>[3]Gemüse!$BX57</f>
        <v>8.9840649999999993</v>
      </c>
      <c r="AH73" s="380">
        <f>[3]Gemüse!$AX57</f>
        <v>22.340987999999999</v>
      </c>
      <c r="AI73" s="380">
        <f>[3]Gemüse!$CZ57</f>
        <v>8.5291149999999991</v>
      </c>
      <c r="AJ73" s="468">
        <f>[3]Gemüse!$W57</f>
        <v>4.7748270000000002</v>
      </c>
      <c r="AK73" s="468">
        <f>[3]Gemüse!$BY57</f>
        <v>4.5013259999999997</v>
      </c>
      <c r="AL73" s="380"/>
      <c r="AM73" s="380">
        <f>[3]Gemüse!$X57</f>
        <v>8.2696860000000001</v>
      </c>
      <c r="AN73" s="380">
        <f>[3]Gemüse!$BZ57</f>
        <v>4.49777</v>
      </c>
      <c r="AO73" s="468">
        <f>[3]Gemüse!$Y57</f>
        <v>8.2653429999999997</v>
      </c>
      <c r="AP73" s="468">
        <f>[3]Gemüse!$CA57</f>
        <v>5.1564509999999997</v>
      </c>
      <c r="AQ73" s="380">
        <f>[3]Gemüse!$Z57</f>
        <v>6.4626289999999997</v>
      </c>
      <c r="AR73" s="380">
        <f>[3]Gemüse!$CB57</f>
        <v>3.3002769999999999</v>
      </c>
      <c r="AS73" s="468">
        <f>[3]Gemüse!$AF57</f>
        <v>2.9852069999999999</v>
      </c>
      <c r="AT73" s="468">
        <f>[3]Gemüse!$CH57</f>
        <v>1.796054</v>
      </c>
      <c r="AU73" s="380">
        <f>[3]Gemüse!$AB57</f>
        <v>5.0973129999999998</v>
      </c>
      <c r="AV73" s="380">
        <f>[3]Gemüse!$CD57</f>
        <v>1.933108</v>
      </c>
      <c r="AW73" s="468">
        <f>[3]Gemüse!$AC57</f>
        <v>5.1675000000000004</v>
      </c>
      <c r="AX73" s="468">
        <f>[3]Gemüse!$CE57</f>
        <v>1.9479230000000001</v>
      </c>
      <c r="AY73" s="380">
        <f>[3]Gemüse!$AD57</f>
        <v>5.4514019999999999</v>
      </c>
      <c r="AZ73" s="380">
        <f>[3]Gemüse!$CF57</f>
        <v>3.2193710000000002</v>
      </c>
      <c r="BA73" s="380"/>
      <c r="BB73" s="468">
        <f>[3]Gemüse!$AE57</f>
        <v>3.2456239999999998</v>
      </c>
      <c r="BC73" s="468">
        <f>[3]Gemüse!$CG57</f>
        <v>2.0586540000000002</v>
      </c>
      <c r="BD73" s="380">
        <f>[3]Gemüse!$AG57</f>
        <v>6.2179640000000003</v>
      </c>
      <c r="BE73" s="380">
        <f>[3]Gemüse!$CI57</f>
        <v>3.1996570000000002</v>
      </c>
      <c r="BF73" s="468">
        <f>[3]Gemüse!$AH57</f>
        <v>2.95</v>
      </c>
      <c r="BG73" s="468">
        <f>[3]Gemüse!$CJ57</f>
        <v>1.3337429999999999</v>
      </c>
      <c r="BH73" s="380">
        <f>[3]Gemüse!$AI57</f>
        <v>0</v>
      </c>
      <c r="BI73" s="380">
        <f>[3]Gemüse!$CK57</f>
        <v>0</v>
      </c>
      <c r="BJ73" s="380"/>
      <c r="BK73" s="468">
        <f>[3]Gemüse!$AK57</f>
        <v>0</v>
      </c>
      <c r="BL73" s="468">
        <f>[3]Gemüse!$CM57</f>
        <v>1.8173630000000001</v>
      </c>
      <c r="BM73" s="380">
        <f>[3]Gemüse!$AL57</f>
        <v>0</v>
      </c>
      <c r="BN73" s="380">
        <f>[3]Gemüse!$CN57</f>
        <v>0</v>
      </c>
      <c r="BO73" s="468">
        <f>[3]Gemüse!$AM57</f>
        <v>6.6106350000000003</v>
      </c>
      <c r="BP73" s="468">
        <f>[3]Gemüse!$CO57</f>
        <v>5.1648420000000002</v>
      </c>
      <c r="BQ73" s="380">
        <f>[3]Gemüse!$AN57</f>
        <v>5.0116440000000004</v>
      </c>
      <c r="BR73" s="380">
        <f>[3]Gemüse!$CP57</f>
        <v>2.0832660000000001</v>
      </c>
      <c r="BS73" s="380"/>
      <c r="BT73" s="380">
        <f>[3]Gemüse!$AO57</f>
        <v>6.9831240000000001</v>
      </c>
      <c r="BU73" s="380">
        <f>[3]Gemüse!$CQ57</f>
        <v>3.6230470000000001</v>
      </c>
      <c r="BV73" s="468">
        <f>[3]Gemüse!$AW57</f>
        <v>8.8427919999999993</v>
      </c>
      <c r="BW73" s="468">
        <f>[3]Gemüse!$CY57</f>
        <v>7.4424159999999997</v>
      </c>
      <c r="BX73" s="380">
        <f>[3]Gemüse!$AP57</f>
        <v>0</v>
      </c>
      <c r="BY73" s="380">
        <f>[3]Gemüse!$CR57</f>
        <v>0</v>
      </c>
      <c r="BZ73" s="468">
        <f>[3]Gemüse!$AQ57</f>
        <v>7.8697090000000003</v>
      </c>
      <c r="CA73" s="468">
        <f>[3]Gemüse!$CS57</f>
        <v>4.6163860000000003</v>
      </c>
      <c r="CB73" s="380">
        <f>[3]Gemüse!$AS57</f>
        <v>0</v>
      </c>
      <c r="CC73" s="380">
        <f>[3]Gemüse!$CU57</f>
        <v>0</v>
      </c>
      <c r="CD73" s="468">
        <f>[3]Gemüse!$AT57</f>
        <v>0</v>
      </c>
      <c r="CE73" s="468">
        <f>[3]Gemüse!$CV57</f>
        <v>0</v>
      </c>
      <c r="CF73" s="380">
        <f>[3]Gemüse!$AU57</f>
        <v>0</v>
      </c>
      <c r="CG73" s="380">
        <f>[3]Gemüse!$CW57</f>
        <v>0</v>
      </c>
      <c r="CH73" s="380"/>
      <c r="CI73" s="468">
        <f>[3]Gemüse!$AV57</f>
        <v>10.704845000000001</v>
      </c>
      <c r="CJ73" s="468">
        <f>[3]Gemüse!$CX57</f>
        <v>7.915114</v>
      </c>
      <c r="CK73" s="380"/>
      <c r="CL73" s="380">
        <f>[3]Gemüse!$AY57</f>
        <v>16.881713000000001</v>
      </c>
      <c r="CM73" s="380">
        <f>[3]Gemüse!$DA57</f>
        <v>8.9761559999999996</v>
      </c>
      <c r="CN73" s="380"/>
      <c r="CO73" s="468">
        <f>[3]Gemüse!$AZ57</f>
        <v>15.289548999999999</v>
      </c>
      <c r="CP73" s="468">
        <f>[3]Gemüse!$DB57</f>
        <v>10.203072000000001</v>
      </c>
      <c r="CQ73" s="380">
        <f>[3]Gemüse!$BB57</f>
        <v>14.796290000000001</v>
      </c>
      <c r="CR73" s="380">
        <f>[3]Gemüse!$DD57</f>
        <v>8.9375660000000003</v>
      </c>
      <c r="CS73" s="468">
        <f>[3]Gemüse!$BC57</f>
        <v>7.1204039999999997</v>
      </c>
      <c r="CT73" s="468">
        <f>[3]Gemüse!$DE57</f>
        <v>5.7333639999999999</v>
      </c>
      <c r="CU73" s="380">
        <f>[3]Gemüse!$AJ57</f>
        <v>4.9427329999999996</v>
      </c>
      <c r="CV73" s="380">
        <f>[3]Gemüse!$CL57</f>
        <v>3.518837</v>
      </c>
      <c r="CW73" s="383"/>
      <c r="CX73" s="343">
        <f>'Früchte Daten'!BQ73</f>
        <v>4</v>
      </c>
      <c r="CY73" s="471">
        <f>[3]Gemüse!DH57</f>
        <v>4218.9996294539997</v>
      </c>
      <c r="CZ73" s="471">
        <f>[3]Gemüse!DI57</f>
        <v>20085.502159696003</v>
      </c>
      <c r="DA73" s="471"/>
      <c r="DB73" s="473">
        <f>[3]Gemüse!DJ57</f>
        <v>295.57999681899997</v>
      </c>
      <c r="DC73" s="473">
        <f>[3]Gemüse!DK57</f>
        <v>1150.822397676</v>
      </c>
      <c r="DD73" s="471">
        <f>[3]Gemüse!DL57</f>
        <v>325.10488212700102</v>
      </c>
      <c r="DE73" s="471">
        <f>[3]Gemüse!DM57</f>
        <v>1315.173320393</v>
      </c>
      <c r="DF73" s="473">
        <f>[3]Gemüse!DN57</f>
        <v>200.80931961300098</v>
      </c>
      <c r="DG73" s="473">
        <f>[3]Gemüse!DO57</f>
        <v>1137.2455557210001</v>
      </c>
      <c r="DH73" s="471">
        <f>[3]Gemüse!DP57</f>
        <v>119.477872790001</v>
      </c>
      <c r="DI73" s="471">
        <f>[3]Gemüse!DQ57</f>
        <v>1000.8354861070001</v>
      </c>
      <c r="DJ73" s="473">
        <f>[3]Gemüse!DR57</f>
        <v>266.90433065399998</v>
      </c>
      <c r="DK73" s="473">
        <f>[3]Gemüse!DS57</f>
        <v>824.59008489500002</v>
      </c>
      <c r="DN73" s="471"/>
      <c r="DO73" s="471">
        <f>[3]Gemüse!DT57</f>
        <v>60.821054206001001</v>
      </c>
      <c r="DP73" s="471">
        <f>[3]Gemüse!DU57</f>
        <v>436.13202701199998</v>
      </c>
      <c r="DQ73" s="473">
        <f>[3]Gemüse!DV57</f>
        <v>82.433550431000995</v>
      </c>
      <c r="DR73" s="473">
        <f>[3]Gemüse!DW57</f>
        <v>626.34391847700101</v>
      </c>
      <c r="DS73" s="471">
        <f>[3]Gemüse!DX57</f>
        <v>88.499079065000004</v>
      </c>
      <c r="DT73" s="471">
        <f>[3]Gemüse!DY57</f>
        <v>430.88303299</v>
      </c>
      <c r="DU73" s="473">
        <f>[3]Gemüse!DZ57</f>
        <v>33.500782274999999</v>
      </c>
      <c r="DV73" s="473">
        <f>[3]Gemüse!EA57</f>
        <v>144.187776641</v>
      </c>
      <c r="DW73" s="471"/>
      <c r="DX73" s="471">
        <f>[3]Gemüse!EB57</f>
        <v>77.573620678000012</v>
      </c>
      <c r="DY73" s="471">
        <f>[3]Gemüse!EC57</f>
        <v>527.10930722299997</v>
      </c>
      <c r="DZ73" s="473">
        <f>[3]Gemüse!ED57</f>
        <v>84.859000828999996</v>
      </c>
      <c r="EA73" s="473">
        <f>[3]Gemüse!EE57</f>
        <v>536.562906559</v>
      </c>
      <c r="EB73" s="471">
        <f>[3]Gemüse!$EF57</f>
        <v>22.782982000000001</v>
      </c>
      <c r="EC73" s="471">
        <f>[3]Gemüse!EG57</f>
        <v>284.94803300000098</v>
      </c>
      <c r="ED73" s="473">
        <f>[3]Gemüse!EH57</f>
        <v>30.315834276000999</v>
      </c>
      <c r="EE73" s="473">
        <f>[3]Gemüse!EI57</f>
        <v>222.853389077</v>
      </c>
      <c r="EG73" s="471">
        <f>[3]Gemüse!$EJ57</f>
        <v>862.99744695999993</v>
      </c>
      <c r="EH73" s="471">
        <f>[3]Gemüse!EK57</f>
        <v>2383.668125698</v>
      </c>
      <c r="EI73" s="473">
        <f>[3]Gemüse!EL57</f>
        <v>40.522956073000003</v>
      </c>
      <c r="EJ73" s="473">
        <f>[3]Gemüse!EM57</f>
        <v>221.781824838001</v>
      </c>
      <c r="EK73" s="471">
        <f>[3]Gemüse!$EN57</f>
        <v>10.532182271</v>
      </c>
      <c r="EL73" s="471">
        <f>[3]Gemüse!EO57</f>
        <v>70.782406214000005</v>
      </c>
      <c r="EM73" s="473">
        <f>[3]Gemüse!EP57</f>
        <v>130.01512125800099</v>
      </c>
      <c r="EN73" s="473">
        <f>[3]Gemüse!EQ57</f>
        <v>253.40710207699999</v>
      </c>
      <c r="EO73" s="471"/>
      <c r="EP73" s="471">
        <f>[3]Gemüse!ER57</f>
        <v>68.789922160999993</v>
      </c>
      <c r="EQ73" s="471">
        <f>[3]Gemüse!ES57</f>
        <v>467.713661984</v>
      </c>
      <c r="ER73" s="471">
        <f>[3]Gemüse!$ET57</f>
        <v>184.29747755600098</v>
      </c>
      <c r="ES73" s="471">
        <f>[3]Gemüse!EU57</f>
        <v>1886.889489762</v>
      </c>
      <c r="ET73" s="471"/>
      <c r="EU73" s="473">
        <f>[3]Gemüse!$EV57</f>
        <v>80.388045312999992</v>
      </c>
      <c r="EV73" s="473">
        <f>[3]Gemüse!EW57</f>
        <v>462.21698798699998</v>
      </c>
      <c r="EX73" s="473">
        <f>[3]Gemüse!EX57</f>
        <v>76.308705520000004</v>
      </c>
      <c r="EY73" s="473">
        <f>[3]Gemüse!EY57</f>
        <v>390.40823606400102</v>
      </c>
    </row>
    <row r="74" spans="1:155" x14ac:dyDescent="0.2">
      <c r="A74" s="218"/>
      <c r="B74" s="189">
        <f>[3]Gemüse!A58</f>
        <v>44440</v>
      </c>
      <c r="C74" s="468">
        <f>[3]Gemüse!$B58</f>
        <v>8.4064999999999994</v>
      </c>
      <c r="D74" s="468">
        <f>[3]Gemüse!$BD58</f>
        <v>4.2291939999999997</v>
      </c>
      <c r="E74" s="380">
        <f>[3]Gemüse!$C58</f>
        <v>6.9732130000000003</v>
      </c>
      <c r="F74" s="380">
        <f>[3]Gemüse!$BE58</f>
        <v>3.480229</v>
      </c>
      <c r="G74" s="468">
        <f>[3]Gemüse!$D58</f>
        <v>2.322454</v>
      </c>
      <c r="H74" s="468">
        <f>[3]Gemüse!$BF58</f>
        <v>1.5325690000000001</v>
      </c>
      <c r="I74" s="380">
        <f>[3]Gemüse!$E58</f>
        <v>8.3455929999999992</v>
      </c>
      <c r="J74" s="380">
        <f>[3]Gemüse!$BG58</f>
        <v>3.3713310000000001</v>
      </c>
      <c r="K74" s="468">
        <f>[3]Gemüse!$F58</f>
        <v>0</v>
      </c>
      <c r="L74" s="468">
        <f>[3]Gemüse!$BH58</f>
        <v>9.4963619999999995</v>
      </c>
      <c r="M74" s="380">
        <f>[3]Gemüse!$G58</f>
        <v>0</v>
      </c>
      <c r="N74" s="380">
        <f>[3]Gemüse!$BI58</f>
        <v>0</v>
      </c>
      <c r="O74" s="468">
        <f>[3]Gemüse!$H58</f>
        <v>0</v>
      </c>
      <c r="P74" s="468">
        <f>[3]Gemüse!$BJ58</f>
        <v>0</v>
      </c>
      <c r="Q74" s="380">
        <f>[3]Gemüse!$J58</f>
        <v>5.848249</v>
      </c>
      <c r="R74" s="380">
        <f>[3]Gemüse!$BL58</f>
        <v>4.1101609999999997</v>
      </c>
      <c r="S74" s="380"/>
      <c r="T74" s="468">
        <f>[3]Gemüse!$K58</f>
        <v>9.8108090000000008</v>
      </c>
      <c r="U74" s="468">
        <f>[3]Gemüse!$BM58</f>
        <v>3.5770240000000002</v>
      </c>
      <c r="V74" s="380">
        <f>[3]Gemüse!$L58</f>
        <v>0</v>
      </c>
      <c r="W74" s="380">
        <f>[3]Gemüse!$BN58</f>
        <v>6.1980680000000001</v>
      </c>
      <c r="X74" s="468">
        <f>[3]Gemüse!$M58</f>
        <v>2.8795459999999999</v>
      </c>
      <c r="Y74" s="468">
        <f>[3]Gemüse!$BO58</f>
        <v>2.214159</v>
      </c>
      <c r="Z74" s="380">
        <f>[3]Gemüse!$N58</f>
        <v>2.6895169999999999</v>
      </c>
      <c r="AA74" s="380">
        <f>[3]Gemüse!$BP58</f>
        <v>1.820416</v>
      </c>
      <c r="AB74" s="468">
        <f>[3]Gemüse!$R58</f>
        <v>2.7413280000000002</v>
      </c>
      <c r="AC74" s="468">
        <f>[3]Gemüse!$BT58</f>
        <v>1.8538479999999999</v>
      </c>
      <c r="AD74" s="380">
        <f>[3]Gemüse!$U58</f>
        <v>46.516362000000001</v>
      </c>
      <c r="AE74" s="380">
        <f>[3]Gemüse!$BW58</f>
        <v>26.921686999999999</v>
      </c>
      <c r="AF74" s="468">
        <f>[3]Gemüse!$V58</f>
        <v>23.389475000000001</v>
      </c>
      <c r="AG74" s="468">
        <f>[3]Gemüse!$BX58</f>
        <v>8.4514890000000005</v>
      </c>
      <c r="AH74" s="380">
        <f>[3]Gemüse!$AX58</f>
        <v>26.957957</v>
      </c>
      <c r="AI74" s="380">
        <f>[3]Gemüse!$CZ58</f>
        <v>9.7645339999999994</v>
      </c>
      <c r="AJ74" s="468">
        <f>[3]Gemüse!$W58</f>
        <v>4.8183740000000004</v>
      </c>
      <c r="AK74" s="468">
        <f>[3]Gemüse!$BY58</f>
        <v>5.199014</v>
      </c>
      <c r="AL74" s="380"/>
      <c r="AM74" s="380">
        <f>[3]Gemüse!$X58</f>
        <v>8.4678059999999995</v>
      </c>
      <c r="AN74" s="380">
        <f>[3]Gemüse!$BZ58</f>
        <v>4.8886060000000002</v>
      </c>
      <c r="AO74" s="468">
        <f>[3]Gemüse!$Y58</f>
        <v>8.7418610000000001</v>
      </c>
      <c r="AP74" s="468">
        <f>[3]Gemüse!$CA58</f>
        <v>5.4850580000000004</v>
      </c>
      <c r="AQ74" s="380">
        <f>[3]Gemüse!$Z58</f>
        <v>6.6859760000000001</v>
      </c>
      <c r="AR74" s="380">
        <f>[3]Gemüse!$CB58</f>
        <v>3.718324</v>
      </c>
      <c r="AS74" s="468">
        <f>[3]Gemüse!$AF58</f>
        <v>3.1057079999999999</v>
      </c>
      <c r="AT74" s="468">
        <f>[3]Gemüse!$CH58</f>
        <v>1.865326</v>
      </c>
      <c r="AU74" s="380">
        <f>[3]Gemüse!$AB58</f>
        <v>5.1016659999999998</v>
      </c>
      <c r="AV74" s="380">
        <f>[3]Gemüse!$CD58</f>
        <v>1.9641789999999999</v>
      </c>
      <c r="AW74" s="468">
        <f>[3]Gemüse!$AC58</f>
        <v>5.2537520000000004</v>
      </c>
      <c r="AX74" s="468">
        <f>[3]Gemüse!$CE58</f>
        <v>1.9673389999999999</v>
      </c>
      <c r="AY74" s="380">
        <f>[3]Gemüse!$AD58</f>
        <v>5.6659790000000001</v>
      </c>
      <c r="AZ74" s="380">
        <f>[3]Gemüse!$CF58</f>
        <v>3.2946759999999999</v>
      </c>
      <c r="BA74" s="380"/>
      <c r="BB74" s="468">
        <f>[3]Gemüse!$AE58</f>
        <v>3.30979</v>
      </c>
      <c r="BC74" s="468">
        <f>[3]Gemüse!$CG58</f>
        <v>2.0316369999999999</v>
      </c>
      <c r="BD74" s="380">
        <f>[3]Gemüse!$AG58</f>
        <v>6.1294570000000004</v>
      </c>
      <c r="BE74" s="380">
        <f>[3]Gemüse!$CI58</f>
        <v>3.4586920000000001</v>
      </c>
      <c r="BF74" s="468">
        <f>[3]Gemüse!$AH58</f>
        <v>2.9684110000000001</v>
      </c>
      <c r="BG74" s="468">
        <f>[3]Gemüse!$CJ58</f>
        <v>1.3231219999999999</v>
      </c>
      <c r="BH74" s="380">
        <f>[3]Gemüse!$AI58</f>
        <v>0</v>
      </c>
      <c r="BI74" s="380">
        <f>[3]Gemüse!$CK58</f>
        <v>0</v>
      </c>
      <c r="BJ74" s="380"/>
      <c r="BK74" s="468">
        <f>[3]Gemüse!$AK58</f>
        <v>0</v>
      </c>
      <c r="BL74" s="468">
        <f>[3]Gemüse!$CM58</f>
        <v>1.838292</v>
      </c>
      <c r="BM74" s="380">
        <f>[3]Gemüse!$AL58</f>
        <v>0</v>
      </c>
      <c r="BN74" s="380">
        <f>[3]Gemüse!$CN58</f>
        <v>0</v>
      </c>
      <c r="BO74" s="468">
        <f>[3]Gemüse!$AM58</f>
        <v>6.988416</v>
      </c>
      <c r="BP74" s="468">
        <f>[3]Gemüse!$CO58</f>
        <v>5.5641679999999996</v>
      </c>
      <c r="BQ74" s="380">
        <f>[3]Gemüse!$AN58</f>
        <v>5.0534270000000001</v>
      </c>
      <c r="BR74" s="380">
        <f>[3]Gemüse!$CP58</f>
        <v>2.1648879999999999</v>
      </c>
      <c r="BS74" s="380"/>
      <c r="BT74" s="380">
        <f>[3]Gemüse!$AO58</f>
        <v>7.4968820000000003</v>
      </c>
      <c r="BU74" s="380">
        <f>[3]Gemüse!$CQ58</f>
        <v>4.0340579999999999</v>
      </c>
      <c r="BV74" s="468">
        <f>[3]Gemüse!$AW58</f>
        <v>9.309215</v>
      </c>
      <c r="BW74" s="468">
        <f>[3]Gemüse!$CY58</f>
        <v>7.846349</v>
      </c>
      <c r="BX74" s="380">
        <f>[3]Gemüse!$AP58</f>
        <v>0</v>
      </c>
      <c r="BY74" s="380">
        <f>[3]Gemüse!$CR58</f>
        <v>0</v>
      </c>
      <c r="BZ74" s="468">
        <f>[3]Gemüse!$AQ58</f>
        <v>7.8038530000000002</v>
      </c>
      <c r="CA74" s="468">
        <f>[3]Gemüse!$CS58</f>
        <v>4.7170839999999998</v>
      </c>
      <c r="CB74" s="380">
        <f>[3]Gemüse!$AS58</f>
        <v>0</v>
      </c>
      <c r="CC74" s="380">
        <f>[3]Gemüse!$CU58</f>
        <v>0</v>
      </c>
      <c r="CD74" s="468">
        <f>[3]Gemüse!$AT58</f>
        <v>0</v>
      </c>
      <c r="CE74" s="468">
        <f>[3]Gemüse!$CV58</f>
        <v>0</v>
      </c>
      <c r="CF74" s="380">
        <f>[3]Gemüse!$AU58</f>
        <v>0</v>
      </c>
      <c r="CG74" s="380">
        <f>[3]Gemüse!$CW58</f>
        <v>0</v>
      </c>
      <c r="CH74" s="380"/>
      <c r="CI74" s="468">
        <f>[3]Gemüse!$AV58</f>
        <v>11.225864</v>
      </c>
      <c r="CJ74" s="468">
        <f>[3]Gemüse!$CX58</f>
        <v>7.8973630000000004</v>
      </c>
      <c r="CK74" s="380"/>
      <c r="CL74" s="380">
        <f>[3]Gemüse!$AY58</f>
        <v>14.498455</v>
      </c>
      <c r="CM74" s="380">
        <f>[3]Gemüse!$DA58</f>
        <v>8.8273469999999996</v>
      </c>
      <c r="CN74" s="380"/>
      <c r="CO74" s="468">
        <f>[3]Gemüse!$AZ58</f>
        <v>15.289572</v>
      </c>
      <c r="CP74" s="468">
        <f>[3]Gemüse!$DB58</f>
        <v>10.225552</v>
      </c>
      <c r="CQ74" s="380">
        <f>[3]Gemüse!$BB58</f>
        <v>14.795738</v>
      </c>
      <c r="CR74" s="380">
        <f>[3]Gemüse!$DD58</f>
        <v>8.9339949999999995</v>
      </c>
      <c r="CS74" s="468">
        <f>[3]Gemüse!$BC58</f>
        <v>7.1196349999999997</v>
      </c>
      <c r="CT74" s="468">
        <f>[3]Gemüse!$DE58</f>
        <v>5.744408</v>
      </c>
      <c r="CU74" s="380">
        <f>[3]Gemüse!$AJ58</f>
        <v>4.9427070000000004</v>
      </c>
      <c r="CV74" s="380">
        <f>[3]Gemüse!$CL58</f>
        <v>3.5571269999999999</v>
      </c>
      <c r="CW74" s="383"/>
      <c r="CX74" s="343">
        <f>'Früchte Daten'!BQ74</f>
        <v>5</v>
      </c>
      <c r="CY74" s="471">
        <f>[3]Gemüse!DH58</f>
        <v>4870.2439516589993</v>
      </c>
      <c r="CZ74" s="471">
        <f>[3]Gemüse!DI58</f>
        <v>24336.682468551997</v>
      </c>
      <c r="DA74" s="471"/>
      <c r="DB74" s="473">
        <f>[3]Gemüse!DJ58</f>
        <v>414.57227308900002</v>
      </c>
      <c r="DC74" s="473">
        <f>[3]Gemüse!DK58</f>
        <v>1574.1378030999999</v>
      </c>
      <c r="DD74" s="471">
        <f>[3]Gemüse!DL58</f>
        <v>426.63679870400102</v>
      </c>
      <c r="DE74" s="471">
        <f>[3]Gemüse!DM58</f>
        <v>1902.551519782</v>
      </c>
      <c r="DF74" s="473">
        <f>[3]Gemüse!DN58</f>
        <v>180.76500248900101</v>
      </c>
      <c r="DG74" s="473">
        <f>[3]Gemüse!DO58</f>
        <v>1426.92793585</v>
      </c>
      <c r="DH74" s="471">
        <f>[3]Gemüse!DP58</f>
        <v>173.04436790800102</v>
      </c>
      <c r="DI74" s="471">
        <f>[3]Gemüse!DQ58</f>
        <v>1736.185633049</v>
      </c>
      <c r="DJ74" s="473">
        <f>[3]Gemüse!DR58</f>
        <v>261.495700322</v>
      </c>
      <c r="DK74" s="473">
        <f>[3]Gemüse!DS58</f>
        <v>1118.320890128</v>
      </c>
      <c r="DN74" s="471"/>
      <c r="DO74" s="471">
        <f>[3]Gemüse!DT58</f>
        <v>54.187998659999998</v>
      </c>
      <c r="DP74" s="471">
        <f>[3]Gemüse!DU58</f>
        <v>381.84471631000002</v>
      </c>
      <c r="DQ74" s="473">
        <f>[3]Gemüse!DV58</f>
        <v>123.07722702100101</v>
      </c>
      <c r="DR74" s="473">
        <f>[3]Gemüse!DW58</f>
        <v>807.03501905799999</v>
      </c>
      <c r="DS74" s="471">
        <f>[3]Gemüse!DX58</f>
        <v>153.59201391300002</v>
      </c>
      <c r="DT74" s="471">
        <f>[3]Gemüse!DY58</f>
        <v>640.75866067899995</v>
      </c>
      <c r="DU74" s="473">
        <f>[3]Gemüse!DZ58</f>
        <v>13.879630767001002</v>
      </c>
      <c r="DV74" s="473">
        <f>[3]Gemüse!EA58</f>
        <v>100.60140301800101</v>
      </c>
      <c r="DW74" s="471"/>
      <c r="DX74" s="471">
        <f>[3]Gemüse!EB58</f>
        <v>45.541991228999997</v>
      </c>
      <c r="DY74" s="471">
        <f>[3]Gemüse!EC58</f>
        <v>590.57419832400001</v>
      </c>
      <c r="DZ74" s="473">
        <f>[3]Gemüse!ED58</f>
        <v>59.853730025000999</v>
      </c>
      <c r="EA74" s="473">
        <f>[3]Gemüse!EE58</f>
        <v>613.04070735200105</v>
      </c>
      <c r="EB74" s="471">
        <f>[3]Gemüse!$EF58</f>
        <v>22.828702000001002</v>
      </c>
      <c r="EC74" s="471">
        <f>[3]Gemüse!EG58</f>
        <v>235.06004100000001</v>
      </c>
      <c r="ED74" s="473">
        <f>[3]Gemüse!EH58</f>
        <v>19.370102393</v>
      </c>
      <c r="EE74" s="473">
        <f>[3]Gemüse!EI58</f>
        <v>261.45603061600002</v>
      </c>
      <c r="EG74" s="471">
        <f>[3]Gemüse!$EJ58</f>
        <v>1060.3257333710001</v>
      </c>
      <c r="EH74" s="471">
        <f>[3]Gemüse!EK58</f>
        <v>2596.3494118650001</v>
      </c>
      <c r="EI74" s="473">
        <f>[3]Gemüse!EL58</f>
        <v>40.320935104</v>
      </c>
      <c r="EJ74" s="473">
        <f>[3]Gemüse!EM58</f>
        <v>212.347432881</v>
      </c>
      <c r="EK74" s="471">
        <f>[3]Gemüse!$EN58</f>
        <v>17.278497325</v>
      </c>
      <c r="EL74" s="471">
        <f>[3]Gemüse!EO58</f>
        <v>107.178886009001</v>
      </c>
      <c r="EM74" s="473">
        <f>[3]Gemüse!EP58</f>
        <v>144.50784259399998</v>
      </c>
      <c r="EN74" s="473">
        <f>[3]Gemüse!EQ58</f>
        <v>203.42864639499999</v>
      </c>
      <c r="EO74" s="380"/>
      <c r="EP74" s="471">
        <f>[3]Gemüse!ER58</f>
        <v>55.009133412000999</v>
      </c>
      <c r="EQ74" s="471">
        <f>[3]Gemüse!ES58</f>
        <v>449.23184668900006</v>
      </c>
      <c r="ER74" s="471">
        <f>[3]Gemüse!$ET58</f>
        <v>269.19384088200002</v>
      </c>
      <c r="ES74" s="471">
        <f>[3]Gemüse!EU58</f>
        <v>2298.082913273</v>
      </c>
      <c r="ET74" s="471"/>
      <c r="EU74" s="473">
        <f>[3]Gemüse!$EV58</f>
        <v>102.541999883</v>
      </c>
      <c r="EV74" s="473">
        <f>[3]Gemüse!EW58</f>
        <v>538.85434039500001</v>
      </c>
      <c r="EX74" s="473">
        <f>[3]Gemüse!EX58</f>
        <v>55.616741489001001</v>
      </c>
      <c r="EY74" s="473">
        <f>[3]Gemüse!EY58</f>
        <v>458.17685867600102</v>
      </c>
    </row>
    <row r="75" spans="1:155" x14ac:dyDescent="0.2">
      <c r="B75" s="189">
        <f>[3]Gemüse!A59</f>
        <v>44409</v>
      </c>
      <c r="C75" s="468">
        <f>[3]Gemüse!$B59</f>
        <v>8.6520109999999999</v>
      </c>
      <c r="D75" s="468">
        <f>[3]Gemüse!$BD59</f>
        <v>3.8521230000000002</v>
      </c>
      <c r="E75" s="380">
        <f>[3]Gemüse!$C59</f>
        <v>7.6464189999999999</v>
      </c>
      <c r="F75" s="380">
        <f>[3]Gemüse!$BE59</f>
        <v>3.6264400000000001</v>
      </c>
      <c r="G75" s="468">
        <f>[3]Gemüse!$D59</f>
        <v>2.2992279999999998</v>
      </c>
      <c r="H75" s="468">
        <f>[3]Gemüse!$BF59</f>
        <v>1.428572</v>
      </c>
      <c r="I75" s="380">
        <f>[3]Gemüse!$E59</f>
        <v>8.4722340000000003</v>
      </c>
      <c r="J75" s="380">
        <f>[3]Gemüse!$BG59</f>
        <v>3.676472</v>
      </c>
      <c r="K75" s="468">
        <f>[3]Gemüse!$F59</f>
        <v>0</v>
      </c>
      <c r="L75" s="468">
        <f>[3]Gemüse!$BH59</f>
        <v>9.0948010000000004</v>
      </c>
      <c r="M75" s="380">
        <f>[3]Gemüse!$G59</f>
        <v>0</v>
      </c>
      <c r="N75" s="380">
        <f>[3]Gemüse!$BI59</f>
        <v>0</v>
      </c>
      <c r="O75" s="468">
        <f>[3]Gemüse!$H59</f>
        <v>0</v>
      </c>
      <c r="P75" s="468">
        <f>[3]Gemüse!$BJ59</f>
        <v>0</v>
      </c>
      <c r="Q75" s="380">
        <f>[3]Gemüse!$J59</f>
        <v>6.3759319999999997</v>
      </c>
      <c r="R75" s="380">
        <f>[3]Gemüse!$BL59</f>
        <v>4.0844670000000001</v>
      </c>
      <c r="S75" s="380"/>
      <c r="T75" s="468">
        <f>[3]Gemüse!$K59</f>
        <v>9.6534469999999999</v>
      </c>
      <c r="U75" s="468">
        <f>[3]Gemüse!$BM59</f>
        <v>3.5832489999999999</v>
      </c>
      <c r="V75" s="380">
        <f>[3]Gemüse!$L59</f>
        <v>0</v>
      </c>
      <c r="W75" s="380">
        <f>[3]Gemüse!$BN59</f>
        <v>6.8115379999999996</v>
      </c>
      <c r="X75" s="468">
        <f>[3]Gemüse!$M59</f>
        <v>3.068981</v>
      </c>
      <c r="Y75" s="468">
        <f>[3]Gemüse!$BO59</f>
        <v>2.3844810000000001</v>
      </c>
      <c r="Z75" s="380">
        <f>[3]Gemüse!$N59</f>
        <v>2.7745259999999998</v>
      </c>
      <c r="AA75" s="380">
        <f>[3]Gemüse!$BP59</f>
        <v>1.950318</v>
      </c>
      <c r="AB75" s="468">
        <f>[3]Gemüse!$R59</f>
        <v>3.1147089999999999</v>
      </c>
      <c r="AC75" s="468">
        <f>[3]Gemüse!$BT59</f>
        <v>2.1253880000000001</v>
      </c>
      <c r="AD75" s="380">
        <f>[3]Gemüse!$U59</f>
        <v>0</v>
      </c>
      <c r="AE75" s="380">
        <f>[3]Gemüse!$BW59</f>
        <v>30.485785</v>
      </c>
      <c r="AF75" s="468">
        <f>[3]Gemüse!$V59</f>
        <v>22.307466000000002</v>
      </c>
      <c r="AG75" s="468">
        <f>[3]Gemüse!$BX59</f>
        <v>8.2592529999999993</v>
      </c>
      <c r="AH75" s="380">
        <f>[3]Gemüse!$AX59</f>
        <v>28.830072000000001</v>
      </c>
      <c r="AI75" s="380">
        <f>[3]Gemüse!$CZ59</f>
        <v>9.8349080000000004</v>
      </c>
      <c r="AJ75" s="468">
        <f>[3]Gemüse!$W59</f>
        <v>5.0998279999999996</v>
      </c>
      <c r="AK75" s="468">
        <f>[3]Gemüse!$BY59</f>
        <v>5.2078490000000004</v>
      </c>
      <c r="AL75" s="380"/>
      <c r="AM75" s="380">
        <f>[3]Gemüse!$X59</f>
        <v>8.5474359999999994</v>
      </c>
      <c r="AN75" s="380">
        <f>[3]Gemüse!$BZ59</f>
        <v>5.3851969999999998</v>
      </c>
      <c r="AO75" s="468">
        <f>[3]Gemüse!$Y59</f>
        <v>8.6004880000000004</v>
      </c>
      <c r="AP75" s="468">
        <f>[3]Gemüse!$CA59</f>
        <v>5.7478049999999996</v>
      </c>
      <c r="AQ75" s="380">
        <f>[3]Gemüse!$Z59</f>
        <v>6.5661560000000003</v>
      </c>
      <c r="AR75" s="380">
        <f>[3]Gemüse!$CB59</f>
        <v>3.6424789999999998</v>
      </c>
      <c r="AS75" s="468">
        <f>[3]Gemüse!$AF59</f>
        <v>3.1326520000000002</v>
      </c>
      <c r="AT75" s="468">
        <f>[3]Gemüse!$CH59</f>
        <v>1.923441</v>
      </c>
      <c r="AU75" s="380">
        <f>[3]Gemüse!$AB59</f>
        <v>5.227233</v>
      </c>
      <c r="AV75" s="380">
        <f>[3]Gemüse!$CD59</f>
        <v>2.1999849999999999</v>
      </c>
      <c r="AW75" s="468">
        <f>[3]Gemüse!$AC59</f>
        <v>5.3409639999999996</v>
      </c>
      <c r="AX75" s="468">
        <f>[3]Gemüse!$CE59</f>
        <v>2.2134939999999999</v>
      </c>
      <c r="AY75" s="380">
        <f>[3]Gemüse!$AD59</f>
        <v>5.7725359999999997</v>
      </c>
      <c r="AZ75" s="380">
        <f>[3]Gemüse!$CF59</f>
        <v>3.4023539999999999</v>
      </c>
      <c r="BA75" s="380"/>
      <c r="BB75" s="468">
        <f>[3]Gemüse!$AE59</f>
        <v>3.5300189999999998</v>
      </c>
      <c r="BC75" s="468">
        <f>[3]Gemüse!$CG59</f>
        <v>2.0335290000000001</v>
      </c>
      <c r="BD75" s="380">
        <f>[3]Gemüse!$AG59</f>
        <v>6.7270050000000001</v>
      </c>
      <c r="BE75" s="380">
        <f>[3]Gemüse!$CI59</f>
        <v>3.4463550000000001</v>
      </c>
      <c r="BF75" s="468">
        <f>[3]Gemüse!$AH59</f>
        <v>2.9882070000000001</v>
      </c>
      <c r="BG75" s="468">
        <f>[3]Gemüse!$CJ59</f>
        <v>1.3274999999999999</v>
      </c>
      <c r="BH75" s="380">
        <f>[3]Gemüse!$AI59</f>
        <v>0</v>
      </c>
      <c r="BI75" s="380">
        <f>[3]Gemüse!$CK59</f>
        <v>0</v>
      </c>
      <c r="BJ75" s="380"/>
      <c r="BK75" s="468">
        <f>[3]Gemüse!$AK59</f>
        <v>4.0761260000000004</v>
      </c>
      <c r="BL75" s="468">
        <f>[3]Gemüse!$CM59</f>
        <v>1.84371</v>
      </c>
      <c r="BM75" s="380">
        <f>[3]Gemüse!$AL59</f>
        <v>0</v>
      </c>
      <c r="BN75" s="380">
        <f>[3]Gemüse!$CN59</f>
        <v>0</v>
      </c>
      <c r="BO75" s="468">
        <f>[3]Gemüse!$AM59</f>
        <v>7.5387890000000004</v>
      </c>
      <c r="BP75" s="468">
        <f>[3]Gemüse!$CO59</f>
        <v>6.3002079999999996</v>
      </c>
      <c r="BQ75" s="380">
        <f>[3]Gemüse!$AN59</f>
        <v>4.9945690000000003</v>
      </c>
      <c r="BR75" s="380">
        <f>[3]Gemüse!$CP59</f>
        <v>2.2014740000000002</v>
      </c>
      <c r="BS75" s="380"/>
      <c r="BT75" s="380">
        <f>[3]Gemüse!$AO59</f>
        <v>7.3302550000000002</v>
      </c>
      <c r="BU75" s="380">
        <f>[3]Gemüse!$CQ59</f>
        <v>4.5809949999999997</v>
      </c>
      <c r="BV75" s="468">
        <f>[3]Gemüse!$AW59</f>
        <v>0</v>
      </c>
      <c r="BW75" s="468">
        <f>[3]Gemüse!$CY59</f>
        <v>8.0389619999999997</v>
      </c>
      <c r="BX75" s="380">
        <f>[3]Gemüse!$AP59</f>
        <v>0</v>
      </c>
      <c r="BY75" s="380">
        <f>[3]Gemüse!$CR59</f>
        <v>0</v>
      </c>
      <c r="BZ75" s="468">
        <f>[3]Gemüse!$AQ59</f>
        <v>8.4196709999999992</v>
      </c>
      <c r="CA75" s="468">
        <f>[3]Gemüse!$CS59</f>
        <v>4.8794420000000001</v>
      </c>
      <c r="CB75" s="380">
        <f>[3]Gemüse!$AS59</f>
        <v>0</v>
      </c>
      <c r="CC75" s="380">
        <f>[3]Gemüse!$CU59</f>
        <v>0</v>
      </c>
      <c r="CD75" s="468">
        <f>[3]Gemüse!$AT59</f>
        <v>0</v>
      </c>
      <c r="CE75" s="468">
        <f>[3]Gemüse!$CV59</f>
        <v>0</v>
      </c>
      <c r="CF75" s="380">
        <f>[3]Gemüse!$AU59</f>
        <v>0</v>
      </c>
      <c r="CG75" s="380">
        <f>[3]Gemüse!$CW59</f>
        <v>0</v>
      </c>
      <c r="CH75" s="380"/>
      <c r="CI75" s="468">
        <f>[3]Gemüse!$AV59</f>
        <v>11.392334999999999</v>
      </c>
      <c r="CJ75" s="468">
        <f>[3]Gemüse!$CX59</f>
        <v>8.212313</v>
      </c>
      <c r="CK75" s="380"/>
      <c r="CL75" s="380">
        <f>[3]Gemüse!$AY59</f>
        <v>16.435573000000002</v>
      </c>
      <c r="CM75" s="380">
        <f>[3]Gemüse!$DA59</f>
        <v>9.4917090000000002</v>
      </c>
      <c r="CN75" s="380"/>
      <c r="CO75" s="468">
        <f>[3]Gemüse!$AZ59</f>
        <v>15.289548999999999</v>
      </c>
      <c r="CP75" s="468">
        <f>[3]Gemüse!$DB59</f>
        <v>10.231215000000001</v>
      </c>
      <c r="CQ75" s="380">
        <f>[3]Gemüse!$BB59</f>
        <v>15.017314000000001</v>
      </c>
      <c r="CR75" s="380">
        <f>[3]Gemüse!$DD59</f>
        <v>8.8962190000000003</v>
      </c>
      <c r="CS75" s="468">
        <f>[3]Gemüse!$BC59</f>
        <v>7.0796580000000002</v>
      </c>
      <c r="CT75" s="468">
        <f>[3]Gemüse!$DE59</f>
        <v>5.7229039999999998</v>
      </c>
      <c r="CU75" s="380">
        <f>[3]Gemüse!$AJ59</f>
        <v>4.9427329999999996</v>
      </c>
      <c r="CV75" s="380">
        <f>[3]Gemüse!$CL59</f>
        <v>3.5407540000000002</v>
      </c>
      <c r="CW75" s="384"/>
      <c r="CX75" s="343">
        <f>'Früchte Daten'!BQ75</f>
        <v>4</v>
      </c>
      <c r="CY75" s="471">
        <f>[3]Gemüse!DH59</f>
        <v>3872.9135880359991</v>
      </c>
      <c r="CZ75" s="471">
        <f>[3]Gemüse!DI59</f>
        <v>19452.083080746001</v>
      </c>
      <c r="DA75" s="471"/>
      <c r="DB75" s="473">
        <f>[3]Gemüse!DJ59</f>
        <v>356.90729150500101</v>
      </c>
      <c r="DC75" s="473">
        <f>[3]Gemüse!DK59</f>
        <v>1362.977087661</v>
      </c>
      <c r="DD75" s="471">
        <f>[3]Gemüse!DL59</f>
        <v>414.47267611200101</v>
      </c>
      <c r="DE75" s="471">
        <f>[3]Gemüse!DM59</f>
        <v>1812.8907307470001</v>
      </c>
      <c r="DF75" s="473">
        <f>[3]Gemüse!DN59</f>
        <v>206.67068428000101</v>
      </c>
      <c r="DG75" s="473">
        <f>[3]Gemüse!DO59</f>
        <v>1250.0561542730002</v>
      </c>
      <c r="DH75" s="471">
        <f>[3]Gemüse!DP59</f>
        <v>199.33819754200101</v>
      </c>
      <c r="DI75" s="471">
        <f>[3]Gemüse!DQ59</f>
        <v>1432.3048150019999</v>
      </c>
      <c r="DJ75" s="473">
        <f>[3]Gemüse!DR59</f>
        <v>227.76487311399998</v>
      </c>
      <c r="DK75" s="473">
        <f>[3]Gemüse!DS59</f>
        <v>953.50400737300095</v>
      </c>
      <c r="DN75" s="471"/>
      <c r="DO75" s="471">
        <f>[3]Gemüse!DT59</f>
        <v>30.740895231</v>
      </c>
      <c r="DP75" s="471">
        <f>[3]Gemüse!DU59</f>
        <v>300.35644931100097</v>
      </c>
      <c r="DQ75" s="473">
        <f>[3]Gemüse!DV59</f>
        <v>54.131265214001004</v>
      </c>
      <c r="DR75" s="473">
        <f>[3]Gemüse!DW59</f>
        <v>696.24147263300108</v>
      </c>
      <c r="DS75" s="471">
        <f>[3]Gemüse!DX59</f>
        <v>136.58413195200001</v>
      </c>
      <c r="DT75" s="471">
        <f>[3]Gemüse!DY59</f>
        <v>521.09987531799993</v>
      </c>
      <c r="DU75" s="473">
        <f>[3]Gemüse!DZ59</f>
        <v>6.5338869330009999</v>
      </c>
      <c r="DV75" s="473">
        <f>[3]Gemüse!EA59</f>
        <v>48.126124777999998</v>
      </c>
      <c r="DW75" s="471"/>
      <c r="DX75" s="471">
        <f>[3]Gemüse!EB59</f>
        <v>53.020471977</v>
      </c>
      <c r="DY75" s="471">
        <f>[3]Gemüse!EC59</f>
        <v>392.78102569800001</v>
      </c>
      <c r="DZ75" s="473">
        <f>[3]Gemüse!ED59</f>
        <v>29.403805792001002</v>
      </c>
      <c r="EA75" s="473">
        <f>[3]Gemüse!EE59</f>
        <v>400.99092581200102</v>
      </c>
      <c r="EB75" s="471">
        <f>[3]Gemüse!$EF59</f>
        <v>12.436706000000001</v>
      </c>
      <c r="EC75" s="471">
        <f>[3]Gemüse!EG59</f>
        <v>135.290434</v>
      </c>
      <c r="ED75" s="473">
        <f>[3]Gemüse!EH59</f>
        <v>13.919921201000999</v>
      </c>
      <c r="EE75" s="473">
        <f>[3]Gemüse!EI59</f>
        <v>192.62588533500099</v>
      </c>
      <c r="EG75" s="471">
        <f>[3]Gemüse!$EJ59</f>
        <v>804.53198771200096</v>
      </c>
      <c r="EH75" s="471">
        <f>[3]Gemüse!EK59</f>
        <v>2103.6519693539999</v>
      </c>
      <c r="EI75" s="473">
        <f>[3]Gemüse!EL59</f>
        <v>27.597480895</v>
      </c>
      <c r="EJ75" s="473">
        <f>[3]Gemüse!EM59</f>
        <v>117.48894595500001</v>
      </c>
      <c r="EK75" s="471">
        <f>[3]Gemüse!$EN59</f>
        <v>15.204630407000002</v>
      </c>
      <c r="EL75" s="471">
        <f>[3]Gemüse!EO59</f>
        <v>103.16533730899999</v>
      </c>
      <c r="EM75" s="473">
        <f>[3]Gemüse!EP59</f>
        <v>101.04774519900201</v>
      </c>
      <c r="EN75" s="473">
        <f>[3]Gemüse!EQ59</f>
        <v>145.06373549200001</v>
      </c>
      <c r="EO75" s="471"/>
      <c r="EP75" s="471">
        <f>[3]Gemüse!ER59</f>
        <v>34.169499915999999</v>
      </c>
      <c r="EQ75" s="471">
        <f>[3]Gemüse!ES59</f>
        <v>262.54228678100105</v>
      </c>
      <c r="ER75" s="471">
        <f>[3]Gemüse!$ET59</f>
        <v>228.307201241001</v>
      </c>
      <c r="ES75" s="471">
        <f>[3]Gemüse!EU59</f>
        <v>1832.4593977100001</v>
      </c>
      <c r="ET75" s="471"/>
      <c r="EU75" s="473">
        <f>[3]Gemüse!$EV59</f>
        <v>69.566218775999999</v>
      </c>
      <c r="EV75" s="473">
        <f>[3]Gemüse!EW59</f>
        <v>419.59514139000004</v>
      </c>
      <c r="EX75" s="473">
        <f>[3]Gemüse!EX59</f>
        <v>26.304380580001002</v>
      </c>
      <c r="EY75" s="473">
        <f>[3]Gemüse!EY59</f>
        <v>281.96056384800005</v>
      </c>
    </row>
    <row r="76" spans="1:155" x14ac:dyDescent="0.2">
      <c r="B76" s="189">
        <f>[3]Gemüse!A60</f>
        <v>44378</v>
      </c>
      <c r="C76" s="468">
        <f>[3]Gemüse!$B60</f>
        <v>8.6681290000000004</v>
      </c>
      <c r="D76" s="468">
        <f>[3]Gemüse!$BD60</f>
        <v>4.3143729999999998</v>
      </c>
      <c r="E76" s="380">
        <f>[3]Gemüse!$C60</f>
        <v>7.8554890000000004</v>
      </c>
      <c r="F76" s="380">
        <f>[3]Gemüse!$BE60</f>
        <v>3.8047580000000001</v>
      </c>
      <c r="G76" s="468">
        <f>[3]Gemüse!$D60</f>
        <v>2.5146269999999999</v>
      </c>
      <c r="H76" s="468">
        <f>[3]Gemüse!$BF60</f>
        <v>1.589845</v>
      </c>
      <c r="I76" s="380">
        <f>[3]Gemüse!$E60</f>
        <v>8.6284379999999992</v>
      </c>
      <c r="J76" s="380">
        <f>[3]Gemüse!$BG60</f>
        <v>3.3388840000000002</v>
      </c>
      <c r="K76" s="468">
        <f>[3]Gemüse!$F60</f>
        <v>0</v>
      </c>
      <c r="L76" s="468">
        <f>[3]Gemüse!$BH60</f>
        <v>9.3376439999999992</v>
      </c>
      <c r="M76" s="380">
        <f>[3]Gemüse!$G60</f>
        <v>0</v>
      </c>
      <c r="N76" s="380">
        <f>[3]Gemüse!$BI60</f>
        <v>0</v>
      </c>
      <c r="O76" s="468">
        <f>[3]Gemüse!$H60</f>
        <v>0</v>
      </c>
      <c r="P76" s="468">
        <f>[3]Gemüse!$BJ60</f>
        <v>0</v>
      </c>
      <c r="Q76" s="380">
        <f>[3]Gemüse!$J60</f>
        <v>6.932531</v>
      </c>
      <c r="R76" s="380">
        <f>[3]Gemüse!$BL60</f>
        <v>3.9161250000000001</v>
      </c>
      <c r="S76" s="380"/>
      <c r="T76" s="468">
        <f>[3]Gemüse!$K60</f>
        <v>9.7000860000000007</v>
      </c>
      <c r="U76" s="468">
        <f>[3]Gemüse!$BM60</f>
        <v>3.5805020000000001</v>
      </c>
      <c r="V76" s="380">
        <f>[3]Gemüse!$L60</f>
        <v>0</v>
      </c>
      <c r="W76" s="380">
        <f>[3]Gemüse!$BN60</f>
        <v>6.5248670000000004</v>
      </c>
      <c r="X76" s="468">
        <f>[3]Gemüse!$M60</f>
        <v>2.8617530000000002</v>
      </c>
      <c r="Y76" s="468">
        <f>[3]Gemüse!$BO60</f>
        <v>1.980019</v>
      </c>
      <c r="Z76" s="380">
        <f>[3]Gemüse!$N60</f>
        <v>3.0205440000000001</v>
      </c>
      <c r="AA76" s="380">
        <f>[3]Gemüse!$BP60</f>
        <v>1.7543930000000001</v>
      </c>
      <c r="AB76" s="468">
        <f>[3]Gemüse!$R60</f>
        <v>2.9267989999999999</v>
      </c>
      <c r="AC76" s="468">
        <f>[3]Gemüse!$BT60</f>
        <v>1.8336250000000001</v>
      </c>
      <c r="AD76" s="380">
        <f>[3]Gemüse!$U60</f>
        <v>0</v>
      </c>
      <c r="AE76" s="380">
        <f>[3]Gemüse!$BW60</f>
        <v>29.94716</v>
      </c>
      <c r="AF76" s="468">
        <f>[3]Gemüse!$V60</f>
        <v>22.910202999999999</v>
      </c>
      <c r="AG76" s="468">
        <f>[3]Gemüse!$BX60</f>
        <v>8.9705809999999992</v>
      </c>
      <c r="AH76" s="380">
        <f>[3]Gemüse!$AX60</f>
        <v>24.705189000000001</v>
      </c>
      <c r="AI76" s="380">
        <f>[3]Gemüse!$CZ60</f>
        <v>8.1903170000000003</v>
      </c>
      <c r="AJ76" s="468">
        <f>[3]Gemüse!$W60</f>
        <v>4.9562759999999999</v>
      </c>
      <c r="AK76" s="468">
        <f>[3]Gemüse!$BY60</f>
        <v>4.9613899999999997</v>
      </c>
      <c r="AL76" s="380"/>
      <c r="AM76" s="380">
        <f>[3]Gemüse!$X60</f>
        <v>8.4471570000000007</v>
      </c>
      <c r="AN76" s="380">
        <f>[3]Gemüse!$BZ60</f>
        <v>5.0312939999999999</v>
      </c>
      <c r="AO76" s="468">
        <f>[3]Gemüse!$Y60</f>
        <v>8.8953509999999998</v>
      </c>
      <c r="AP76" s="468">
        <f>[3]Gemüse!$CA60</f>
        <v>5.3914439999999999</v>
      </c>
      <c r="AQ76" s="380">
        <f>[3]Gemüse!$Z60</f>
        <v>6.5150030000000001</v>
      </c>
      <c r="AR76" s="380">
        <f>[3]Gemüse!$CB60</f>
        <v>3.6158670000000002</v>
      </c>
      <c r="AS76" s="468">
        <f>[3]Gemüse!$AF60</f>
        <v>2.9524360000000001</v>
      </c>
      <c r="AT76" s="468">
        <f>[3]Gemüse!$CH60</f>
        <v>1.839261</v>
      </c>
      <c r="AU76" s="380">
        <f>[3]Gemüse!$AB60</f>
        <v>5.2307709999999998</v>
      </c>
      <c r="AV76" s="380">
        <f>[3]Gemüse!$CD60</f>
        <v>2.336605</v>
      </c>
      <c r="AW76" s="468">
        <f>[3]Gemüse!$AC60</f>
        <v>5.4664149999999996</v>
      </c>
      <c r="AX76" s="468">
        <f>[3]Gemüse!$CE60</f>
        <v>2.4610750000000001</v>
      </c>
      <c r="AY76" s="380">
        <f>[3]Gemüse!$AD60</f>
        <v>5.8503489999999996</v>
      </c>
      <c r="AZ76" s="380">
        <f>[3]Gemüse!$CF60</f>
        <v>3.1795870000000002</v>
      </c>
      <c r="BA76" s="380"/>
      <c r="BB76" s="468">
        <f>[3]Gemüse!$AE60</f>
        <v>3.9980310000000001</v>
      </c>
      <c r="BC76" s="468">
        <f>[3]Gemüse!$CG60</f>
        <v>2.1360839999999999</v>
      </c>
      <c r="BD76" s="380">
        <f>[3]Gemüse!$AG60</f>
        <v>6.6284349999999996</v>
      </c>
      <c r="BE76" s="380">
        <f>[3]Gemüse!$CI60</f>
        <v>2.4637280000000001</v>
      </c>
      <c r="BF76" s="468">
        <f>[3]Gemüse!$AH60</f>
        <v>2.979139</v>
      </c>
      <c r="BG76" s="468">
        <f>[3]Gemüse!$CJ60</f>
        <v>1.3431569999999999</v>
      </c>
      <c r="BH76" s="380">
        <f>[3]Gemüse!$AI60</f>
        <v>0</v>
      </c>
      <c r="BI76" s="380">
        <f>[3]Gemüse!$CK60</f>
        <v>0</v>
      </c>
      <c r="BJ76" s="380"/>
      <c r="BK76" s="468">
        <f>[3]Gemüse!$AK60</f>
        <v>3.9331450000000001</v>
      </c>
      <c r="BL76" s="468">
        <f>[3]Gemüse!$CM60</f>
        <v>1.8355319999999999</v>
      </c>
      <c r="BM76" s="380">
        <f>[3]Gemüse!$AL60</f>
        <v>0</v>
      </c>
      <c r="BN76" s="380">
        <f>[3]Gemüse!$CN60</f>
        <v>0</v>
      </c>
      <c r="BO76" s="468">
        <f>[3]Gemüse!$AM60</f>
        <v>7.758839</v>
      </c>
      <c r="BP76" s="468">
        <f>[3]Gemüse!$CO60</f>
        <v>6.496124</v>
      </c>
      <c r="BQ76" s="380">
        <f>[3]Gemüse!$AN60</f>
        <v>5.1006910000000003</v>
      </c>
      <c r="BR76" s="380">
        <f>[3]Gemüse!$CP60</f>
        <v>2.1135199999999998</v>
      </c>
      <c r="BS76" s="380"/>
      <c r="BT76" s="380">
        <f>[3]Gemüse!$AO60</f>
        <v>7.4361800000000002</v>
      </c>
      <c r="BU76" s="380">
        <f>[3]Gemüse!$CQ60</f>
        <v>4.3279040000000002</v>
      </c>
      <c r="BV76" s="468">
        <f>[3]Gemüse!$AW60</f>
        <v>8.7736350000000005</v>
      </c>
      <c r="BW76" s="468">
        <f>[3]Gemüse!$CY60</f>
        <v>7.8668300000000002</v>
      </c>
      <c r="BX76" s="380">
        <f>[3]Gemüse!$AP60</f>
        <v>0</v>
      </c>
      <c r="BY76" s="380">
        <f>[3]Gemüse!$CR60</f>
        <v>6.4589590000000001</v>
      </c>
      <c r="BZ76" s="468">
        <f>[3]Gemüse!$AQ60</f>
        <v>8.6272090000000006</v>
      </c>
      <c r="CA76" s="468">
        <f>[3]Gemüse!$CS60</f>
        <v>4.9507409999999998</v>
      </c>
      <c r="CB76" s="380">
        <f>[3]Gemüse!$AS60</f>
        <v>0</v>
      </c>
      <c r="CC76" s="380">
        <f>[3]Gemüse!$CU60</f>
        <v>0</v>
      </c>
      <c r="CD76" s="468">
        <f>[3]Gemüse!$AT60</f>
        <v>0</v>
      </c>
      <c r="CE76" s="468">
        <f>[3]Gemüse!$CV60</f>
        <v>0</v>
      </c>
      <c r="CF76" s="380">
        <f>[3]Gemüse!$AU60</f>
        <v>0</v>
      </c>
      <c r="CG76" s="380">
        <f>[3]Gemüse!$CW60</f>
        <v>0</v>
      </c>
      <c r="CH76" s="380"/>
      <c r="CI76" s="468">
        <f>[3]Gemüse!$AV60</f>
        <v>12.139315</v>
      </c>
      <c r="CJ76" s="468">
        <f>[3]Gemüse!$CX60</f>
        <v>8.1896850000000008</v>
      </c>
      <c r="CK76" s="380"/>
      <c r="CL76" s="380">
        <f>[3]Gemüse!$AY60</f>
        <v>16.864249999999998</v>
      </c>
      <c r="CM76" s="380">
        <f>[3]Gemüse!$DA60</f>
        <v>9.5663160000000005</v>
      </c>
      <c r="CN76" s="380"/>
      <c r="CO76" s="468">
        <f>[3]Gemüse!$AZ60</f>
        <v>15.286934</v>
      </c>
      <c r="CP76" s="468">
        <f>[3]Gemüse!$DB60</f>
        <v>10.23526</v>
      </c>
      <c r="CQ76" s="380">
        <f>[3]Gemüse!$BB60</f>
        <v>15.102537</v>
      </c>
      <c r="CR76" s="380">
        <f>[3]Gemüse!$DD60</f>
        <v>8.6381390000000007</v>
      </c>
      <c r="CS76" s="468">
        <f>[3]Gemüse!$BC60</f>
        <v>8.6181210000000004</v>
      </c>
      <c r="CT76" s="468">
        <f>[3]Gemüse!$DE60</f>
        <v>5.7192769999999999</v>
      </c>
      <c r="CU76" s="380">
        <f>[3]Gemüse!$AJ60</f>
        <v>4.9427329999999996</v>
      </c>
      <c r="CV76" s="380">
        <f>[3]Gemüse!$CL60</f>
        <v>3.544111</v>
      </c>
      <c r="CW76" s="384"/>
      <c r="CX76" s="343">
        <f>'Früchte Daten'!BQ76</f>
        <v>4</v>
      </c>
      <c r="CY76" s="471">
        <f>[3]Gemüse!DH60</f>
        <v>3908.1942710940007</v>
      </c>
      <c r="CZ76" s="471">
        <f>[3]Gemüse!DI60</f>
        <v>19048.094790371</v>
      </c>
      <c r="DA76" s="471"/>
      <c r="DB76" s="473">
        <f>[3]Gemüse!DJ60</f>
        <v>342.361022413</v>
      </c>
      <c r="DC76" s="473">
        <f>[3]Gemüse!DK60</f>
        <v>1330.8225451440001</v>
      </c>
      <c r="DD76" s="471">
        <f>[3]Gemüse!DL60</f>
        <v>448.84706080899997</v>
      </c>
      <c r="DE76" s="471">
        <f>[3]Gemüse!DM60</f>
        <v>1657.497486597</v>
      </c>
      <c r="DF76" s="473">
        <f>[3]Gemüse!DN60</f>
        <v>185.22602691100101</v>
      </c>
      <c r="DG76" s="473">
        <f>[3]Gemüse!DO60</f>
        <v>1253.3361645500001</v>
      </c>
      <c r="DH76" s="471">
        <f>[3]Gemüse!DP60</f>
        <v>188.52327081700003</v>
      </c>
      <c r="DI76" s="471">
        <f>[3]Gemüse!DQ60</f>
        <v>1665.3382392619999</v>
      </c>
      <c r="DJ76" s="473">
        <f>[3]Gemüse!DR60</f>
        <v>284.09566615800099</v>
      </c>
      <c r="DK76" s="473">
        <f>[3]Gemüse!DS60</f>
        <v>1045.161623832</v>
      </c>
      <c r="DN76" s="471"/>
      <c r="DO76" s="471">
        <f>[3]Gemüse!DT60</f>
        <v>41.473370951</v>
      </c>
      <c r="DP76" s="471">
        <f>[3]Gemüse!DU60</f>
        <v>277.04606474900004</v>
      </c>
      <c r="DQ76" s="473">
        <f>[3]Gemüse!DV60</f>
        <v>86.912680537</v>
      </c>
      <c r="DR76" s="473">
        <f>[3]Gemüse!DW60</f>
        <v>644.976795584</v>
      </c>
      <c r="DS76" s="471">
        <f>[3]Gemüse!DX60</f>
        <v>120.81744175600001</v>
      </c>
      <c r="DT76" s="471">
        <f>[3]Gemüse!DY60</f>
        <v>489.96381649300002</v>
      </c>
      <c r="DU76" s="473">
        <f>[3]Gemüse!DZ60</f>
        <v>5.8874241150020001</v>
      </c>
      <c r="DV76" s="473">
        <f>[3]Gemüse!EA60</f>
        <v>41.758905060001005</v>
      </c>
      <c r="DW76" s="471"/>
      <c r="DX76" s="471">
        <f>[3]Gemüse!EB60</f>
        <v>62.945413104001005</v>
      </c>
      <c r="DY76" s="471">
        <f>[3]Gemüse!EC60</f>
        <v>362.19221990600005</v>
      </c>
      <c r="DZ76" s="473">
        <f>[3]Gemüse!ED60</f>
        <v>72.984765619000001</v>
      </c>
      <c r="EA76" s="473">
        <f>[3]Gemüse!EE60</f>
        <v>369.64421219000099</v>
      </c>
      <c r="EB76" s="471">
        <f>[3]Gemüse!$EF60</f>
        <v>10.411603000001</v>
      </c>
      <c r="EC76" s="471">
        <f>[3]Gemüse!EG60</f>
        <v>112.90922800000101</v>
      </c>
      <c r="ED76" s="473">
        <f>[3]Gemüse!EH60</f>
        <v>16.574459058000002</v>
      </c>
      <c r="EE76" s="473">
        <f>[3]Gemüse!EI60</f>
        <v>186.662191444</v>
      </c>
      <c r="EG76" s="471">
        <f>[3]Gemüse!$EJ60</f>
        <v>754.20020574600005</v>
      </c>
      <c r="EH76" s="471">
        <f>[3]Gemüse!EK60</f>
        <v>2064.4461982940002</v>
      </c>
      <c r="EI76" s="473">
        <f>[3]Gemüse!EL60</f>
        <v>31.078701160000001</v>
      </c>
      <c r="EJ76" s="473">
        <f>[3]Gemüse!EM60</f>
        <v>119.642974297001</v>
      </c>
      <c r="EK76" s="471">
        <f>[3]Gemüse!$EN60</f>
        <v>17.275429257999999</v>
      </c>
      <c r="EL76" s="471">
        <f>[3]Gemüse!EO60</f>
        <v>112.109235971</v>
      </c>
      <c r="EM76" s="473">
        <f>[3]Gemüse!EP60</f>
        <v>89.743560374000992</v>
      </c>
      <c r="EN76" s="473">
        <f>[3]Gemüse!EQ60</f>
        <v>137.53874858899999</v>
      </c>
      <c r="EO76" s="471"/>
      <c r="EP76" s="471">
        <f>[3]Gemüse!ER60</f>
        <v>35.138383227001</v>
      </c>
      <c r="EQ76" s="471">
        <f>[3]Gemüse!ES60</f>
        <v>200.65315450000099</v>
      </c>
      <c r="ER76" s="471">
        <f>[3]Gemüse!$ET60</f>
        <v>215.04388126400099</v>
      </c>
      <c r="ES76" s="471">
        <f>[3]Gemüse!EU60</f>
        <v>1720.429067242</v>
      </c>
      <c r="ET76" s="471"/>
      <c r="EU76" s="473">
        <f>[3]Gemüse!$EV60</f>
        <v>62.682171660000996</v>
      </c>
      <c r="EV76" s="473">
        <f>[3]Gemüse!EW60</f>
        <v>403.69701804400103</v>
      </c>
      <c r="EX76" s="473">
        <f>[3]Gemüse!EX60</f>
        <v>64.721085320001009</v>
      </c>
      <c r="EY76" s="473">
        <f>[3]Gemüse!EY60</f>
        <v>243.739759972001</v>
      </c>
    </row>
    <row r="77" spans="1:155" x14ac:dyDescent="0.2">
      <c r="B77" s="189">
        <f>[3]Gemüse!A61</f>
        <v>44348</v>
      </c>
      <c r="C77" s="468">
        <f>[3]Gemüse!$B61</f>
        <v>7.6840539999999997</v>
      </c>
      <c r="D77" s="468">
        <f>[3]Gemüse!$BD61</f>
        <v>3.5872459999999999</v>
      </c>
      <c r="E77" s="380">
        <f>[3]Gemüse!$C61</f>
        <v>7.5543550000000002</v>
      </c>
      <c r="F77" s="380">
        <f>[3]Gemüse!$BE61</f>
        <v>4.0108949999999997</v>
      </c>
      <c r="G77" s="468">
        <f>[3]Gemüse!$D61</f>
        <v>2.964979</v>
      </c>
      <c r="H77" s="468">
        <f>[3]Gemüse!$BF61</f>
        <v>1.618498</v>
      </c>
      <c r="I77" s="380">
        <f>[3]Gemüse!$E61</f>
        <v>7.9549919999999998</v>
      </c>
      <c r="J77" s="380">
        <f>[3]Gemüse!$BG61</f>
        <v>3.5706150000000001</v>
      </c>
      <c r="K77" s="468">
        <f>[3]Gemüse!$F61</f>
        <v>0</v>
      </c>
      <c r="L77" s="468">
        <f>[3]Gemüse!$BH61</f>
        <v>8.6476209999999991</v>
      </c>
      <c r="M77" s="380">
        <f>[3]Gemüse!$G61</f>
        <v>0</v>
      </c>
      <c r="N77" s="380">
        <f>[3]Gemüse!$BI61</f>
        <v>0</v>
      </c>
      <c r="O77" s="468">
        <f>[3]Gemüse!$H61</f>
        <v>0</v>
      </c>
      <c r="P77" s="468">
        <f>[3]Gemüse!$BJ61</f>
        <v>0</v>
      </c>
      <c r="Q77" s="380">
        <f>[3]Gemüse!$J61</f>
        <v>6.5567270000000004</v>
      </c>
      <c r="R77" s="380">
        <f>[3]Gemüse!$BL61</f>
        <v>4.4180659999999996</v>
      </c>
      <c r="S77" s="380"/>
      <c r="T77" s="468">
        <f>[3]Gemüse!$K61</f>
        <v>9.6005959999999995</v>
      </c>
      <c r="U77" s="468">
        <f>[3]Gemüse!$BM61</f>
        <v>3.5770240000000002</v>
      </c>
      <c r="V77" s="380">
        <f>[3]Gemüse!$L61</f>
        <v>8.9634809999999998</v>
      </c>
      <c r="W77" s="380">
        <f>[3]Gemüse!$BN61</f>
        <v>6.2032059999999998</v>
      </c>
      <c r="X77" s="468">
        <f>[3]Gemüse!$M61</f>
        <v>2.9196770000000001</v>
      </c>
      <c r="Y77" s="468">
        <f>[3]Gemüse!$BO61</f>
        <v>1.9435009999999999</v>
      </c>
      <c r="Z77" s="380">
        <f>[3]Gemüse!$N61</f>
        <v>2.8436110000000001</v>
      </c>
      <c r="AA77" s="380">
        <f>[3]Gemüse!$BP61</f>
        <v>1.4285509999999999</v>
      </c>
      <c r="AB77" s="468">
        <f>[3]Gemüse!$R61</f>
        <v>2.78627</v>
      </c>
      <c r="AC77" s="468">
        <f>[3]Gemüse!$BT61</f>
        <v>1.584349</v>
      </c>
      <c r="AD77" s="380">
        <f>[3]Gemüse!$U61</f>
        <v>45.497878</v>
      </c>
      <c r="AE77" s="380">
        <f>[3]Gemüse!$BW61</f>
        <v>29.042356999999999</v>
      </c>
      <c r="AF77" s="468">
        <f>[3]Gemüse!$V61</f>
        <v>23.612247</v>
      </c>
      <c r="AG77" s="468">
        <f>[3]Gemüse!$BX61</f>
        <v>11.229996999999999</v>
      </c>
      <c r="AH77" s="380">
        <f>[3]Gemüse!$AX61</f>
        <v>26.939261999999999</v>
      </c>
      <c r="AI77" s="380">
        <f>[3]Gemüse!$CZ61</f>
        <v>7.1997900000000001</v>
      </c>
      <c r="AJ77" s="468">
        <f>[3]Gemüse!$W61</f>
        <v>0</v>
      </c>
      <c r="AK77" s="468">
        <f>[3]Gemüse!$BY61</f>
        <v>0</v>
      </c>
      <c r="AL77" s="380"/>
      <c r="AM77" s="380">
        <f>[3]Gemüse!$X61</f>
        <v>9.0946960000000008</v>
      </c>
      <c r="AN77" s="380">
        <f>[3]Gemüse!$BZ61</f>
        <v>5.1105330000000002</v>
      </c>
      <c r="AO77" s="468">
        <f>[3]Gemüse!$Y61</f>
        <v>9.5835819999999998</v>
      </c>
      <c r="AP77" s="468">
        <f>[3]Gemüse!$CA61</f>
        <v>5.6062339999999997</v>
      </c>
      <c r="AQ77" s="380">
        <f>[3]Gemüse!$Z61</f>
        <v>6.741968</v>
      </c>
      <c r="AR77" s="380">
        <f>[3]Gemüse!$CB61</f>
        <v>3.8398530000000002</v>
      </c>
      <c r="AS77" s="468">
        <f>[3]Gemüse!$AF61</f>
        <v>3.0933459999999999</v>
      </c>
      <c r="AT77" s="468">
        <f>[3]Gemüse!$CH61</f>
        <v>1.917959</v>
      </c>
      <c r="AU77" s="380">
        <f>[3]Gemüse!$AB61</f>
        <v>5.3458819999999996</v>
      </c>
      <c r="AV77" s="380">
        <f>[3]Gemüse!$CD61</f>
        <v>2.1913369999999999</v>
      </c>
      <c r="AW77" s="468">
        <f>[3]Gemüse!$AC61</f>
        <v>5.7178149999999999</v>
      </c>
      <c r="AX77" s="468">
        <f>[3]Gemüse!$CE61</f>
        <v>2.5098760000000002</v>
      </c>
      <c r="AY77" s="380">
        <f>[3]Gemüse!$AD61</f>
        <v>6.308935</v>
      </c>
      <c r="AZ77" s="380">
        <f>[3]Gemüse!$CF61</f>
        <v>3.453722</v>
      </c>
      <c r="BA77" s="380"/>
      <c r="BB77" s="468">
        <f>[3]Gemüse!$AE61</f>
        <v>4.0982789999999998</v>
      </c>
      <c r="BC77" s="468">
        <f>[3]Gemüse!$CG61</f>
        <v>2.1478449999999998</v>
      </c>
      <c r="BD77" s="380">
        <f>[3]Gemüse!$AG61</f>
        <v>6.7240989999999998</v>
      </c>
      <c r="BE77" s="380">
        <f>[3]Gemüse!$CI61</f>
        <v>2.268662</v>
      </c>
      <c r="BF77" s="468">
        <f>[3]Gemüse!$AH61</f>
        <v>2.9737809999999998</v>
      </c>
      <c r="BG77" s="468">
        <f>[3]Gemüse!$CJ61</f>
        <v>1.3239110000000001</v>
      </c>
      <c r="BH77" s="380">
        <f>[3]Gemüse!$AI61</f>
        <v>0</v>
      </c>
      <c r="BI77" s="380">
        <f>[3]Gemüse!$CK61</f>
        <v>0</v>
      </c>
      <c r="BJ77" s="380"/>
      <c r="BK77" s="468">
        <f>[3]Gemüse!$AK61</f>
        <v>3.5502799999999999</v>
      </c>
      <c r="BL77" s="468">
        <f>[3]Gemüse!$CM61</f>
        <v>1.7861739999999999</v>
      </c>
      <c r="BM77" s="380">
        <f>[3]Gemüse!$AL61</f>
        <v>0</v>
      </c>
      <c r="BN77" s="380">
        <f>[3]Gemüse!$CN61</f>
        <v>0</v>
      </c>
      <c r="BO77" s="468">
        <f>[3]Gemüse!$AM61</f>
        <v>8.1859490000000008</v>
      </c>
      <c r="BP77" s="468">
        <f>[3]Gemüse!$CO61</f>
        <v>6.1397709999999996</v>
      </c>
      <c r="BQ77" s="380">
        <f>[3]Gemüse!$AN61</f>
        <v>4.8545629999999997</v>
      </c>
      <c r="BR77" s="380">
        <f>[3]Gemüse!$CP61</f>
        <v>2.0560040000000002</v>
      </c>
      <c r="BS77" s="380"/>
      <c r="BT77" s="380">
        <f>[3]Gemüse!$AO61</f>
        <v>8.6211819999999992</v>
      </c>
      <c r="BU77" s="380">
        <f>[3]Gemüse!$CQ61</f>
        <v>4.7879430000000003</v>
      </c>
      <c r="BV77" s="468">
        <f>[3]Gemüse!$AW61</f>
        <v>0</v>
      </c>
      <c r="BW77" s="468">
        <f>[3]Gemüse!$CY61</f>
        <v>7.973509</v>
      </c>
      <c r="BX77" s="380">
        <f>[3]Gemüse!$AP61</f>
        <v>8.8438189999999999</v>
      </c>
      <c r="BY77" s="380">
        <f>[3]Gemüse!$CR61</f>
        <v>5.8857239999999997</v>
      </c>
      <c r="BZ77" s="468">
        <f>[3]Gemüse!$AQ61</f>
        <v>8.1124069999999993</v>
      </c>
      <c r="CA77" s="468">
        <f>[3]Gemüse!$CS61</f>
        <v>5.0298069999999999</v>
      </c>
      <c r="CB77" s="380">
        <f>[3]Gemüse!$AS61</f>
        <v>0</v>
      </c>
      <c r="CC77" s="380">
        <f>[3]Gemüse!$CU61</f>
        <v>18.871086999999999</v>
      </c>
      <c r="CD77" s="468">
        <f>[3]Gemüse!$AT61</f>
        <v>15.871195999999999</v>
      </c>
      <c r="CE77" s="468">
        <f>[3]Gemüse!$CV61</f>
        <v>7.2955220000000001</v>
      </c>
      <c r="CF77" s="380">
        <f>[3]Gemüse!$AU61</f>
        <v>17.097425999999999</v>
      </c>
      <c r="CG77" s="380">
        <f>[3]Gemüse!$CW61</f>
        <v>10.87872</v>
      </c>
      <c r="CH77" s="380"/>
      <c r="CI77" s="468">
        <f>[3]Gemüse!$AV61</f>
        <v>12.045210000000001</v>
      </c>
      <c r="CJ77" s="468">
        <f>[3]Gemüse!$CX61</f>
        <v>5.7495810000000001</v>
      </c>
      <c r="CK77" s="380"/>
      <c r="CL77" s="380">
        <f>[3]Gemüse!$AY61</f>
        <v>16.861270000000001</v>
      </c>
      <c r="CM77" s="380">
        <f>[3]Gemüse!$DA61</f>
        <v>9.6291379999999993</v>
      </c>
      <c r="CN77" s="380"/>
      <c r="CO77" s="468">
        <f>[3]Gemüse!$AZ61</f>
        <v>15.255281999999999</v>
      </c>
      <c r="CP77" s="468">
        <f>[3]Gemüse!$DB61</f>
        <v>10.250629999999999</v>
      </c>
      <c r="CQ77" s="380">
        <f>[3]Gemüse!$BB61</f>
        <v>15.103804999999999</v>
      </c>
      <c r="CR77" s="380">
        <f>[3]Gemüse!$DD61</f>
        <v>8.6235470000000003</v>
      </c>
      <c r="CS77" s="468">
        <f>[3]Gemüse!$BC61</f>
        <v>6.9883629999999997</v>
      </c>
      <c r="CT77" s="468">
        <f>[3]Gemüse!$DE61</f>
        <v>5.721495</v>
      </c>
      <c r="CU77" s="380">
        <f>[3]Gemüse!$AJ61</f>
        <v>4.9427070000000004</v>
      </c>
      <c r="CV77" s="380">
        <f>[3]Gemüse!$CL61</f>
        <v>3.538516</v>
      </c>
      <c r="CW77" s="384"/>
      <c r="CX77" s="343">
        <f>'Früchte Daten'!BQ77</f>
        <v>5</v>
      </c>
      <c r="CY77" s="471">
        <f>[3]Gemüse!DH61</f>
        <v>5606.6978662530009</v>
      </c>
      <c r="CZ77" s="471">
        <f>[3]Gemüse!DI61</f>
        <v>27424.800321073002</v>
      </c>
      <c r="DA77" s="471"/>
      <c r="DB77" s="473">
        <f>[3]Gemüse!DJ61</f>
        <v>469.840298803</v>
      </c>
      <c r="DC77" s="473">
        <f>[3]Gemüse!DK61</f>
        <v>1977.6886908859999</v>
      </c>
      <c r="DD77" s="471">
        <f>[3]Gemüse!DL61</f>
        <v>637.29214719300001</v>
      </c>
      <c r="DE77" s="471">
        <f>[3]Gemüse!DM61</f>
        <v>2740.7755378399997</v>
      </c>
      <c r="DF77" s="473">
        <f>[3]Gemüse!DN61</f>
        <v>308.58568742800105</v>
      </c>
      <c r="DG77" s="473">
        <f>[3]Gemüse!DO61</f>
        <v>1967.2974063240001</v>
      </c>
      <c r="DH77" s="471">
        <f>[3]Gemüse!DP61</f>
        <v>235.558697927</v>
      </c>
      <c r="DI77" s="471">
        <f>[3]Gemüse!DQ61</f>
        <v>2229.360404303</v>
      </c>
      <c r="DJ77" s="473">
        <f>[3]Gemüse!DR61</f>
        <v>333.64038293900001</v>
      </c>
      <c r="DK77" s="473">
        <f>[3]Gemüse!DS61</f>
        <v>1414.191194514</v>
      </c>
      <c r="DN77" s="471"/>
      <c r="DO77" s="471">
        <f>[3]Gemüse!DT61</f>
        <v>66.186763065000008</v>
      </c>
      <c r="DP77" s="471">
        <f>[3]Gemüse!DU61</f>
        <v>368.52249495500001</v>
      </c>
      <c r="DQ77" s="473">
        <f>[3]Gemüse!DV61</f>
        <v>135.70496469900002</v>
      </c>
      <c r="DR77" s="473">
        <f>[3]Gemüse!DW61</f>
        <v>900.08382955400009</v>
      </c>
      <c r="DS77" s="471">
        <f>[3]Gemüse!DX61</f>
        <v>235.353861325</v>
      </c>
      <c r="DT77" s="471">
        <f>[3]Gemüse!DY61</f>
        <v>789.64211653400093</v>
      </c>
      <c r="DU77" s="473">
        <f>[3]Gemüse!DZ61</f>
        <v>12.350688053000001</v>
      </c>
      <c r="DV77" s="473">
        <f>[3]Gemüse!EA61</f>
        <v>72.931415832001989</v>
      </c>
      <c r="DW77" s="471"/>
      <c r="DX77" s="471">
        <f>[3]Gemüse!EB61</f>
        <v>94.795830679000005</v>
      </c>
      <c r="DY77" s="471">
        <f>[3]Gemüse!EC61</f>
        <v>573.52904242600005</v>
      </c>
      <c r="DZ77" s="473">
        <f>[3]Gemüse!ED61</f>
        <v>151.513142254</v>
      </c>
      <c r="EA77" s="473">
        <f>[3]Gemüse!EE61</f>
        <v>561.04908078600101</v>
      </c>
      <c r="EB77" s="471">
        <f>[3]Gemüse!$EF61</f>
        <v>13.602762000001</v>
      </c>
      <c r="EC77" s="471">
        <f>[3]Gemüse!EG61</f>
        <v>132.48705799999999</v>
      </c>
      <c r="ED77" s="473">
        <f>[3]Gemüse!EH61</f>
        <v>39.75848354</v>
      </c>
      <c r="EE77" s="473">
        <f>[3]Gemüse!EI61</f>
        <v>328.70611508299999</v>
      </c>
      <c r="EG77" s="471">
        <f>[3]Gemüse!$EJ61</f>
        <v>981.66122023100104</v>
      </c>
      <c r="EH77" s="471">
        <f>[3]Gemüse!EK61</f>
        <v>2684.7689300649999</v>
      </c>
      <c r="EI77" s="473">
        <f>[3]Gemüse!EL61</f>
        <v>49.403885407000999</v>
      </c>
      <c r="EJ77" s="473">
        <f>[3]Gemüse!EM61</f>
        <v>143.89307344700001</v>
      </c>
      <c r="EK77" s="471">
        <f>[3]Gemüse!$EN61</f>
        <v>35.401982325999995</v>
      </c>
      <c r="EL77" s="471">
        <f>[3]Gemüse!EO61</f>
        <v>186.96664686599999</v>
      </c>
      <c r="EM77" s="473">
        <f>[3]Gemüse!EP61</f>
        <v>135.98962878700101</v>
      </c>
      <c r="EN77" s="473">
        <f>[3]Gemüse!EQ61</f>
        <v>202.05277271100101</v>
      </c>
      <c r="EO77" s="380"/>
      <c r="EP77" s="471">
        <f>[3]Gemüse!ER61</f>
        <v>34.090483921999997</v>
      </c>
      <c r="EQ77" s="471">
        <f>[3]Gemüse!ES61</f>
        <v>211.41743831900001</v>
      </c>
      <c r="ER77" s="471">
        <f>[3]Gemüse!$ET61</f>
        <v>262.06377527100102</v>
      </c>
      <c r="ES77" s="471">
        <f>[3]Gemüse!EU61</f>
        <v>2383.7885439249999</v>
      </c>
      <c r="ET77" s="471"/>
      <c r="EU77" s="473">
        <f>[3]Gemüse!$EV61</f>
        <v>92.109502120000002</v>
      </c>
      <c r="EV77" s="473">
        <f>[3]Gemüse!EW61</f>
        <v>560.06771182600005</v>
      </c>
      <c r="EX77" s="473">
        <f>[3]Gemüse!EX61</f>
        <v>100.43288327700101</v>
      </c>
      <c r="EY77" s="473">
        <f>[3]Gemüse!EY61</f>
        <v>399.478937704001</v>
      </c>
    </row>
    <row r="78" spans="1:155" x14ac:dyDescent="0.2">
      <c r="B78" s="189">
        <f>[3]Gemüse!A62</f>
        <v>44317</v>
      </c>
      <c r="C78" s="468">
        <f>[3]Gemüse!$B62</f>
        <v>5.8440560000000001</v>
      </c>
      <c r="D78" s="468">
        <f>[3]Gemüse!$BD62</f>
        <v>3.128279</v>
      </c>
      <c r="E78" s="380">
        <f>[3]Gemüse!$C62</f>
        <v>8.64405</v>
      </c>
      <c r="F78" s="380">
        <f>[3]Gemüse!$BE62</f>
        <v>4.5843470000000002</v>
      </c>
      <c r="G78" s="468">
        <f>[3]Gemüse!$D62</f>
        <v>2.734359</v>
      </c>
      <c r="H78" s="468">
        <f>[3]Gemüse!$BF62</f>
        <v>1.5007539999999999</v>
      </c>
      <c r="I78" s="380">
        <f>[3]Gemüse!$E62</f>
        <v>5.8183550000000004</v>
      </c>
      <c r="J78" s="380">
        <f>[3]Gemüse!$BG62</f>
        <v>3.394183</v>
      </c>
      <c r="K78" s="468">
        <f>[3]Gemüse!$F62</f>
        <v>0</v>
      </c>
      <c r="L78" s="468">
        <f>[3]Gemüse!$BH62</f>
        <v>6.4658800000000003</v>
      </c>
      <c r="M78" s="380">
        <f>[3]Gemüse!$G62</f>
        <v>0</v>
      </c>
      <c r="N78" s="380">
        <f>[3]Gemüse!$BI62</f>
        <v>0</v>
      </c>
      <c r="O78" s="468">
        <f>[3]Gemüse!$H62</f>
        <v>0</v>
      </c>
      <c r="P78" s="468">
        <f>[3]Gemüse!$BJ62</f>
        <v>0</v>
      </c>
      <c r="Q78" s="380">
        <f>[3]Gemüse!$J62</f>
        <v>4.1588560000000001</v>
      </c>
      <c r="R78" s="380">
        <f>[3]Gemüse!$BL62</f>
        <v>2.5916009999999998</v>
      </c>
      <c r="S78" s="380"/>
      <c r="T78" s="468">
        <f>[3]Gemüse!$K62</f>
        <v>10.044509</v>
      </c>
      <c r="U78" s="468">
        <f>[3]Gemüse!$BM62</f>
        <v>4.1953430000000003</v>
      </c>
      <c r="V78" s="380">
        <f>[3]Gemüse!$L62</f>
        <v>0</v>
      </c>
      <c r="W78" s="380">
        <f>[3]Gemüse!$BN62</f>
        <v>6.2072419999999999</v>
      </c>
      <c r="X78" s="468">
        <f>[3]Gemüse!$M62</f>
        <v>2.9316390000000001</v>
      </c>
      <c r="Y78" s="468">
        <f>[3]Gemüse!$BO62</f>
        <v>1.6314360000000001</v>
      </c>
      <c r="Z78" s="380">
        <f>[3]Gemüse!$N62</f>
        <v>3.4901339999999998</v>
      </c>
      <c r="AA78" s="380">
        <f>[3]Gemüse!$BP62</f>
        <v>1.9080330000000001</v>
      </c>
      <c r="AB78" s="468">
        <f>[3]Gemüse!$R62</f>
        <v>2.7721719999999999</v>
      </c>
      <c r="AC78" s="468">
        <f>[3]Gemüse!$BT62</f>
        <v>1.6138300000000001</v>
      </c>
      <c r="AD78" s="380">
        <f>[3]Gemüse!$U62</f>
        <v>44.781936999999999</v>
      </c>
      <c r="AE78" s="380">
        <f>[3]Gemüse!$BW62</f>
        <v>27.987684999999999</v>
      </c>
      <c r="AF78" s="468">
        <f>[3]Gemüse!$V62</f>
        <v>22.439453</v>
      </c>
      <c r="AG78" s="468">
        <f>[3]Gemüse!$BX62</f>
        <v>11.314636999999999</v>
      </c>
      <c r="AH78" s="380">
        <f>[3]Gemüse!$AX62</f>
        <v>27.047305999999999</v>
      </c>
      <c r="AI78" s="380">
        <f>[3]Gemüse!$CZ62</f>
        <v>7.9463629999999998</v>
      </c>
      <c r="AJ78" s="468">
        <f>[3]Gemüse!$W62</f>
        <v>0</v>
      </c>
      <c r="AK78" s="468">
        <f>[3]Gemüse!$BY62</f>
        <v>4.6584580000000004</v>
      </c>
      <c r="AL78" s="380"/>
      <c r="AM78" s="380">
        <f>[3]Gemüse!$X62</f>
        <v>6.3875299999999999</v>
      </c>
      <c r="AN78" s="380">
        <f>[3]Gemüse!$BZ62</f>
        <v>4.1355659999999999</v>
      </c>
      <c r="AO78" s="468">
        <f>[3]Gemüse!$Y62</f>
        <v>7.1361109999999996</v>
      </c>
      <c r="AP78" s="468">
        <f>[3]Gemüse!$CA62</f>
        <v>4.2415229999999999</v>
      </c>
      <c r="AQ78" s="380">
        <f>[3]Gemüse!$Z62</f>
        <v>6.392671</v>
      </c>
      <c r="AR78" s="380">
        <f>[3]Gemüse!$CB62</f>
        <v>4.0542109999999996</v>
      </c>
      <c r="AS78" s="468">
        <f>[3]Gemüse!$AF62</f>
        <v>3.3273540000000001</v>
      </c>
      <c r="AT78" s="468">
        <f>[3]Gemüse!$CH62</f>
        <v>1.8959079999999999</v>
      </c>
      <c r="AU78" s="380">
        <f>[3]Gemüse!$AB62</f>
        <v>0</v>
      </c>
      <c r="AV78" s="380">
        <f>[3]Gemüse!$CD62</f>
        <v>1.7403630000000001</v>
      </c>
      <c r="AW78" s="468">
        <f>[3]Gemüse!$AC62</f>
        <v>5.0471500000000002</v>
      </c>
      <c r="AX78" s="468">
        <f>[3]Gemüse!$CE62</f>
        <v>1.5636810000000001</v>
      </c>
      <c r="AY78" s="380">
        <f>[3]Gemüse!$AD62</f>
        <v>0</v>
      </c>
      <c r="AZ78" s="380">
        <f>[3]Gemüse!$CF62</f>
        <v>3.5153490000000001</v>
      </c>
      <c r="BA78" s="380"/>
      <c r="BB78" s="468">
        <f>[3]Gemüse!$AE62</f>
        <v>3.928261</v>
      </c>
      <c r="BC78" s="468">
        <f>[3]Gemüse!$CG62</f>
        <v>1.79715</v>
      </c>
      <c r="BD78" s="380">
        <f>[3]Gemüse!$AG62</f>
        <v>6.6996539999999998</v>
      </c>
      <c r="BE78" s="380">
        <f>[3]Gemüse!$CI62</f>
        <v>2.289094</v>
      </c>
      <c r="BF78" s="468">
        <f>[3]Gemüse!$AH62</f>
        <v>3.1543549999999998</v>
      </c>
      <c r="BG78" s="468">
        <f>[3]Gemüse!$CJ62</f>
        <v>1.347269</v>
      </c>
      <c r="BH78" s="380">
        <f>[3]Gemüse!$AI62</f>
        <v>0</v>
      </c>
      <c r="BI78" s="380">
        <f>[3]Gemüse!$CK62</f>
        <v>0</v>
      </c>
      <c r="BJ78" s="380"/>
      <c r="BK78" s="468">
        <f>[3]Gemüse!$AK62</f>
        <v>3.4934379999999998</v>
      </c>
      <c r="BL78" s="468">
        <f>[3]Gemüse!$CM62</f>
        <v>1.814864</v>
      </c>
      <c r="BM78" s="380">
        <f>[3]Gemüse!$AL62</f>
        <v>0</v>
      </c>
      <c r="BN78" s="380">
        <f>[3]Gemüse!$CN62</f>
        <v>0</v>
      </c>
      <c r="BO78" s="468">
        <f>[3]Gemüse!$AM62</f>
        <v>8.3737329999999996</v>
      </c>
      <c r="BP78" s="468">
        <f>[3]Gemüse!$CO62</f>
        <v>4.4395480000000003</v>
      </c>
      <c r="BQ78" s="380">
        <f>[3]Gemüse!$AN62</f>
        <v>4.4015779999999998</v>
      </c>
      <c r="BR78" s="380">
        <f>[3]Gemüse!$CP62</f>
        <v>1.8668370000000001</v>
      </c>
      <c r="BS78" s="380"/>
      <c r="BT78" s="380">
        <f>[3]Gemüse!$AO62</f>
        <v>6.5797230000000004</v>
      </c>
      <c r="BU78" s="380">
        <f>[3]Gemüse!$CQ62</f>
        <v>3.752154</v>
      </c>
      <c r="BV78" s="468">
        <f>[3]Gemüse!$AW62</f>
        <v>9.6229659999999999</v>
      </c>
      <c r="BW78" s="468">
        <f>[3]Gemüse!$CY62</f>
        <v>7.8705999999999996</v>
      </c>
      <c r="BX78" s="380">
        <f>[3]Gemüse!$AP62</f>
        <v>9.5110039999999998</v>
      </c>
      <c r="BY78" s="380">
        <f>[3]Gemüse!$CR62</f>
        <v>6.2448819999999996</v>
      </c>
      <c r="BZ78" s="468">
        <f>[3]Gemüse!$AQ62</f>
        <v>6.0368360000000001</v>
      </c>
      <c r="CA78" s="468">
        <f>[3]Gemüse!$CS62</f>
        <v>3.0485609999999999</v>
      </c>
      <c r="CB78" s="380">
        <f>[3]Gemüse!$AS62</f>
        <v>20.451882999999999</v>
      </c>
      <c r="CC78" s="380">
        <f>[3]Gemüse!$CU62</f>
        <v>18.885677000000001</v>
      </c>
      <c r="CD78" s="468">
        <f>[3]Gemüse!$AT62</f>
        <v>15.690078</v>
      </c>
      <c r="CE78" s="468">
        <f>[3]Gemüse!$CV62</f>
        <v>7.0757269999999997</v>
      </c>
      <c r="CF78" s="380">
        <f>[3]Gemüse!$AU62</f>
        <v>17.962617000000002</v>
      </c>
      <c r="CG78" s="380">
        <f>[3]Gemüse!$CW62</f>
        <v>9.5368770000000005</v>
      </c>
      <c r="CH78" s="380"/>
      <c r="CI78" s="468">
        <f>[3]Gemüse!$AV62</f>
        <v>12.139836000000001</v>
      </c>
      <c r="CJ78" s="468">
        <f>[3]Gemüse!$CX62</f>
        <v>5.8747699999999998</v>
      </c>
      <c r="CK78" s="380"/>
      <c r="CL78" s="380">
        <f>[3]Gemüse!$AY62</f>
        <v>16.761208</v>
      </c>
      <c r="CM78" s="380">
        <f>[3]Gemüse!$DA62</f>
        <v>9.5841399999999997</v>
      </c>
      <c r="CN78" s="380"/>
      <c r="CO78" s="468">
        <f>[3]Gemüse!$AZ62</f>
        <v>15.279925</v>
      </c>
      <c r="CP78" s="468">
        <f>[3]Gemüse!$DB62</f>
        <v>10.600908</v>
      </c>
      <c r="CQ78" s="380">
        <f>[3]Gemüse!$BB62</f>
        <v>15.606742000000001</v>
      </c>
      <c r="CR78" s="380">
        <f>[3]Gemüse!$DD62</f>
        <v>9.4536130000000007</v>
      </c>
      <c r="CS78" s="468">
        <f>[3]Gemüse!$BC62</f>
        <v>7.0090209999999997</v>
      </c>
      <c r="CT78" s="468">
        <f>[3]Gemüse!$DE62</f>
        <v>5.7219499999999996</v>
      </c>
      <c r="CU78" s="380">
        <f>[3]Gemüse!$AJ62</f>
        <v>4.9427149999999997</v>
      </c>
      <c r="CV78" s="380">
        <f>[3]Gemüse!$CL62</f>
        <v>3.6789489999999998</v>
      </c>
      <c r="CW78" s="384"/>
      <c r="CX78" s="343">
        <f>'Früchte Daten'!BQ78</f>
        <v>4</v>
      </c>
      <c r="CY78" s="471">
        <f>[3]Gemüse!DH62</f>
        <v>5688.6416572479993</v>
      </c>
      <c r="CZ78" s="471">
        <f>[3]Gemüse!DI62</f>
        <v>25169.005703097999</v>
      </c>
      <c r="DA78" s="471"/>
      <c r="DB78" s="473">
        <f>[3]Gemüse!DJ62</f>
        <v>452.35903470900104</v>
      </c>
      <c r="DC78" s="473">
        <f>[3]Gemüse!DK62</f>
        <v>1618.4573367290002</v>
      </c>
      <c r="DD78" s="471">
        <f>[3]Gemüse!DL62</f>
        <v>477.444079431001</v>
      </c>
      <c r="DE78" s="471">
        <f>[3]Gemüse!DM62</f>
        <v>1772.654310117</v>
      </c>
      <c r="DF78" s="473">
        <f>[3]Gemüse!DN62</f>
        <v>282.75327132399997</v>
      </c>
      <c r="DG78" s="473">
        <f>[3]Gemüse!DO62</f>
        <v>1591.8398857440002</v>
      </c>
      <c r="DH78" s="471">
        <f>[3]Gemüse!DP62</f>
        <v>170.87378846000001</v>
      </c>
      <c r="DI78" s="471">
        <f>[3]Gemüse!DQ62</f>
        <v>1443.2219319360001</v>
      </c>
      <c r="DJ78" s="473">
        <f>[3]Gemüse!DR62</f>
        <v>389.2991687</v>
      </c>
      <c r="DK78" s="473">
        <f>[3]Gemüse!DS62</f>
        <v>1217.396044116</v>
      </c>
      <c r="DN78" s="471"/>
      <c r="DO78" s="471">
        <f>[3]Gemüse!DT62</f>
        <v>72.313326340001012</v>
      </c>
      <c r="DP78" s="471">
        <f>[3]Gemüse!DU62</f>
        <v>417.55619413200105</v>
      </c>
      <c r="DQ78" s="473">
        <f>[3]Gemüse!DV62</f>
        <v>90.13444487000001</v>
      </c>
      <c r="DR78" s="473">
        <f>[3]Gemüse!DW62</f>
        <v>763.10006590299997</v>
      </c>
      <c r="DS78" s="471">
        <f>[3]Gemüse!DX62</f>
        <v>216.78021317</v>
      </c>
      <c r="DT78" s="471">
        <f>[3]Gemüse!DY62</f>
        <v>768.808328082</v>
      </c>
      <c r="DU78" s="473">
        <f>[3]Gemüse!DZ62</f>
        <v>19.794670202001001</v>
      </c>
      <c r="DV78" s="473">
        <f>[3]Gemüse!EA62</f>
        <v>103.061098681001</v>
      </c>
      <c r="DW78" s="471"/>
      <c r="DX78" s="471">
        <f>[3]Gemüse!EB62</f>
        <v>89.740138844000001</v>
      </c>
      <c r="DY78" s="471">
        <f>[3]Gemüse!EC62</f>
        <v>562.377250796</v>
      </c>
      <c r="DZ78" s="473">
        <f>[3]Gemüse!ED62</f>
        <v>240.70008535599999</v>
      </c>
      <c r="EA78" s="473">
        <f>[3]Gemüse!EE62</f>
        <v>611.18854601299995</v>
      </c>
      <c r="EB78" s="471">
        <f>[3]Gemüse!$EF62</f>
        <v>3.9565350000000001</v>
      </c>
      <c r="EC78" s="471">
        <f>[3]Gemüse!EG62</f>
        <v>135.38521500000098</v>
      </c>
      <c r="ED78" s="473">
        <f>[3]Gemüse!EH62</f>
        <v>25.828319134000001</v>
      </c>
      <c r="EE78" s="473">
        <f>[3]Gemüse!EI62</f>
        <v>305.31908804900098</v>
      </c>
      <c r="EG78" s="471">
        <f>[3]Gemüse!$EJ62</f>
        <v>1189.587975805</v>
      </c>
      <c r="EH78" s="471">
        <f>[3]Gemüse!EK62</f>
        <v>2586.3413931660002</v>
      </c>
      <c r="EI78" s="473">
        <f>[3]Gemüse!EL62</f>
        <v>52.170395673001003</v>
      </c>
      <c r="EJ78" s="473">
        <f>[3]Gemüse!EM62</f>
        <v>208.71243493700001</v>
      </c>
      <c r="EK78" s="471">
        <f>[3]Gemüse!$EN62</f>
        <v>33.017505021001</v>
      </c>
      <c r="EL78" s="471">
        <f>[3]Gemüse!EO62</f>
        <v>173.03901988499999</v>
      </c>
      <c r="EM78" s="473">
        <f>[3]Gemüse!EP62</f>
        <v>145.06893132099998</v>
      </c>
      <c r="EN78" s="473">
        <f>[3]Gemüse!EQ62</f>
        <v>201.92827360000101</v>
      </c>
      <c r="EO78" s="471"/>
      <c r="EP78" s="471">
        <f>[3]Gemüse!ER62</f>
        <v>67.512147976001003</v>
      </c>
      <c r="EQ78" s="471">
        <f>[3]Gemüse!ES62</f>
        <v>374.254203246001</v>
      </c>
      <c r="ER78" s="471">
        <f>[3]Gemüse!$ET62</f>
        <v>225.34720006999999</v>
      </c>
      <c r="ES78" s="471">
        <f>[3]Gemüse!EU62</f>
        <v>2393.5050323790001</v>
      </c>
      <c r="ET78" s="471"/>
      <c r="EU78" s="473">
        <f>[3]Gemüse!$EV62</f>
        <v>92.814498078</v>
      </c>
      <c r="EV78" s="473">
        <f>[3]Gemüse!EW62</f>
        <v>543.68526743500104</v>
      </c>
      <c r="EX78" s="473">
        <f>[3]Gemüse!EX62</f>
        <v>109.06319000200101</v>
      </c>
      <c r="EY78" s="473">
        <f>[3]Gemüse!EY62</f>
        <v>434.52740270300001</v>
      </c>
    </row>
    <row r="79" spans="1:155" x14ac:dyDescent="0.2">
      <c r="B79" s="189">
        <f>[3]Gemüse!A63</f>
        <v>44287</v>
      </c>
      <c r="C79" s="468">
        <f>[3]Gemüse!$B63</f>
        <v>5.2919960000000001</v>
      </c>
      <c r="D79" s="468">
        <f>[3]Gemüse!$BD63</f>
        <v>3.0260769999999999</v>
      </c>
      <c r="E79" s="380">
        <f>[3]Gemüse!$C63</f>
        <v>9.0589919999999999</v>
      </c>
      <c r="F79" s="380">
        <f>[3]Gemüse!$BE63</f>
        <v>5.0859569999999996</v>
      </c>
      <c r="G79" s="468">
        <f>[3]Gemüse!$D63</f>
        <v>2.404935</v>
      </c>
      <c r="H79" s="468">
        <f>[3]Gemüse!$BF63</f>
        <v>1.1726460000000001</v>
      </c>
      <c r="I79" s="380">
        <f>[3]Gemüse!$E63</f>
        <v>5.1962330000000003</v>
      </c>
      <c r="J79" s="380">
        <f>[3]Gemüse!$BG63</f>
        <v>3.5056889999999998</v>
      </c>
      <c r="K79" s="468">
        <f>[3]Gemüse!$F63</f>
        <v>0</v>
      </c>
      <c r="L79" s="468">
        <f>[3]Gemüse!$BH63</f>
        <v>5.6670569999999998</v>
      </c>
      <c r="M79" s="380">
        <f>[3]Gemüse!$G63</f>
        <v>0</v>
      </c>
      <c r="N79" s="380">
        <f>[3]Gemüse!$BI63</f>
        <v>0</v>
      </c>
      <c r="O79" s="468">
        <f>[3]Gemüse!$H63</f>
        <v>0</v>
      </c>
      <c r="P79" s="468">
        <f>[3]Gemüse!$BJ63</f>
        <v>0</v>
      </c>
      <c r="Q79" s="380">
        <f>[3]Gemüse!$J63</f>
        <v>3.5734210000000002</v>
      </c>
      <c r="R79" s="380">
        <f>[3]Gemüse!$BL63</f>
        <v>2.8492479999999998</v>
      </c>
      <c r="S79" s="380"/>
      <c r="T79" s="468">
        <f>[3]Gemüse!$K63</f>
        <v>10.027568</v>
      </c>
      <c r="U79" s="468">
        <f>[3]Gemüse!$BM63</f>
        <v>4.4563620000000004</v>
      </c>
      <c r="V79" s="380">
        <f>[3]Gemüse!$L63</f>
        <v>0</v>
      </c>
      <c r="W79" s="380">
        <f>[3]Gemüse!$BN63</f>
        <v>4.5037909999999997</v>
      </c>
      <c r="X79" s="468">
        <f>[3]Gemüse!$M63</f>
        <v>2.9951110000000001</v>
      </c>
      <c r="Y79" s="468">
        <f>[3]Gemüse!$BO63</f>
        <v>1.99593</v>
      </c>
      <c r="Z79" s="380">
        <f>[3]Gemüse!$N63</f>
        <v>3.2706719999999998</v>
      </c>
      <c r="AA79" s="380">
        <f>[3]Gemüse!$BP63</f>
        <v>1.220283</v>
      </c>
      <c r="AB79" s="468">
        <f>[3]Gemüse!$R63</f>
        <v>3.0979999999999999</v>
      </c>
      <c r="AC79" s="468">
        <f>[3]Gemüse!$BT63</f>
        <v>1.7774799999999999</v>
      </c>
      <c r="AD79" s="380">
        <f>[3]Gemüse!$U63</f>
        <v>45.629302000000003</v>
      </c>
      <c r="AE79" s="380">
        <f>[3]Gemüse!$BW63</f>
        <v>27.764785</v>
      </c>
      <c r="AF79" s="468">
        <f>[3]Gemüse!$V63</f>
        <v>22.076333000000002</v>
      </c>
      <c r="AG79" s="468">
        <f>[3]Gemüse!$BX63</f>
        <v>11.764390000000001</v>
      </c>
      <c r="AH79" s="380">
        <f>[3]Gemüse!$AX63</f>
        <v>24.297270000000001</v>
      </c>
      <c r="AI79" s="380">
        <f>[3]Gemüse!$CZ63</f>
        <v>8.1484729999999992</v>
      </c>
      <c r="AJ79" s="468">
        <f>[3]Gemüse!$W63</f>
        <v>0</v>
      </c>
      <c r="AK79" s="468">
        <f>[3]Gemüse!$BY63</f>
        <v>4.5667580000000001</v>
      </c>
      <c r="AL79" s="380"/>
      <c r="AM79" s="380">
        <f>[3]Gemüse!$X63</f>
        <v>5.3142490000000002</v>
      </c>
      <c r="AN79" s="380">
        <f>[3]Gemüse!$BZ63</f>
        <v>3.6257440000000001</v>
      </c>
      <c r="AO79" s="468">
        <f>[3]Gemüse!$Y63</f>
        <v>5.8617900000000001</v>
      </c>
      <c r="AP79" s="468">
        <f>[3]Gemüse!$CA63</f>
        <v>3.3813689999999998</v>
      </c>
      <c r="AQ79" s="380">
        <f>[3]Gemüse!$Z63</f>
        <v>0</v>
      </c>
      <c r="AR79" s="380">
        <f>[3]Gemüse!$CB63</f>
        <v>3.543698</v>
      </c>
      <c r="AS79" s="468">
        <f>[3]Gemüse!$AF63</f>
        <v>2.7992530000000002</v>
      </c>
      <c r="AT79" s="468">
        <f>[3]Gemüse!$CH63</f>
        <v>1.446515</v>
      </c>
      <c r="AU79" s="380">
        <f>[3]Gemüse!$AB63</f>
        <v>0</v>
      </c>
      <c r="AV79" s="380">
        <f>[3]Gemüse!$CD63</f>
        <v>1.6237600000000001</v>
      </c>
      <c r="AW79" s="468">
        <f>[3]Gemüse!$AC63</f>
        <v>0</v>
      </c>
      <c r="AX79" s="468">
        <f>[3]Gemüse!$CE63</f>
        <v>1.5421499999999999</v>
      </c>
      <c r="AY79" s="380">
        <f>[3]Gemüse!$AD63</f>
        <v>0</v>
      </c>
      <c r="AZ79" s="380">
        <f>[3]Gemüse!$CF63</f>
        <v>3.141794</v>
      </c>
      <c r="BA79" s="380"/>
      <c r="BB79" s="468">
        <f>[3]Gemüse!$AE63</f>
        <v>3.927162</v>
      </c>
      <c r="BC79" s="468">
        <f>[3]Gemüse!$CG63</f>
        <v>1.6562239999999999</v>
      </c>
      <c r="BD79" s="380">
        <f>[3]Gemüse!$AG63</f>
        <v>6.6436859999999998</v>
      </c>
      <c r="BE79" s="380">
        <f>[3]Gemüse!$CI63</f>
        <v>2.4819819999999999</v>
      </c>
      <c r="BF79" s="468">
        <f>[3]Gemüse!$AH63</f>
        <v>3.1589160000000001</v>
      </c>
      <c r="BG79" s="468">
        <f>[3]Gemüse!$CJ63</f>
        <v>1.3403499999999999</v>
      </c>
      <c r="BH79" s="380">
        <f>[3]Gemüse!$AI63</f>
        <v>0</v>
      </c>
      <c r="BI79" s="380">
        <f>[3]Gemüse!$CK63</f>
        <v>0</v>
      </c>
      <c r="BJ79" s="380"/>
      <c r="BK79" s="468">
        <f>[3]Gemüse!$AK63</f>
        <v>3.9673180000000001</v>
      </c>
      <c r="BL79" s="468">
        <f>[3]Gemüse!$CM63</f>
        <v>1.622806</v>
      </c>
      <c r="BM79" s="380">
        <f>[3]Gemüse!$AL63</f>
        <v>0</v>
      </c>
      <c r="BN79" s="380">
        <f>[3]Gemüse!$CN63</f>
        <v>0</v>
      </c>
      <c r="BO79" s="468">
        <f>[3]Gemüse!$AM63</f>
        <v>8.3589179999999992</v>
      </c>
      <c r="BP79" s="468">
        <f>[3]Gemüse!$CO63</f>
        <v>4.6535099999999998</v>
      </c>
      <c r="BQ79" s="380">
        <f>[3]Gemüse!$AN63</f>
        <v>4.3918150000000002</v>
      </c>
      <c r="BR79" s="380">
        <f>[3]Gemüse!$CP63</f>
        <v>1.857578</v>
      </c>
      <c r="BS79" s="380"/>
      <c r="BT79" s="380">
        <f>[3]Gemüse!$AO63</f>
        <v>5.0548000000000002</v>
      </c>
      <c r="BU79" s="380">
        <f>[3]Gemüse!$CQ63</f>
        <v>2.49037</v>
      </c>
      <c r="BV79" s="468">
        <f>[3]Gemüse!$AW63</f>
        <v>9.5899459999999994</v>
      </c>
      <c r="BW79" s="468">
        <f>[3]Gemüse!$CY63</f>
        <v>7.7830110000000001</v>
      </c>
      <c r="BX79" s="380">
        <f>[3]Gemüse!$AP63</f>
        <v>0</v>
      </c>
      <c r="BY79" s="380">
        <f>[3]Gemüse!$CR63</f>
        <v>9.0417389999999997</v>
      </c>
      <c r="BZ79" s="468">
        <f>[3]Gemüse!$AQ63</f>
        <v>6.0048870000000001</v>
      </c>
      <c r="CA79" s="468">
        <f>[3]Gemüse!$CS63</f>
        <v>3.100552</v>
      </c>
      <c r="CB79" s="380">
        <f>[3]Gemüse!$AS63</f>
        <v>0</v>
      </c>
      <c r="CC79" s="380">
        <f>[3]Gemüse!$CU63</f>
        <v>0</v>
      </c>
      <c r="CD79" s="468">
        <f>[3]Gemüse!$AT63</f>
        <v>17.46508</v>
      </c>
      <c r="CE79" s="468">
        <f>[3]Gemüse!$CV63</f>
        <v>7.5812350000000004</v>
      </c>
      <c r="CF79" s="380">
        <f>[3]Gemüse!$AU63</f>
        <v>18.904159</v>
      </c>
      <c r="CG79" s="380">
        <f>[3]Gemüse!$CW63</f>
        <v>12.223240000000001</v>
      </c>
      <c r="CH79" s="380"/>
      <c r="CI79" s="468">
        <f>[3]Gemüse!$AV63</f>
        <v>12.157228999999999</v>
      </c>
      <c r="CJ79" s="468">
        <f>[3]Gemüse!$CX63</f>
        <v>5.957668</v>
      </c>
      <c r="CK79" s="380"/>
      <c r="CL79" s="380">
        <f>[3]Gemüse!$AY63</f>
        <v>16.820309999999999</v>
      </c>
      <c r="CM79" s="380">
        <f>[3]Gemüse!$DA63</f>
        <v>9.4099769999999996</v>
      </c>
      <c r="CN79" s="380"/>
      <c r="CO79" s="468">
        <f>[3]Gemüse!$AZ63</f>
        <v>15.289616000000001</v>
      </c>
      <c r="CP79" s="468">
        <f>[3]Gemüse!$DB63</f>
        <v>10.881544999999999</v>
      </c>
      <c r="CQ79" s="380">
        <f>[3]Gemüse!$BB63</f>
        <v>15.605221999999999</v>
      </c>
      <c r="CR79" s="380">
        <f>[3]Gemüse!$DD63</f>
        <v>9.5857539999999997</v>
      </c>
      <c r="CS79" s="468">
        <f>[3]Gemüse!$BC63</f>
        <v>7.1182119999999998</v>
      </c>
      <c r="CT79" s="468">
        <f>[3]Gemüse!$DE63</f>
        <v>5.7128019999999999</v>
      </c>
      <c r="CU79" s="380">
        <f>[3]Gemüse!$AJ63</f>
        <v>4.9426600000000001</v>
      </c>
      <c r="CV79" s="380">
        <f>[3]Gemüse!$CL63</f>
        <v>3.7322959999999998</v>
      </c>
      <c r="CW79" s="384"/>
      <c r="CX79" s="343">
        <f>'Früchte Daten'!BQ79</f>
        <v>4</v>
      </c>
      <c r="CY79" s="471">
        <f>[3]Gemüse!DH63</f>
        <v>5823.0951894770005</v>
      </c>
      <c r="CZ79" s="471">
        <f>[3]Gemüse!DI63</f>
        <v>25765.234751878001</v>
      </c>
      <c r="DA79" s="471"/>
      <c r="DB79" s="473">
        <f>[3]Gemüse!DJ63</f>
        <v>343.13930347799999</v>
      </c>
      <c r="DC79" s="473">
        <f>[3]Gemüse!DK63</f>
        <v>1788.365798432</v>
      </c>
      <c r="DD79" s="471">
        <f>[3]Gemüse!DL63</f>
        <v>673.25976288500101</v>
      </c>
      <c r="DE79" s="471">
        <f>[3]Gemüse!DM63</f>
        <v>1814.358797936</v>
      </c>
      <c r="DF79" s="473">
        <f>[3]Gemüse!DN63</f>
        <v>285.67354998100001</v>
      </c>
      <c r="DG79" s="473">
        <f>[3]Gemüse!DO63</f>
        <v>1652.5440034200001</v>
      </c>
      <c r="DH79" s="471">
        <f>[3]Gemüse!DP63</f>
        <v>169.77489841299999</v>
      </c>
      <c r="DI79" s="471">
        <f>[3]Gemüse!DQ63</f>
        <v>1082.869469622</v>
      </c>
      <c r="DJ79" s="473">
        <f>[3]Gemüse!DR63</f>
        <v>429.08282758000098</v>
      </c>
      <c r="DK79" s="473">
        <f>[3]Gemüse!DS63</f>
        <v>1173.497669934</v>
      </c>
      <c r="DN79" s="471"/>
      <c r="DO79" s="471">
        <f>[3]Gemüse!DT63</f>
        <v>97.770477241999998</v>
      </c>
      <c r="DP79" s="471">
        <f>[3]Gemüse!DU63</f>
        <v>546.98980876700102</v>
      </c>
      <c r="DQ79" s="473">
        <f>[3]Gemüse!DV63</f>
        <v>53.077118039000005</v>
      </c>
      <c r="DR79" s="473">
        <f>[3]Gemüse!DW63</f>
        <v>929.13642413900004</v>
      </c>
      <c r="DS79" s="471">
        <f>[3]Gemüse!DX63</f>
        <v>175.77742182600002</v>
      </c>
      <c r="DT79" s="471">
        <f>[3]Gemüse!DY63</f>
        <v>773.41795897600105</v>
      </c>
      <c r="DU79" s="473">
        <f>[3]Gemüse!DZ63</f>
        <v>30.126037730999997</v>
      </c>
      <c r="DV79" s="473">
        <f>[3]Gemüse!EA63</f>
        <v>156.73286242600099</v>
      </c>
      <c r="DW79" s="471"/>
      <c r="DX79" s="471">
        <f>[3]Gemüse!EB63</f>
        <v>127.57049628999999</v>
      </c>
      <c r="DY79" s="471">
        <f>[3]Gemüse!EC63</f>
        <v>600.19038047500101</v>
      </c>
      <c r="DZ79" s="473">
        <f>[3]Gemüse!ED63</f>
        <v>238.08330347700101</v>
      </c>
      <c r="EA79" s="473">
        <f>[3]Gemüse!EE63</f>
        <v>706.12351712800103</v>
      </c>
      <c r="EB79" s="471">
        <f>[3]Gemüse!$EF63</f>
        <v>6.6588560000000001</v>
      </c>
      <c r="EC79" s="471">
        <f>[3]Gemüse!EG63</f>
        <v>144.96200100000101</v>
      </c>
      <c r="ED79" s="473">
        <f>[3]Gemüse!EH63</f>
        <v>34.328406051999998</v>
      </c>
      <c r="EE79" s="473">
        <f>[3]Gemüse!EI63</f>
        <v>249.26799587100001</v>
      </c>
      <c r="EG79" s="471">
        <f>[3]Gemüse!$EJ63</f>
        <v>1152.265059969</v>
      </c>
      <c r="EH79" s="471">
        <f>[3]Gemüse!EK63</f>
        <v>2898.8345828500001</v>
      </c>
      <c r="EI79" s="473">
        <f>[3]Gemüse!EL63</f>
        <v>60.886575622999999</v>
      </c>
      <c r="EJ79" s="473">
        <f>[3]Gemüse!EM63</f>
        <v>243.065696347</v>
      </c>
      <c r="EK79" s="471">
        <f>[3]Gemüse!$EN63</f>
        <v>28.901952523001</v>
      </c>
      <c r="EL79" s="471">
        <f>[3]Gemüse!EO63</f>
        <v>160.81404580400101</v>
      </c>
      <c r="EM79" s="473">
        <f>[3]Gemüse!EP63</f>
        <v>180.92080700599999</v>
      </c>
      <c r="EN79" s="473">
        <f>[3]Gemüse!EQ63</f>
        <v>226.227231654001</v>
      </c>
      <c r="EO79" s="471"/>
      <c r="EP79" s="471">
        <f>[3]Gemüse!ER63</f>
        <v>69.360691174001005</v>
      </c>
      <c r="EQ79" s="471">
        <f>[3]Gemüse!ES63</f>
        <v>400.45118604700002</v>
      </c>
      <c r="ER79" s="471">
        <f>[3]Gemüse!$ET63</f>
        <v>214.560163198</v>
      </c>
      <c r="ES79" s="471">
        <f>[3]Gemüse!EU63</f>
        <v>2302.0136003279999</v>
      </c>
      <c r="ET79" s="471"/>
      <c r="EU79" s="473">
        <f>[3]Gemüse!$EV63</f>
        <v>93.227790999999996</v>
      </c>
      <c r="EV79" s="473">
        <f>[3]Gemüse!EW63</f>
        <v>561.481864935001</v>
      </c>
      <c r="EX79" s="473">
        <f>[3]Gemüse!EX63</f>
        <v>138.52547841200098</v>
      </c>
      <c r="EY79" s="473">
        <f>[3]Gemüse!EY63</f>
        <v>612.78966599100102</v>
      </c>
    </row>
    <row r="80" spans="1:155" x14ac:dyDescent="0.2">
      <c r="B80" s="189">
        <f>[3]Gemüse!A64</f>
        <v>44256</v>
      </c>
      <c r="C80" s="468">
        <f>[3]Gemüse!$B64</f>
        <v>5.1648810000000003</v>
      </c>
      <c r="D80" s="468">
        <f>[3]Gemüse!$BD64</f>
        <v>3.4310999999999998</v>
      </c>
      <c r="E80" s="380">
        <f>[3]Gemüse!$C64</f>
        <v>8.0515399999999993</v>
      </c>
      <c r="F80" s="380">
        <f>[3]Gemüse!$BE64</f>
        <v>3.9028809999999998</v>
      </c>
      <c r="G80" s="468">
        <f>[3]Gemüse!$D64</f>
        <v>2.5254400000000001</v>
      </c>
      <c r="H80" s="468">
        <f>[3]Gemüse!$BF64</f>
        <v>1.3148770000000001</v>
      </c>
      <c r="I80" s="380">
        <f>[3]Gemüse!$E64</f>
        <v>5.0513950000000003</v>
      </c>
      <c r="J80" s="380">
        <f>[3]Gemüse!$BG64</f>
        <v>3.726731</v>
      </c>
      <c r="K80" s="468">
        <f>[3]Gemüse!$F64</f>
        <v>0</v>
      </c>
      <c r="L80" s="468">
        <f>[3]Gemüse!$BH64</f>
        <v>4.8891879999999999</v>
      </c>
      <c r="M80" s="380">
        <f>[3]Gemüse!$G64</f>
        <v>0</v>
      </c>
      <c r="N80" s="380">
        <f>[3]Gemüse!$BI64</f>
        <v>0</v>
      </c>
      <c r="O80" s="468">
        <f>[3]Gemüse!$H64</f>
        <v>0</v>
      </c>
      <c r="P80" s="468">
        <f>[3]Gemüse!$BJ64</f>
        <v>0</v>
      </c>
      <c r="Q80" s="380">
        <f>[3]Gemüse!$J64</f>
        <v>4.6787919999999996</v>
      </c>
      <c r="R80" s="380">
        <f>[3]Gemüse!$BL64</f>
        <v>2.477481</v>
      </c>
      <c r="S80" s="380"/>
      <c r="T80" s="468">
        <f>[3]Gemüse!$K64</f>
        <v>10.591975</v>
      </c>
      <c r="U80" s="468">
        <f>[3]Gemüse!$BM64</f>
        <v>4.3834580000000001</v>
      </c>
      <c r="V80" s="380">
        <f>[3]Gemüse!$L64</f>
        <v>8.3447460000000007</v>
      </c>
      <c r="W80" s="380">
        <f>[3]Gemüse!$BN64</f>
        <v>5.1303260000000002</v>
      </c>
      <c r="X80" s="468">
        <f>[3]Gemüse!$M64</f>
        <v>3.0733269999999999</v>
      </c>
      <c r="Y80" s="468">
        <f>[3]Gemüse!$BO64</f>
        <v>1.8276520000000001</v>
      </c>
      <c r="Z80" s="380">
        <f>[3]Gemüse!$N64</f>
        <v>2.4036620000000002</v>
      </c>
      <c r="AA80" s="380">
        <f>[3]Gemüse!$BP64</f>
        <v>1.192529</v>
      </c>
      <c r="AB80" s="468">
        <f>[3]Gemüse!$R64</f>
        <v>2.9388369999999999</v>
      </c>
      <c r="AC80" s="468">
        <f>[3]Gemüse!$BT64</f>
        <v>1.744624</v>
      </c>
      <c r="AD80" s="380">
        <f>[3]Gemüse!$U64</f>
        <v>43.050249999999998</v>
      </c>
      <c r="AE80" s="380">
        <f>[3]Gemüse!$BW64</f>
        <v>30.149516999999999</v>
      </c>
      <c r="AF80" s="468">
        <f>[3]Gemüse!$V64</f>
        <v>20.157819</v>
      </c>
      <c r="AG80" s="468">
        <f>[3]Gemüse!$BX64</f>
        <v>11.044612000000001</v>
      </c>
      <c r="AH80" s="380">
        <f>[3]Gemüse!$AX64</f>
        <v>23.062483</v>
      </c>
      <c r="AI80" s="380">
        <f>[3]Gemüse!$CZ64</f>
        <v>6.959149</v>
      </c>
      <c r="AJ80" s="468">
        <f>[3]Gemüse!$W64</f>
        <v>5.0794540000000001</v>
      </c>
      <c r="AK80" s="468">
        <f>[3]Gemüse!$BY64</f>
        <v>4.1575129999999998</v>
      </c>
      <c r="AL80" s="380"/>
      <c r="AM80" s="380">
        <f>[3]Gemüse!$X64</f>
        <v>6.2072209999999997</v>
      </c>
      <c r="AN80" s="380">
        <f>[3]Gemüse!$BZ64</f>
        <v>2.9863770000000001</v>
      </c>
      <c r="AO80" s="468">
        <f>[3]Gemüse!$Y64</f>
        <v>5.2279730000000004</v>
      </c>
      <c r="AP80" s="468">
        <f>[3]Gemüse!$CA64</f>
        <v>2.8536510000000002</v>
      </c>
      <c r="AQ80" s="380">
        <f>[3]Gemüse!$Z64</f>
        <v>5.7295749999999996</v>
      </c>
      <c r="AR80" s="380">
        <f>[3]Gemüse!$CB64</f>
        <v>2.6094089999999999</v>
      </c>
      <c r="AS80" s="468">
        <f>[3]Gemüse!$AF64</f>
        <v>1.8186960000000001</v>
      </c>
      <c r="AT80" s="468">
        <f>[3]Gemüse!$CH64</f>
        <v>0.96406599999999998</v>
      </c>
      <c r="AU80" s="380">
        <f>[3]Gemüse!$AB64</f>
        <v>4.6037520000000001</v>
      </c>
      <c r="AV80" s="380">
        <f>[3]Gemüse!$CD64</f>
        <v>1.620126</v>
      </c>
      <c r="AW80" s="468">
        <f>[3]Gemüse!$AC64</f>
        <v>4.5689599999999997</v>
      </c>
      <c r="AX80" s="468">
        <f>[3]Gemüse!$CE64</f>
        <v>1.532133</v>
      </c>
      <c r="AY80" s="380">
        <f>[3]Gemüse!$AD64</f>
        <v>0</v>
      </c>
      <c r="AZ80" s="380">
        <f>[3]Gemüse!$CF64</f>
        <v>2.9722499999999998</v>
      </c>
      <c r="BA80" s="380"/>
      <c r="BB80" s="468">
        <f>[3]Gemüse!$AE64</f>
        <v>4.0728460000000002</v>
      </c>
      <c r="BC80" s="468">
        <f>[3]Gemüse!$CG64</f>
        <v>1.7846169999999999</v>
      </c>
      <c r="BD80" s="380">
        <f>[3]Gemüse!$AG64</f>
        <v>6.6639720000000002</v>
      </c>
      <c r="BE80" s="380">
        <f>[3]Gemüse!$CI64</f>
        <v>2.5688369999999998</v>
      </c>
      <c r="BF80" s="468">
        <f>[3]Gemüse!$AH64</f>
        <v>3.2406739999999998</v>
      </c>
      <c r="BG80" s="468">
        <f>[3]Gemüse!$CJ64</f>
        <v>1.3284229999999999</v>
      </c>
      <c r="BH80" s="380">
        <f>[3]Gemüse!$AI64</f>
        <v>0</v>
      </c>
      <c r="BI80" s="380">
        <f>[3]Gemüse!$CK64</f>
        <v>0</v>
      </c>
      <c r="BJ80" s="380"/>
      <c r="BK80" s="468">
        <f>[3]Gemüse!$AK64</f>
        <v>2.9988999999999999</v>
      </c>
      <c r="BL80" s="468">
        <f>[3]Gemüse!$CM64</f>
        <v>1.2520169999999999</v>
      </c>
      <c r="BM80" s="380">
        <f>[3]Gemüse!$AL64</f>
        <v>0</v>
      </c>
      <c r="BN80" s="380">
        <f>[3]Gemüse!$CN64</f>
        <v>0</v>
      </c>
      <c r="BO80" s="468">
        <f>[3]Gemüse!$AM64</f>
        <v>7.5379430000000003</v>
      </c>
      <c r="BP80" s="468">
        <f>[3]Gemüse!$CO64</f>
        <v>4.5347780000000002</v>
      </c>
      <c r="BQ80" s="380">
        <f>[3]Gemüse!$AN64</f>
        <v>4.4648560000000002</v>
      </c>
      <c r="BR80" s="380">
        <f>[3]Gemüse!$CP64</f>
        <v>1.8581939999999999</v>
      </c>
      <c r="BS80" s="380"/>
      <c r="BT80" s="380">
        <f>[3]Gemüse!$AO64</f>
        <v>4.5651859999999997</v>
      </c>
      <c r="BU80" s="380">
        <f>[3]Gemüse!$CQ64</f>
        <v>2.491228</v>
      </c>
      <c r="BV80" s="468">
        <f>[3]Gemüse!$AW64</f>
        <v>9.9959969999999991</v>
      </c>
      <c r="BW80" s="468">
        <f>[3]Gemüse!$CY64</f>
        <v>6.5012379999999999</v>
      </c>
      <c r="BX80" s="380">
        <f>[3]Gemüse!$AP64</f>
        <v>0</v>
      </c>
      <c r="BY80" s="380">
        <f>[3]Gemüse!$CR64</f>
        <v>9.7704210000000007</v>
      </c>
      <c r="BZ80" s="468">
        <f>[3]Gemüse!$AQ64</f>
        <v>5.949999</v>
      </c>
      <c r="CA80" s="468">
        <f>[3]Gemüse!$CS64</f>
        <v>3.313631</v>
      </c>
      <c r="CB80" s="380">
        <f>[3]Gemüse!$AS64</f>
        <v>0</v>
      </c>
      <c r="CC80" s="380">
        <f>[3]Gemüse!$CU64</f>
        <v>0</v>
      </c>
      <c r="CD80" s="468">
        <f>[3]Gemüse!$AT64</f>
        <v>19.306374999999999</v>
      </c>
      <c r="CE80" s="468">
        <f>[3]Gemüse!$CV64</f>
        <v>7.7795540000000001</v>
      </c>
      <c r="CF80" s="380">
        <f>[3]Gemüse!$AU64</f>
        <v>19.943598000000001</v>
      </c>
      <c r="CG80" s="380">
        <f>[3]Gemüse!$CW64</f>
        <v>10.383005000000001</v>
      </c>
      <c r="CH80" s="380"/>
      <c r="CI80" s="468">
        <f>[3]Gemüse!$AV64</f>
        <v>12.321740999999999</v>
      </c>
      <c r="CJ80" s="468">
        <f>[3]Gemüse!$CX64</f>
        <v>5.9765699999999997</v>
      </c>
      <c r="CK80" s="380"/>
      <c r="CL80" s="380">
        <f>[3]Gemüse!$AY64</f>
        <v>16.738002000000002</v>
      </c>
      <c r="CM80" s="380">
        <f>[3]Gemüse!$DA64</f>
        <v>9.6026520000000009</v>
      </c>
      <c r="CN80" s="380"/>
      <c r="CO80" s="468">
        <f>[3]Gemüse!$AZ64</f>
        <v>15.289548999999999</v>
      </c>
      <c r="CP80" s="468">
        <f>[3]Gemüse!$DB64</f>
        <v>10.909378</v>
      </c>
      <c r="CQ80" s="380">
        <f>[3]Gemüse!$BB64</f>
        <v>15.607227</v>
      </c>
      <c r="CR80" s="380">
        <f>[3]Gemüse!$DD64</f>
        <v>9.5289359999999999</v>
      </c>
      <c r="CS80" s="468">
        <f>[3]Gemüse!$BC64</f>
        <v>7.1204039999999997</v>
      </c>
      <c r="CT80" s="468">
        <f>[3]Gemüse!$DE64</f>
        <v>5.7045560000000002</v>
      </c>
      <c r="CU80" s="380">
        <f>[3]Gemüse!$AJ64</f>
        <v>4.9427329999999996</v>
      </c>
      <c r="CV80" s="380">
        <f>[3]Gemüse!$CL64</f>
        <v>3.708548</v>
      </c>
      <c r="CW80" s="384"/>
      <c r="CX80" s="343">
        <f>'Früchte Daten'!BQ80</f>
        <v>5</v>
      </c>
      <c r="CY80" s="471">
        <f>[3]Gemüse!DH64</f>
        <v>7289.7016873880002</v>
      </c>
      <c r="CZ80" s="471">
        <f>[3]Gemüse!DI64</f>
        <v>32465.458965372996</v>
      </c>
      <c r="DA80" s="471"/>
      <c r="DB80" s="473">
        <f>[3]Gemüse!DJ64</f>
        <v>398.959058655001</v>
      </c>
      <c r="DC80" s="473">
        <f>[3]Gemüse!DK64</f>
        <v>2256.8471181539999</v>
      </c>
      <c r="DD80" s="471">
        <f>[3]Gemüse!DL64</f>
        <v>572.97625861000097</v>
      </c>
      <c r="DE80" s="471">
        <f>[3]Gemüse!DM64</f>
        <v>2236.5744748669999</v>
      </c>
      <c r="DF80" s="473">
        <f>[3]Gemüse!DN64</f>
        <v>367.75254313300002</v>
      </c>
      <c r="DG80" s="473">
        <f>[3]Gemüse!DO64</f>
        <v>1867.8707869150001</v>
      </c>
      <c r="DH80" s="471">
        <f>[3]Gemüse!DP64</f>
        <v>260.96705872100102</v>
      </c>
      <c r="DI80" s="471">
        <f>[3]Gemüse!DQ64</f>
        <v>1179.1662403810001</v>
      </c>
      <c r="DJ80" s="473">
        <f>[3]Gemüse!DR64</f>
        <v>423.913713688001</v>
      </c>
      <c r="DK80" s="473">
        <f>[3]Gemüse!DS64</f>
        <v>1492.2075553730001</v>
      </c>
      <c r="DN80" s="471"/>
      <c r="DO80" s="471">
        <f>[3]Gemüse!DT64</f>
        <v>156.87769254400101</v>
      </c>
      <c r="DP80" s="471">
        <f>[3]Gemüse!DU64</f>
        <v>856.89687425900001</v>
      </c>
      <c r="DQ80" s="473">
        <f>[3]Gemüse!DV64</f>
        <v>61.129080585000004</v>
      </c>
      <c r="DR80" s="473">
        <f>[3]Gemüse!DW64</f>
        <v>1173.0406349049999</v>
      </c>
      <c r="DS80" s="471">
        <f>[3]Gemüse!DX64</f>
        <v>230.14184069000001</v>
      </c>
      <c r="DT80" s="471">
        <f>[3]Gemüse!DY64</f>
        <v>771.55068244300094</v>
      </c>
      <c r="DU80" s="473">
        <f>[3]Gemüse!DZ64</f>
        <v>68.729164555002001</v>
      </c>
      <c r="DV80" s="473">
        <f>[3]Gemüse!EA64</f>
        <v>302.60167245500105</v>
      </c>
      <c r="DW80" s="471"/>
      <c r="DX80" s="471">
        <f>[3]Gemüse!EB64</f>
        <v>185.11701792600002</v>
      </c>
      <c r="DY80" s="471">
        <f>[3]Gemüse!EC64</f>
        <v>885.32332759899998</v>
      </c>
      <c r="DZ80" s="473">
        <f>[3]Gemüse!ED64</f>
        <v>350.35069337800098</v>
      </c>
      <c r="EA80" s="473">
        <f>[3]Gemüse!EE64</f>
        <v>958.26055805400097</v>
      </c>
      <c r="EB80" s="471">
        <f>[3]Gemüse!$EF64</f>
        <v>21.585557000000001</v>
      </c>
      <c r="EC80" s="471">
        <f>[3]Gemüse!EG64</f>
        <v>199.776891000001</v>
      </c>
      <c r="ED80" s="473">
        <f>[3]Gemüse!EH64</f>
        <v>37.106743173001</v>
      </c>
      <c r="EE80" s="473">
        <f>[3]Gemüse!EI64</f>
        <v>394.42241052400004</v>
      </c>
      <c r="EG80" s="471">
        <f>[3]Gemüse!$EJ64</f>
        <v>1712.344155024</v>
      </c>
      <c r="EH80" s="471">
        <f>[3]Gemüse!EK64</f>
        <v>3725.0046975290002</v>
      </c>
      <c r="EI80" s="473">
        <f>[3]Gemüse!EL64</f>
        <v>85.490203422001002</v>
      </c>
      <c r="EJ80" s="473">
        <f>[3]Gemüse!EM64</f>
        <v>365.37327308800099</v>
      </c>
      <c r="EK80" s="471">
        <f>[3]Gemüse!$EN64</f>
        <v>26.487369724000001</v>
      </c>
      <c r="EL80" s="471">
        <f>[3]Gemüse!EO64</f>
        <v>162.62879022000101</v>
      </c>
      <c r="EM80" s="473">
        <f>[3]Gemüse!EP64</f>
        <v>289.91054063800101</v>
      </c>
      <c r="EN80" s="473">
        <f>[3]Gemüse!EQ64</f>
        <v>309.317519694</v>
      </c>
      <c r="EO80" s="380"/>
      <c r="EP80" s="471">
        <f>[3]Gemüse!ER64</f>
        <v>93.49220953900101</v>
      </c>
      <c r="EQ80" s="471">
        <f>[3]Gemüse!ES64</f>
        <v>653.00683263199994</v>
      </c>
      <c r="ER80" s="471">
        <f>[3]Gemüse!$ET64</f>
        <v>276.97656502700102</v>
      </c>
      <c r="ES80" s="471">
        <f>[3]Gemüse!EU64</f>
        <v>3089.2137651410003</v>
      </c>
      <c r="ET80" s="471"/>
      <c r="EU80" s="473">
        <f>[3]Gemüse!$EV64</f>
        <v>134.467614642</v>
      </c>
      <c r="EV80" s="473">
        <f>[3]Gemüse!EW64</f>
        <v>769.09617477100096</v>
      </c>
      <c r="EX80" s="473">
        <f>[3]Gemüse!EX64</f>
        <v>200.72485373100002</v>
      </c>
      <c r="EY80" s="473">
        <f>[3]Gemüse!EY64</f>
        <v>827.33202045900009</v>
      </c>
    </row>
    <row r="81" spans="2:155" x14ac:dyDescent="0.2">
      <c r="B81" s="189">
        <f>[3]Gemüse!A65</f>
        <v>44228</v>
      </c>
      <c r="C81" s="468">
        <f>[3]Gemüse!$B65</f>
        <v>6.3469129999999998</v>
      </c>
      <c r="D81" s="468">
        <f>[3]Gemüse!$BD65</f>
        <v>4.3157759999999996</v>
      </c>
      <c r="E81" s="380">
        <f>[3]Gemüse!$C65</f>
        <v>6.3615950000000003</v>
      </c>
      <c r="F81" s="380">
        <f>[3]Gemüse!$BE65</f>
        <v>3.6258379999999999</v>
      </c>
      <c r="G81" s="468">
        <f>[3]Gemüse!$D65</f>
        <v>2.31738</v>
      </c>
      <c r="H81" s="468">
        <f>[3]Gemüse!$BF65</f>
        <v>1.398774</v>
      </c>
      <c r="I81" s="380">
        <f>[3]Gemüse!$E65</f>
        <v>6.8478459999999997</v>
      </c>
      <c r="J81" s="380">
        <f>[3]Gemüse!$BG65</f>
        <v>3.478847</v>
      </c>
      <c r="K81" s="468">
        <f>[3]Gemüse!$F65</f>
        <v>0</v>
      </c>
      <c r="L81" s="468">
        <f>[3]Gemüse!$BH65</f>
        <v>5.6467159999999996</v>
      </c>
      <c r="M81" s="380">
        <f>[3]Gemüse!$G65</f>
        <v>0</v>
      </c>
      <c r="N81" s="380">
        <f>[3]Gemüse!$BI65</f>
        <v>0</v>
      </c>
      <c r="O81" s="468">
        <f>[3]Gemüse!$H65</f>
        <v>0</v>
      </c>
      <c r="P81" s="468">
        <f>[3]Gemüse!$BJ65</f>
        <v>0</v>
      </c>
      <c r="Q81" s="380">
        <f>[3]Gemüse!$J65</f>
        <v>4.2667029999999997</v>
      </c>
      <c r="R81" s="380">
        <f>[3]Gemüse!$BL65</f>
        <v>3.486205</v>
      </c>
      <c r="S81" s="380"/>
      <c r="T81" s="468">
        <f>[3]Gemüse!$K65</f>
        <v>10.730831</v>
      </c>
      <c r="U81" s="468">
        <f>[3]Gemüse!$BM65</f>
        <v>4.3489279999999999</v>
      </c>
      <c r="V81" s="380">
        <f>[3]Gemüse!$L65</f>
        <v>7.7342930000000001</v>
      </c>
      <c r="W81" s="380">
        <f>[3]Gemüse!$BN65</f>
        <v>5.1227559999999999</v>
      </c>
      <c r="X81" s="468">
        <f>[3]Gemüse!$M65</f>
        <v>2.8695460000000002</v>
      </c>
      <c r="Y81" s="468">
        <f>[3]Gemüse!$BO65</f>
        <v>1.7961119999999999</v>
      </c>
      <c r="Z81" s="380">
        <f>[3]Gemüse!$N65</f>
        <v>2.261317</v>
      </c>
      <c r="AA81" s="380">
        <f>[3]Gemüse!$BP65</f>
        <v>1.3596729999999999</v>
      </c>
      <c r="AB81" s="468">
        <f>[3]Gemüse!$R65</f>
        <v>2.894136</v>
      </c>
      <c r="AC81" s="468">
        <f>[3]Gemüse!$BT65</f>
        <v>1.5602199999999999</v>
      </c>
      <c r="AD81" s="380">
        <f>[3]Gemüse!$U65</f>
        <v>46.215654999999998</v>
      </c>
      <c r="AE81" s="380">
        <f>[3]Gemüse!$BW65</f>
        <v>31.293386000000002</v>
      </c>
      <c r="AF81" s="468">
        <f>[3]Gemüse!$V65</f>
        <v>19.600961000000002</v>
      </c>
      <c r="AG81" s="468">
        <f>[3]Gemüse!$BX65</f>
        <v>11.041399</v>
      </c>
      <c r="AH81" s="380">
        <f>[3]Gemüse!$AX65</f>
        <v>14.959974000000001</v>
      </c>
      <c r="AI81" s="380">
        <f>[3]Gemüse!$CZ65</f>
        <v>5.1463489999999998</v>
      </c>
      <c r="AJ81" s="468">
        <f>[3]Gemüse!$W65</f>
        <v>4.9756369999999999</v>
      </c>
      <c r="AK81" s="468">
        <f>[3]Gemüse!$BY65</f>
        <v>3.979212</v>
      </c>
      <c r="AL81" s="380"/>
      <c r="AM81" s="380">
        <f>[3]Gemüse!$X65</f>
        <v>6.4635429999999996</v>
      </c>
      <c r="AN81" s="380">
        <f>[3]Gemüse!$BZ65</f>
        <v>3.3372449999999998</v>
      </c>
      <c r="AO81" s="468">
        <f>[3]Gemüse!$Y65</f>
        <v>5.5251270000000003</v>
      </c>
      <c r="AP81" s="468">
        <f>[3]Gemüse!$CA65</f>
        <v>3.4207960000000002</v>
      </c>
      <c r="AQ81" s="380">
        <f>[3]Gemüse!$Z65</f>
        <v>6.4975240000000003</v>
      </c>
      <c r="AR81" s="380">
        <f>[3]Gemüse!$CB65</f>
        <v>2.3351139999999999</v>
      </c>
      <c r="AS81" s="468">
        <f>[3]Gemüse!$AF65</f>
        <v>2.3504619999999998</v>
      </c>
      <c r="AT81" s="468">
        <f>[3]Gemüse!$CH65</f>
        <v>1.0151680000000001</v>
      </c>
      <c r="AU81" s="380">
        <f>[3]Gemüse!$AB65</f>
        <v>4.6196000000000002</v>
      </c>
      <c r="AV81" s="380">
        <f>[3]Gemüse!$CD65</f>
        <v>1.5717920000000001</v>
      </c>
      <c r="AW81" s="468">
        <f>[3]Gemüse!$AC65</f>
        <v>4.6150640000000003</v>
      </c>
      <c r="AX81" s="468">
        <f>[3]Gemüse!$CE65</f>
        <v>1.532597</v>
      </c>
      <c r="AY81" s="380">
        <f>[3]Gemüse!$AD65</f>
        <v>5.7781969999999996</v>
      </c>
      <c r="AZ81" s="380">
        <f>[3]Gemüse!$CF65</f>
        <v>2.8068960000000001</v>
      </c>
      <c r="BA81" s="380"/>
      <c r="BB81" s="468">
        <f>[3]Gemüse!$AE65</f>
        <v>4.1265729999999996</v>
      </c>
      <c r="BC81" s="468">
        <f>[3]Gemüse!$CG65</f>
        <v>1.547698</v>
      </c>
      <c r="BD81" s="380">
        <f>[3]Gemüse!$AG65</f>
        <v>6.662598</v>
      </c>
      <c r="BE81" s="380">
        <f>[3]Gemüse!$CI65</f>
        <v>2.5355470000000002</v>
      </c>
      <c r="BF81" s="468">
        <f>[3]Gemüse!$AH65</f>
        <v>3.2448510000000002</v>
      </c>
      <c r="BG81" s="468">
        <f>[3]Gemüse!$CJ65</f>
        <v>1.349256</v>
      </c>
      <c r="BH81" s="380">
        <f>[3]Gemüse!$AI65</f>
        <v>0</v>
      </c>
      <c r="BI81" s="380">
        <f>[3]Gemüse!$CK65</f>
        <v>0</v>
      </c>
      <c r="BJ81" s="380"/>
      <c r="BK81" s="468">
        <f>[3]Gemüse!$AK65</f>
        <v>0</v>
      </c>
      <c r="BL81" s="468">
        <f>[3]Gemüse!$CM65</f>
        <v>1.2179150000000001</v>
      </c>
      <c r="BM81" s="380">
        <f>[3]Gemüse!$AL65</f>
        <v>0</v>
      </c>
      <c r="BN81" s="380">
        <f>[3]Gemüse!$CN65</f>
        <v>0</v>
      </c>
      <c r="BO81" s="468">
        <f>[3]Gemüse!$AM65</f>
        <v>7.2660780000000003</v>
      </c>
      <c r="BP81" s="468">
        <f>[3]Gemüse!$CO65</f>
        <v>3.9620129999999998</v>
      </c>
      <c r="BQ81" s="380">
        <f>[3]Gemüse!$AN65</f>
        <v>4.7162670000000002</v>
      </c>
      <c r="BR81" s="380">
        <f>[3]Gemüse!$CP65</f>
        <v>1.818068</v>
      </c>
      <c r="BS81" s="380"/>
      <c r="BT81" s="380">
        <f>[3]Gemüse!$AO65</f>
        <v>5.2165210000000002</v>
      </c>
      <c r="BU81" s="380">
        <f>[3]Gemüse!$CQ65</f>
        <v>2.6042529999999999</v>
      </c>
      <c r="BV81" s="468">
        <f>[3]Gemüse!$AW65</f>
        <v>9.5141329999999993</v>
      </c>
      <c r="BW81" s="468">
        <f>[3]Gemüse!$CY65</f>
        <v>5.61212</v>
      </c>
      <c r="BX81" s="380">
        <f>[3]Gemüse!$AP65</f>
        <v>0</v>
      </c>
      <c r="BY81" s="380">
        <f>[3]Gemüse!$CR65</f>
        <v>9.2691049999999997</v>
      </c>
      <c r="BZ81" s="468">
        <f>[3]Gemüse!$AQ65</f>
        <v>5.949999</v>
      </c>
      <c r="CA81" s="468">
        <f>[3]Gemüse!$CS65</f>
        <v>3.249088</v>
      </c>
      <c r="CB81" s="380">
        <f>[3]Gemüse!$AS65</f>
        <v>0</v>
      </c>
      <c r="CC81" s="380">
        <f>[3]Gemüse!$CU65</f>
        <v>0</v>
      </c>
      <c r="CD81" s="468">
        <f>[3]Gemüse!$AT65</f>
        <v>21.154112999999999</v>
      </c>
      <c r="CE81" s="468">
        <f>[3]Gemüse!$CV65</f>
        <v>10.047485999999999</v>
      </c>
      <c r="CF81" s="380">
        <f>[3]Gemüse!$AU65</f>
        <v>0</v>
      </c>
      <c r="CG81" s="380">
        <f>[3]Gemüse!$CW65</f>
        <v>9.9576340000000005</v>
      </c>
      <c r="CH81" s="380"/>
      <c r="CI81" s="468">
        <f>[3]Gemüse!$AV65</f>
        <v>9.5323399999999996</v>
      </c>
      <c r="CJ81" s="468">
        <f>[3]Gemüse!$CX65</f>
        <v>6.266686</v>
      </c>
      <c r="CK81" s="380"/>
      <c r="CL81" s="380">
        <f>[3]Gemüse!$AY65</f>
        <v>16.846799000000001</v>
      </c>
      <c r="CM81" s="380">
        <f>[3]Gemüse!$DA65</f>
        <v>9.6163830000000008</v>
      </c>
      <c r="CN81" s="380"/>
      <c r="CO81" s="468">
        <f>[3]Gemüse!$AZ65</f>
        <v>15.289624999999999</v>
      </c>
      <c r="CP81" s="468">
        <f>[3]Gemüse!$DB65</f>
        <v>10.908226000000001</v>
      </c>
      <c r="CQ81" s="380">
        <f>[3]Gemüse!$BB65</f>
        <v>15.604968</v>
      </c>
      <c r="CR81" s="380">
        <f>[3]Gemüse!$DD65</f>
        <v>9.6321569999999994</v>
      </c>
      <c r="CS81" s="468">
        <f>[3]Gemüse!$BC65</f>
        <v>7.117934</v>
      </c>
      <c r="CT81" s="468">
        <f>[3]Gemüse!$DE65</f>
        <v>5.687138</v>
      </c>
      <c r="CU81" s="380">
        <f>[3]Gemüse!$AJ65</f>
        <v>4.9426509999999997</v>
      </c>
      <c r="CV81" s="380">
        <f>[3]Gemüse!$CL65</f>
        <v>3.7073779999999998</v>
      </c>
      <c r="CW81" s="384"/>
      <c r="CX81" s="343">
        <f>'Früchte Daten'!BQ81</f>
        <v>4</v>
      </c>
      <c r="CY81" s="471">
        <f>[3]Gemüse!DH65</f>
        <v>5653.8779851230001</v>
      </c>
      <c r="CZ81" s="471">
        <f>[3]Gemüse!DI65</f>
        <v>25123.734680245001</v>
      </c>
      <c r="DA81" s="471"/>
      <c r="DB81" s="473">
        <f>[3]Gemüse!DJ65</f>
        <v>402.55354511299998</v>
      </c>
      <c r="DC81" s="473">
        <f>[3]Gemüse!DK65</f>
        <v>1702.9038165050001</v>
      </c>
      <c r="DD81" s="471">
        <f>[3]Gemüse!DL65</f>
        <v>363.90701213900002</v>
      </c>
      <c r="DE81" s="471">
        <f>[3]Gemüse!DM65</f>
        <v>1516.5140257390001</v>
      </c>
      <c r="DF81" s="473">
        <f>[3]Gemüse!DN65</f>
        <v>327.516262004</v>
      </c>
      <c r="DG81" s="473">
        <f>[3]Gemüse!DO65</f>
        <v>1295.1352516469999</v>
      </c>
      <c r="DH81" s="471">
        <f>[3]Gemüse!DP65</f>
        <v>153.72099073300001</v>
      </c>
      <c r="DI81" s="471">
        <f>[3]Gemüse!DQ65</f>
        <v>947.14300381700002</v>
      </c>
      <c r="DJ81" s="473">
        <f>[3]Gemüse!DR65</f>
        <v>351.50760710999998</v>
      </c>
      <c r="DK81" s="473">
        <f>[3]Gemüse!DS65</f>
        <v>1100.860931658</v>
      </c>
      <c r="DN81" s="471"/>
      <c r="DO81" s="471">
        <f>[3]Gemüse!DT65</f>
        <v>128.656892293</v>
      </c>
      <c r="DP81" s="471">
        <f>[3]Gemüse!DU65</f>
        <v>777.69674156899998</v>
      </c>
      <c r="DQ81" s="473">
        <f>[3]Gemüse!DV65</f>
        <v>129.33514805499999</v>
      </c>
      <c r="DR81" s="473">
        <f>[3]Gemüse!DW65</f>
        <v>864.438818902001</v>
      </c>
      <c r="DS81" s="471">
        <f>[3]Gemüse!DX65</f>
        <v>48.309871326</v>
      </c>
      <c r="DT81" s="471">
        <f>[3]Gemüse!DY65</f>
        <v>621.81332845500106</v>
      </c>
      <c r="DU81" s="473">
        <f>[3]Gemüse!DZ65</f>
        <v>62.532657859001006</v>
      </c>
      <c r="DV81" s="473">
        <f>[3]Gemüse!EA65</f>
        <v>227.32770588800102</v>
      </c>
      <c r="DW81" s="471"/>
      <c r="DX81" s="471">
        <f>[3]Gemüse!EB65</f>
        <v>177.031298883001</v>
      </c>
      <c r="DY81" s="471">
        <f>[3]Gemüse!EC65</f>
        <v>736.28201721699998</v>
      </c>
      <c r="DZ81" s="473">
        <f>[3]Gemüse!ED65</f>
        <v>389.34168242900103</v>
      </c>
      <c r="EA81" s="473">
        <f>[3]Gemüse!EE65</f>
        <v>779.90879887100107</v>
      </c>
      <c r="EB81" s="471">
        <f>[3]Gemüse!$EF65</f>
        <v>23.912513000000001</v>
      </c>
      <c r="EC81" s="471">
        <f>[3]Gemüse!EG65</f>
        <v>192.45792100000099</v>
      </c>
      <c r="ED81" s="473">
        <f>[3]Gemüse!EH65</f>
        <v>39.927672541</v>
      </c>
      <c r="EE81" s="473">
        <f>[3]Gemüse!EI65</f>
        <v>306.061403909001</v>
      </c>
      <c r="EG81" s="471">
        <f>[3]Gemüse!$EJ65</f>
        <v>1118.0683234200001</v>
      </c>
      <c r="EH81" s="471">
        <f>[3]Gemüse!EK65</f>
        <v>3181.2891704449999</v>
      </c>
      <c r="EI81" s="473">
        <f>[3]Gemüse!EL65</f>
        <v>70.540129954999998</v>
      </c>
      <c r="EJ81" s="473">
        <f>[3]Gemüse!EM65</f>
        <v>336.75117723600005</v>
      </c>
      <c r="EK81" s="471">
        <f>[3]Gemüse!$EN65</f>
        <v>4.1157735860000004</v>
      </c>
      <c r="EL81" s="471">
        <f>[3]Gemüse!EO65</f>
        <v>85.338820906999999</v>
      </c>
      <c r="EM81" s="473">
        <f>[3]Gemüse!EP65</f>
        <v>281.22839709700099</v>
      </c>
      <c r="EN81" s="473">
        <f>[3]Gemüse!EQ65</f>
        <v>273.65409110700102</v>
      </c>
      <c r="EO81" s="471"/>
      <c r="EP81" s="471">
        <f>[3]Gemüse!ER65</f>
        <v>81.165603257000001</v>
      </c>
      <c r="EQ81" s="471">
        <f>[3]Gemüse!ES65</f>
        <v>658.62684728200111</v>
      </c>
      <c r="ER81" s="471">
        <f>[3]Gemüse!$ET65</f>
        <v>246.04389935700101</v>
      </c>
      <c r="ES81" s="471">
        <f>[3]Gemüse!EU65</f>
        <v>2442.3624531559999</v>
      </c>
      <c r="ET81" s="471"/>
      <c r="EU81" s="473">
        <f>[3]Gemüse!$EV65</f>
        <v>104.264660088</v>
      </c>
      <c r="EV81" s="473">
        <f>[3]Gemüse!EW65</f>
        <v>618.978283809</v>
      </c>
      <c r="EX81" s="473">
        <f>[3]Gemüse!EX65</f>
        <v>200.11132939500001</v>
      </c>
      <c r="EY81" s="473">
        <f>[3]Gemüse!EY65</f>
        <v>691.69562500899997</v>
      </c>
    </row>
    <row r="82" spans="2:155" x14ac:dyDescent="0.2">
      <c r="B82" s="189">
        <f>[3]Gemüse!A66</f>
        <v>44197</v>
      </c>
      <c r="C82" s="468">
        <f>[3]Gemüse!$B66</f>
        <v>5.9228050000000003</v>
      </c>
      <c r="D82" s="468">
        <f>[3]Gemüse!$BD66</f>
        <v>5.426933</v>
      </c>
      <c r="E82" s="380">
        <f>[3]Gemüse!$C66</f>
        <v>6.7113310000000004</v>
      </c>
      <c r="F82" s="380">
        <f>[3]Gemüse!$BE66</f>
        <v>3.5962770000000002</v>
      </c>
      <c r="G82" s="468">
        <f>[3]Gemüse!$D66</f>
        <v>1.9197120000000001</v>
      </c>
      <c r="H82" s="468">
        <f>[3]Gemüse!$BF66</f>
        <v>1.51989</v>
      </c>
      <c r="I82" s="380">
        <f>[3]Gemüse!$E66</f>
        <v>6.62364</v>
      </c>
      <c r="J82" s="380">
        <f>[3]Gemüse!$BG66</f>
        <v>3.6978569999999999</v>
      </c>
      <c r="K82" s="468">
        <f>[3]Gemüse!$F66</f>
        <v>0</v>
      </c>
      <c r="L82" s="468">
        <f>[3]Gemüse!$BH66</f>
        <v>6.2314990000000003</v>
      </c>
      <c r="M82" s="380">
        <f>[3]Gemüse!$G66</f>
        <v>0</v>
      </c>
      <c r="N82" s="380">
        <f>[3]Gemüse!$BI66</f>
        <v>0</v>
      </c>
      <c r="O82" s="468">
        <f>[3]Gemüse!$H66</f>
        <v>0</v>
      </c>
      <c r="P82" s="468">
        <f>[3]Gemüse!$BJ66</f>
        <v>0</v>
      </c>
      <c r="Q82" s="380">
        <f>[3]Gemüse!$J66</f>
        <v>5.2682919999999998</v>
      </c>
      <c r="R82" s="380">
        <f>[3]Gemüse!$BL66</f>
        <v>4.4528290000000004</v>
      </c>
      <c r="S82" s="380"/>
      <c r="T82" s="468">
        <f>[3]Gemüse!$K66</f>
        <v>10.520628</v>
      </c>
      <c r="U82" s="468">
        <f>[3]Gemüse!$BM66</f>
        <v>4.283042</v>
      </c>
      <c r="V82" s="380">
        <f>[3]Gemüse!$L66</f>
        <v>7.8580449999999997</v>
      </c>
      <c r="W82" s="380">
        <f>[3]Gemüse!$BN66</f>
        <v>5.1138700000000004</v>
      </c>
      <c r="X82" s="468">
        <f>[3]Gemüse!$M66</f>
        <v>0</v>
      </c>
      <c r="Y82" s="468">
        <f>[3]Gemüse!$BO66</f>
        <v>1.9198809999999999</v>
      </c>
      <c r="Z82" s="380">
        <f>[3]Gemüse!$N66</f>
        <v>2.4442240000000002</v>
      </c>
      <c r="AA82" s="380">
        <f>[3]Gemüse!$BP66</f>
        <v>1.3338939999999999</v>
      </c>
      <c r="AB82" s="468">
        <f>[3]Gemüse!$R66</f>
        <v>0</v>
      </c>
      <c r="AC82" s="468">
        <f>[3]Gemüse!$BT66</f>
        <v>1.540489</v>
      </c>
      <c r="AD82" s="380">
        <f>[3]Gemüse!$U66</f>
        <v>45.505425000000002</v>
      </c>
      <c r="AE82" s="380">
        <f>[3]Gemüse!$BW66</f>
        <v>32.148758999999998</v>
      </c>
      <c r="AF82" s="468">
        <f>[3]Gemüse!$V66</f>
        <v>19.586577999999999</v>
      </c>
      <c r="AG82" s="468">
        <f>[3]Gemüse!$BX66</f>
        <v>11.006246000000001</v>
      </c>
      <c r="AH82" s="380">
        <f>[3]Gemüse!$AX66</f>
        <v>15.305711000000001</v>
      </c>
      <c r="AI82" s="380">
        <f>[3]Gemüse!$CZ66</f>
        <v>5.0399919999999998</v>
      </c>
      <c r="AJ82" s="468">
        <f>[3]Gemüse!$W66</f>
        <v>5.0042289999999996</v>
      </c>
      <c r="AK82" s="468">
        <f>[3]Gemüse!$BY66</f>
        <v>3.6256210000000002</v>
      </c>
      <c r="AL82" s="380"/>
      <c r="AM82" s="380">
        <f>[3]Gemüse!$X66</f>
        <v>5.9177689999999998</v>
      </c>
      <c r="AN82" s="380">
        <f>[3]Gemüse!$BZ66</f>
        <v>3.0963189999999998</v>
      </c>
      <c r="AO82" s="468">
        <f>[3]Gemüse!$Y66</f>
        <v>5.8203279999999999</v>
      </c>
      <c r="AP82" s="468">
        <f>[3]Gemüse!$CA66</f>
        <v>3.6045959999999999</v>
      </c>
      <c r="AQ82" s="380">
        <f>[3]Gemüse!$Z66</f>
        <v>6.4289540000000001</v>
      </c>
      <c r="AR82" s="380">
        <f>[3]Gemüse!$CB66</f>
        <v>2.268303</v>
      </c>
      <c r="AS82" s="468">
        <f>[3]Gemüse!$AF66</f>
        <v>1.9947459999999999</v>
      </c>
      <c r="AT82" s="468">
        <f>[3]Gemüse!$CH66</f>
        <v>1.104061</v>
      </c>
      <c r="AU82" s="380">
        <f>[3]Gemüse!$AB66</f>
        <v>4.6466909999999997</v>
      </c>
      <c r="AV82" s="380">
        <f>[3]Gemüse!$CD66</f>
        <v>1.5313749999999999</v>
      </c>
      <c r="AW82" s="468">
        <f>[3]Gemüse!$AC66</f>
        <v>4.597423</v>
      </c>
      <c r="AX82" s="468">
        <f>[3]Gemüse!$CE66</f>
        <v>1.5313749999999999</v>
      </c>
      <c r="AY82" s="380">
        <f>[3]Gemüse!$AD66</f>
        <v>5.7273589999999999</v>
      </c>
      <c r="AZ82" s="380">
        <f>[3]Gemüse!$CF66</f>
        <v>2.8337330000000001</v>
      </c>
      <c r="BA82" s="380"/>
      <c r="BB82" s="468">
        <f>[3]Gemüse!$AE66</f>
        <v>3.5739610000000002</v>
      </c>
      <c r="BC82" s="468">
        <f>[3]Gemüse!$CG66</f>
        <v>1.403305</v>
      </c>
      <c r="BD82" s="380">
        <f>[3]Gemüse!$AG66</f>
        <v>6.5461039999999997</v>
      </c>
      <c r="BE82" s="380">
        <f>[3]Gemüse!$CI66</f>
        <v>2.5423260000000001</v>
      </c>
      <c r="BF82" s="468">
        <f>[3]Gemüse!$AH66</f>
        <v>0</v>
      </c>
      <c r="BG82" s="468">
        <f>[3]Gemüse!$CJ66</f>
        <v>1.3618079999999999</v>
      </c>
      <c r="BH82" s="380">
        <f>[3]Gemüse!$AI66</f>
        <v>0</v>
      </c>
      <c r="BI82" s="380">
        <f>[3]Gemüse!$CK66</f>
        <v>0</v>
      </c>
      <c r="BJ82" s="380"/>
      <c r="BK82" s="468">
        <f>[3]Gemüse!$AK66</f>
        <v>0</v>
      </c>
      <c r="BL82" s="468">
        <f>[3]Gemüse!$CM66</f>
        <v>1.2144280000000001</v>
      </c>
      <c r="BM82" s="380">
        <f>[3]Gemüse!$AL66</f>
        <v>0</v>
      </c>
      <c r="BN82" s="380">
        <f>[3]Gemüse!$CN66</f>
        <v>0</v>
      </c>
      <c r="BO82" s="468">
        <f>[3]Gemüse!$AM66</f>
        <v>7.7488469999999996</v>
      </c>
      <c r="BP82" s="468">
        <f>[3]Gemüse!$CO66</f>
        <v>3.8535509999999999</v>
      </c>
      <c r="BQ82" s="380">
        <f>[3]Gemüse!$AN66</f>
        <v>4.6799720000000002</v>
      </c>
      <c r="BR82" s="380">
        <f>[3]Gemüse!$CP66</f>
        <v>1.8746830000000001</v>
      </c>
      <c r="BS82" s="380"/>
      <c r="BT82" s="380">
        <f>[3]Gemüse!$AO66</f>
        <v>6.4842339999999998</v>
      </c>
      <c r="BU82" s="380">
        <f>[3]Gemüse!$CQ66</f>
        <v>2.6453000000000002</v>
      </c>
      <c r="BV82" s="468">
        <f>[3]Gemüse!$AW66</f>
        <v>8.5079930000000008</v>
      </c>
      <c r="BW82" s="468">
        <f>[3]Gemüse!$CY66</f>
        <v>5.7747219999999997</v>
      </c>
      <c r="BX82" s="380">
        <f>[3]Gemüse!$AP66</f>
        <v>0</v>
      </c>
      <c r="BY82" s="380">
        <f>[3]Gemüse!$CR66</f>
        <v>0</v>
      </c>
      <c r="BZ82" s="468">
        <f>[3]Gemüse!$AQ66</f>
        <v>5.8854009999999999</v>
      </c>
      <c r="CA82" s="468">
        <f>[3]Gemüse!$CS66</f>
        <v>3.4281630000000001</v>
      </c>
      <c r="CB82" s="380">
        <f>[3]Gemüse!$AS66</f>
        <v>0</v>
      </c>
      <c r="CC82" s="380">
        <f>[3]Gemüse!$CU66</f>
        <v>0</v>
      </c>
      <c r="CD82" s="468">
        <f>[3]Gemüse!$AT66</f>
        <v>0</v>
      </c>
      <c r="CE82" s="468">
        <f>[3]Gemüse!$CV66</f>
        <v>14.533984999999999</v>
      </c>
      <c r="CF82" s="380">
        <f>[3]Gemüse!$AU66</f>
        <v>0</v>
      </c>
      <c r="CG82" s="380">
        <f>[3]Gemüse!$CW66</f>
        <v>0</v>
      </c>
      <c r="CH82" s="380"/>
      <c r="CI82" s="468">
        <f>[3]Gemüse!$AV66</f>
        <v>11.834751000000001</v>
      </c>
      <c r="CJ82" s="468">
        <f>[3]Gemüse!$CX66</f>
        <v>5.9194180000000003</v>
      </c>
      <c r="CK82" s="380"/>
      <c r="CL82" s="380">
        <f>[3]Gemüse!$AY66</f>
        <v>16.709959999999999</v>
      </c>
      <c r="CM82" s="380">
        <f>[3]Gemüse!$DA66</f>
        <v>9.7604089999999992</v>
      </c>
      <c r="CN82" s="380"/>
      <c r="CO82" s="468">
        <f>[3]Gemüse!$AZ66</f>
        <v>15.289234</v>
      </c>
      <c r="CP82" s="468">
        <f>[3]Gemüse!$DB66</f>
        <v>10.897259999999999</v>
      </c>
      <c r="CQ82" s="380">
        <f>[3]Gemüse!$BB66</f>
        <v>15.616609</v>
      </c>
      <c r="CR82" s="380">
        <f>[3]Gemüse!$DD66</f>
        <v>9.6374180000000003</v>
      </c>
      <c r="CS82" s="468">
        <f>[3]Gemüse!$BC66</f>
        <v>7.1306669999999999</v>
      </c>
      <c r="CT82" s="468">
        <f>[3]Gemüse!$DE66</f>
        <v>5.6840339999999996</v>
      </c>
      <c r="CU82" s="380">
        <f>[3]Gemüse!$AJ66</f>
        <v>4.9426209999999999</v>
      </c>
      <c r="CV82" s="380">
        <f>[3]Gemüse!$CL66</f>
        <v>3.7136719999999999</v>
      </c>
      <c r="CW82" s="384"/>
      <c r="CX82" s="343">
        <f>'Früchte Daten'!BQ82</f>
        <v>4</v>
      </c>
      <c r="CY82" s="471">
        <f>[3]Gemüse!DH66</f>
        <v>5678.7951397780007</v>
      </c>
      <c r="CZ82" s="471">
        <f>[3]Gemüse!DI66</f>
        <v>25918.627468735001</v>
      </c>
      <c r="DA82" s="471"/>
      <c r="DB82" s="473">
        <f>[3]Gemüse!DJ66</f>
        <v>392.61253381099999</v>
      </c>
      <c r="DC82" s="473">
        <f>[3]Gemüse!DK66</f>
        <v>1720.85632106</v>
      </c>
      <c r="DD82" s="471">
        <f>[3]Gemüse!DL66</f>
        <v>362.01692455900002</v>
      </c>
      <c r="DE82" s="471">
        <f>[3]Gemüse!DM66</f>
        <v>1487.6459111710001</v>
      </c>
      <c r="DF82" s="473">
        <f>[3]Gemüse!DN66</f>
        <v>266.65333334100103</v>
      </c>
      <c r="DG82" s="473">
        <f>[3]Gemüse!DO66</f>
        <v>1232.1766437800002</v>
      </c>
      <c r="DH82" s="471">
        <f>[3]Gemüse!DP66</f>
        <v>165.004211470001</v>
      </c>
      <c r="DI82" s="471">
        <f>[3]Gemüse!DQ66</f>
        <v>796.81435775</v>
      </c>
      <c r="DJ82" s="473">
        <f>[3]Gemüse!DR66</f>
        <v>310.25565350400001</v>
      </c>
      <c r="DK82" s="473">
        <f>[3]Gemüse!DS66</f>
        <v>1090.9247605769999</v>
      </c>
      <c r="DN82" s="471"/>
      <c r="DO82" s="471">
        <f>[3]Gemüse!DT66</f>
        <v>141.94000482500101</v>
      </c>
      <c r="DP82" s="471">
        <f>[3]Gemüse!DU66</f>
        <v>843.74528676400098</v>
      </c>
      <c r="DQ82" s="473">
        <f>[3]Gemüse!DV66</f>
        <v>105.10304718600101</v>
      </c>
      <c r="DR82" s="473">
        <f>[3]Gemüse!DW66</f>
        <v>818.68145102400001</v>
      </c>
      <c r="DS82" s="471">
        <f>[3]Gemüse!DX66</f>
        <v>26.477344567999999</v>
      </c>
      <c r="DT82" s="471">
        <f>[3]Gemüse!DY66</f>
        <v>569.70281002399997</v>
      </c>
      <c r="DU82" s="473">
        <f>[3]Gemüse!DZ66</f>
        <v>64.027223369001007</v>
      </c>
      <c r="DV82" s="473">
        <f>[3]Gemüse!EA66</f>
        <v>209.03227832000101</v>
      </c>
      <c r="DW82" s="471"/>
      <c r="DX82" s="471">
        <f>[3]Gemüse!EB66</f>
        <v>180.326156131001</v>
      </c>
      <c r="DY82" s="471">
        <f>[3]Gemüse!EC66</f>
        <v>797.98552772400103</v>
      </c>
      <c r="DZ82" s="473">
        <f>[3]Gemüse!ED66</f>
        <v>311.43868555</v>
      </c>
      <c r="EA82" s="473">
        <f>[3]Gemüse!EE66</f>
        <v>935.36290682900108</v>
      </c>
      <c r="EB82" s="471">
        <f>[3]Gemüse!$EF66</f>
        <v>27.194015000001002</v>
      </c>
      <c r="EC82" s="471">
        <f>[3]Gemüse!EG66</f>
        <v>244.30629200000101</v>
      </c>
      <c r="ED82" s="473">
        <f>[3]Gemüse!EH66</f>
        <v>38.211019504001001</v>
      </c>
      <c r="EE82" s="473">
        <f>[3]Gemüse!EI66</f>
        <v>360.19306203400004</v>
      </c>
      <c r="EG82" s="471">
        <f>[3]Gemüse!$EJ66</f>
        <v>1249.2283877059999</v>
      </c>
      <c r="EH82" s="471">
        <f>[3]Gemüse!EK66</f>
        <v>3412.8745307170002</v>
      </c>
      <c r="EI82" s="473">
        <f>[3]Gemüse!EL66</f>
        <v>83.635893707001003</v>
      </c>
      <c r="EJ82" s="473">
        <f>[3]Gemüse!EM66</f>
        <v>411.24168347</v>
      </c>
      <c r="EK82" s="471">
        <f>[3]Gemüse!$EN66</f>
        <v>1.312279568001</v>
      </c>
      <c r="EL82" s="471">
        <f>[3]Gemüse!EO66</f>
        <v>68.757286178000001</v>
      </c>
      <c r="EM82" s="473">
        <f>[3]Gemüse!EP66</f>
        <v>300.67803707400202</v>
      </c>
      <c r="EN82" s="473">
        <f>[3]Gemüse!EQ66</f>
        <v>270.163090417001</v>
      </c>
      <c r="EO82" s="471"/>
      <c r="EP82" s="471">
        <f>[3]Gemüse!ER66</f>
        <v>89.535029969001002</v>
      </c>
      <c r="EQ82" s="471">
        <f>[3]Gemüse!ES66</f>
        <v>745.20245361100001</v>
      </c>
      <c r="ER82" s="471">
        <f>[3]Gemüse!$ET66</f>
        <v>250.218065924</v>
      </c>
      <c r="ES82" s="471">
        <f>[3]Gemüse!EU66</f>
        <v>2489.0396660890001</v>
      </c>
      <c r="ET82" s="471"/>
      <c r="EU82" s="473">
        <f>[3]Gemüse!$EV66</f>
        <v>105.66874159000001</v>
      </c>
      <c r="EV82" s="473">
        <f>[3]Gemüse!EW66</f>
        <v>615.35326982699996</v>
      </c>
      <c r="EX82" s="473">
        <f>[3]Gemüse!EX66</f>
        <v>155.017137859</v>
      </c>
      <c r="EY82" s="473">
        <f>[3]Gemüse!EY66</f>
        <v>783.33202690600103</v>
      </c>
    </row>
    <row r="83" spans="2:155" x14ac:dyDescent="0.2">
      <c r="B83" s="189">
        <f>[3]Gemüse!A67</f>
        <v>44166</v>
      </c>
      <c r="C83" s="468">
        <f>[3]Gemüse!$B67</f>
        <v>4.6900529999999998</v>
      </c>
      <c r="D83" s="468">
        <f>[3]Gemüse!$BD67</f>
        <v>3.126312</v>
      </c>
      <c r="E83" s="380">
        <f>[3]Gemüse!$C67</f>
        <v>6.9056319999999998</v>
      </c>
      <c r="F83" s="380">
        <f>[3]Gemüse!$BE67</f>
        <v>3.5825010000000002</v>
      </c>
      <c r="G83" s="468">
        <f>[3]Gemüse!$D67</f>
        <v>1.8456920000000001</v>
      </c>
      <c r="H83" s="468">
        <f>[3]Gemüse!$BF67</f>
        <v>1.1194740000000001</v>
      </c>
      <c r="I83" s="380">
        <f>[3]Gemüse!$E67</f>
        <v>6.6368830000000001</v>
      </c>
      <c r="J83" s="380">
        <f>[3]Gemüse!$BG67</f>
        <v>3.4697429999999998</v>
      </c>
      <c r="K83" s="468">
        <f>[3]Gemüse!$F67</f>
        <v>0</v>
      </c>
      <c r="L83" s="468">
        <f>[3]Gemüse!$BH67</f>
        <v>5.7065770000000002</v>
      </c>
      <c r="M83" s="380">
        <f>[3]Gemüse!$G67</f>
        <v>0</v>
      </c>
      <c r="N83" s="380">
        <f>[3]Gemüse!$BI67</f>
        <v>0</v>
      </c>
      <c r="O83" s="468">
        <f>[3]Gemüse!$H67</f>
        <v>0</v>
      </c>
      <c r="P83" s="468">
        <f>[3]Gemüse!$BJ67</f>
        <v>0</v>
      </c>
      <c r="Q83" s="380">
        <f>[3]Gemüse!$J67</f>
        <v>4.7376930000000002</v>
      </c>
      <c r="R83" s="380">
        <f>[3]Gemüse!$BL67</f>
        <v>2.8039100000000001</v>
      </c>
      <c r="S83" s="380"/>
      <c r="T83" s="468">
        <f>[3]Gemüse!$K67</f>
        <v>10.689968</v>
      </c>
      <c r="U83" s="468">
        <f>[3]Gemüse!$BM67</f>
        <v>4.0987030000000004</v>
      </c>
      <c r="V83" s="380">
        <f>[3]Gemüse!$L67</f>
        <v>7.5834149999999996</v>
      </c>
      <c r="W83" s="380">
        <f>[3]Gemüse!$BN67</f>
        <v>5.0065439999999999</v>
      </c>
      <c r="X83" s="468">
        <f>[3]Gemüse!$M67</f>
        <v>2.454758</v>
      </c>
      <c r="Y83" s="468">
        <f>[3]Gemüse!$BO67</f>
        <v>2.0862340000000001</v>
      </c>
      <c r="Z83" s="380">
        <f>[3]Gemüse!$N67</f>
        <v>2.4898989999999999</v>
      </c>
      <c r="AA83" s="380">
        <f>[3]Gemüse!$BP67</f>
        <v>1.1523300000000001</v>
      </c>
      <c r="AB83" s="468">
        <f>[3]Gemüse!$R67</f>
        <v>0</v>
      </c>
      <c r="AC83" s="468">
        <f>[3]Gemüse!$BT67</f>
        <v>1.5476209999999999</v>
      </c>
      <c r="AD83" s="380">
        <f>[3]Gemüse!$U67</f>
        <v>41.881318</v>
      </c>
      <c r="AE83" s="380">
        <f>[3]Gemüse!$BW67</f>
        <v>26.595859000000001</v>
      </c>
      <c r="AF83" s="468">
        <f>[3]Gemüse!$V67</f>
        <v>18.178619999999999</v>
      </c>
      <c r="AG83" s="468">
        <f>[3]Gemüse!$BX67</f>
        <v>11.958169</v>
      </c>
      <c r="AH83" s="380">
        <f>[3]Gemüse!$AX67</f>
        <v>15.617929999999999</v>
      </c>
      <c r="AI83" s="380">
        <f>[3]Gemüse!$CZ67</f>
        <v>6.7670209999999997</v>
      </c>
      <c r="AJ83" s="468">
        <f>[3]Gemüse!$W67</f>
        <v>5.1501900000000003</v>
      </c>
      <c r="AK83" s="468">
        <f>[3]Gemüse!$BY67</f>
        <v>3.8712849999999999</v>
      </c>
      <c r="AL83" s="380"/>
      <c r="AM83" s="380">
        <f>[3]Gemüse!$X67</f>
        <v>6.4908229999999998</v>
      </c>
      <c r="AN83" s="380">
        <f>[3]Gemüse!$BZ67</f>
        <v>3.0533419999999998</v>
      </c>
      <c r="AO83" s="468">
        <f>[3]Gemüse!$Y67</f>
        <v>5.5967609999999999</v>
      </c>
      <c r="AP83" s="468">
        <f>[3]Gemüse!$CA67</f>
        <v>3.2230690000000002</v>
      </c>
      <c r="AQ83" s="380">
        <f>[3]Gemüse!$Z67</f>
        <v>6.4566809999999997</v>
      </c>
      <c r="AR83" s="380">
        <f>[3]Gemüse!$CB67</f>
        <v>2.213616</v>
      </c>
      <c r="AS83" s="468">
        <f>[3]Gemüse!$AF67</f>
        <v>0</v>
      </c>
      <c r="AT83" s="468">
        <f>[3]Gemüse!$CH67</f>
        <v>1.2083360000000001</v>
      </c>
      <c r="AU83" s="380">
        <f>[3]Gemüse!$AB67</f>
        <v>4.8107699999999998</v>
      </c>
      <c r="AV83" s="380">
        <f>[3]Gemüse!$CD67</f>
        <v>1.6321319999999999</v>
      </c>
      <c r="AW83" s="468">
        <f>[3]Gemüse!$AC67</f>
        <v>4.7663399999999996</v>
      </c>
      <c r="AX83" s="468">
        <f>[3]Gemüse!$CE67</f>
        <v>1.648963</v>
      </c>
      <c r="AY83" s="380">
        <f>[3]Gemüse!$AD67</f>
        <v>5.5273700000000003</v>
      </c>
      <c r="AZ83" s="380">
        <f>[3]Gemüse!$CF67</f>
        <v>3.024143</v>
      </c>
      <c r="BA83" s="380"/>
      <c r="BB83" s="468">
        <f>[3]Gemüse!$AE67</f>
        <v>3.4838680000000002</v>
      </c>
      <c r="BC83" s="468">
        <f>[3]Gemüse!$CG67</f>
        <v>1.736621</v>
      </c>
      <c r="BD83" s="380">
        <f>[3]Gemüse!$AG67</f>
        <v>6.649654</v>
      </c>
      <c r="BE83" s="380">
        <f>[3]Gemüse!$CI67</f>
        <v>2.5718589999999999</v>
      </c>
      <c r="BF83" s="468">
        <f>[3]Gemüse!$AH67</f>
        <v>0</v>
      </c>
      <c r="BG83" s="468">
        <f>[3]Gemüse!$CJ67</f>
        <v>1.3864529999999999</v>
      </c>
      <c r="BH83" s="380">
        <f>[3]Gemüse!$AI67</f>
        <v>0</v>
      </c>
      <c r="BI83" s="380">
        <f>[3]Gemüse!$CK67</f>
        <v>0</v>
      </c>
      <c r="BJ83" s="380"/>
      <c r="BK83" s="468">
        <f>[3]Gemüse!$AK67</f>
        <v>0</v>
      </c>
      <c r="BL83" s="468">
        <f>[3]Gemüse!$CM67</f>
        <v>1.282437</v>
      </c>
      <c r="BM83" s="380">
        <f>[3]Gemüse!$AL67</f>
        <v>0</v>
      </c>
      <c r="BN83" s="380">
        <f>[3]Gemüse!$CN67</f>
        <v>0</v>
      </c>
      <c r="BO83" s="468">
        <f>[3]Gemüse!$AM67</f>
        <v>7.7040699999999998</v>
      </c>
      <c r="BP83" s="468">
        <f>[3]Gemüse!$CO67</f>
        <v>3.7085379999999999</v>
      </c>
      <c r="BQ83" s="380">
        <f>[3]Gemüse!$AN67</f>
        <v>4.8620429999999999</v>
      </c>
      <c r="BR83" s="380">
        <f>[3]Gemüse!$CP67</f>
        <v>1.92516</v>
      </c>
      <c r="BS83" s="380"/>
      <c r="BT83" s="380">
        <f>[3]Gemüse!$AO67</f>
        <v>4.7035210000000003</v>
      </c>
      <c r="BU83" s="380">
        <f>[3]Gemüse!$CQ67</f>
        <v>3.166782</v>
      </c>
      <c r="BV83" s="468">
        <f>[3]Gemüse!$AW67</f>
        <v>8.5270810000000008</v>
      </c>
      <c r="BW83" s="468">
        <f>[3]Gemüse!$CY67</f>
        <v>6.1204320000000001</v>
      </c>
      <c r="BX83" s="380">
        <f>[3]Gemüse!$AP67</f>
        <v>0</v>
      </c>
      <c r="BY83" s="380">
        <f>[3]Gemüse!$CR67</f>
        <v>0</v>
      </c>
      <c r="BZ83" s="468">
        <f>[3]Gemüse!$AQ67</f>
        <v>7.9689550000000002</v>
      </c>
      <c r="CA83" s="468">
        <f>[3]Gemüse!$CS67</f>
        <v>3.9235760000000002</v>
      </c>
      <c r="CB83" s="380">
        <f>[3]Gemüse!$AS67</f>
        <v>0</v>
      </c>
      <c r="CC83" s="380">
        <f>[3]Gemüse!$CU67</f>
        <v>0</v>
      </c>
      <c r="CD83" s="468">
        <f>[3]Gemüse!$AT67</f>
        <v>0</v>
      </c>
      <c r="CE83" s="468">
        <f>[3]Gemüse!$CV67</f>
        <v>0</v>
      </c>
      <c r="CF83" s="380">
        <f>[3]Gemüse!$AU67</f>
        <v>0</v>
      </c>
      <c r="CG83" s="380">
        <f>[3]Gemüse!$CW67</f>
        <v>0</v>
      </c>
      <c r="CH83" s="380"/>
      <c r="CI83" s="468">
        <f>[3]Gemüse!$AV67</f>
        <v>12.130198</v>
      </c>
      <c r="CJ83" s="468">
        <f>[3]Gemüse!$CX67</f>
        <v>5.9998779999999998</v>
      </c>
      <c r="CK83" s="380"/>
      <c r="CL83" s="380">
        <f>[3]Gemüse!$AY67</f>
        <v>16.780581000000002</v>
      </c>
      <c r="CM83" s="380">
        <f>[3]Gemüse!$DA67</f>
        <v>9.7731530000000006</v>
      </c>
      <c r="CN83" s="380"/>
      <c r="CO83" s="468">
        <f>[3]Gemüse!$AZ67</f>
        <v>15.275207</v>
      </c>
      <c r="CP83" s="468">
        <f>[3]Gemüse!$DB67</f>
        <v>10.908385000000001</v>
      </c>
      <c r="CQ83" s="380">
        <f>[3]Gemüse!$BB67</f>
        <v>15.131815</v>
      </c>
      <c r="CR83" s="380">
        <f>[3]Gemüse!$DD67</f>
        <v>8.7098809999999993</v>
      </c>
      <c r="CS83" s="468">
        <f>[3]Gemüse!$BC67</f>
        <v>7.0028899999999998</v>
      </c>
      <c r="CT83" s="468">
        <f>[3]Gemüse!$DE67</f>
        <v>5.698296</v>
      </c>
      <c r="CU83" s="380">
        <f>[3]Gemüse!$AJ67</f>
        <v>4.9425109999999997</v>
      </c>
      <c r="CV83" s="380">
        <f>[3]Gemüse!$CL67</f>
        <v>3.7052529999999999</v>
      </c>
      <c r="CW83" s="384"/>
      <c r="CX83" s="343">
        <f>'Früchte Daten'!BQ83</f>
        <v>5</v>
      </c>
      <c r="CY83" s="471" t="str">
        <f>[3]Gemüse!DH67</f>
        <v>(-)</v>
      </c>
      <c r="CZ83" s="471" t="str">
        <f>[3]Gemüse!DI67</f>
        <v>(-)</v>
      </c>
      <c r="DA83" s="471"/>
      <c r="DB83" s="473" t="str">
        <f>[3]Gemüse!DJ67</f>
        <v>(-)</v>
      </c>
      <c r="DC83" s="473" t="str">
        <f>[3]Gemüse!DK67</f>
        <v>(-)</v>
      </c>
      <c r="DD83" s="471" t="str">
        <f>[3]Gemüse!DL67</f>
        <v>(-)</v>
      </c>
      <c r="DE83" s="471" t="str">
        <f>[3]Gemüse!DM67</f>
        <v>(-)</v>
      </c>
      <c r="DF83" s="473" t="str">
        <f>[3]Gemüse!DN67</f>
        <v>(-)</v>
      </c>
      <c r="DG83" s="473" t="str">
        <f>[3]Gemüse!DO67</f>
        <v>(-)</v>
      </c>
      <c r="DH83" s="471" t="str">
        <f>[3]Gemüse!DP67</f>
        <v>(-)</v>
      </c>
      <c r="DI83" s="471" t="str">
        <f>[3]Gemüse!DQ67</f>
        <v>(-)</v>
      </c>
      <c r="DJ83" s="473" t="str">
        <f>[3]Gemüse!DR67</f>
        <v>(-)</v>
      </c>
      <c r="DK83" s="473" t="str">
        <f>[3]Gemüse!DS67</f>
        <v>(-)</v>
      </c>
      <c r="DN83" s="471"/>
      <c r="DO83" s="471" t="str">
        <f>[3]Gemüse!DT67</f>
        <v>(-)</v>
      </c>
      <c r="DP83" s="471" t="str">
        <f>[3]Gemüse!DU67</f>
        <v>(-)</v>
      </c>
      <c r="DQ83" s="473" t="str">
        <f>[3]Gemüse!DV67</f>
        <v>(-)</v>
      </c>
      <c r="DR83" s="473" t="str">
        <f>[3]Gemüse!DW67</f>
        <v>(-)</v>
      </c>
      <c r="DS83" s="471" t="str">
        <f>[3]Gemüse!DX67</f>
        <v>(-)</v>
      </c>
      <c r="DT83" s="471" t="str">
        <f>[3]Gemüse!DY67</f>
        <v>(-)</v>
      </c>
      <c r="DU83" s="473" t="str">
        <f>[3]Gemüse!DZ67</f>
        <v>(-)</v>
      </c>
      <c r="DV83" s="473" t="str">
        <f>[3]Gemüse!EA67</f>
        <v>(-)</v>
      </c>
      <c r="DW83" s="471"/>
      <c r="DX83" s="471" t="str">
        <f>[3]Gemüse!EB67</f>
        <v>(-)</v>
      </c>
      <c r="DY83" s="471" t="str">
        <f>[3]Gemüse!EC67</f>
        <v>(-)</v>
      </c>
      <c r="DZ83" s="473" t="str">
        <f>[3]Gemüse!ED67</f>
        <v>(-)</v>
      </c>
      <c r="EA83" s="473" t="str">
        <f>[3]Gemüse!EE67</f>
        <v>(-)</v>
      </c>
      <c r="EB83" s="471" t="str">
        <f>[3]Gemüse!$EF67</f>
        <v>(-)</v>
      </c>
      <c r="EC83" s="471" t="str">
        <f>[3]Gemüse!EG67</f>
        <v>(-)</v>
      </c>
      <c r="ED83" s="473" t="str">
        <f>[3]Gemüse!EH67</f>
        <v>(-)</v>
      </c>
      <c r="EE83" s="473" t="str">
        <f>[3]Gemüse!EI67</f>
        <v>(-)</v>
      </c>
      <c r="EG83" s="471" t="str">
        <f>[3]Gemüse!$EJ67</f>
        <v>(-)</v>
      </c>
      <c r="EH83" s="471" t="str">
        <f>[3]Gemüse!EK67</f>
        <v>(-)</v>
      </c>
      <c r="EI83" s="473" t="str">
        <f>[3]Gemüse!EL67</f>
        <v>(-)</v>
      </c>
      <c r="EJ83" s="473" t="str">
        <f>[3]Gemüse!EM67</f>
        <v>(-)</v>
      </c>
      <c r="EK83" s="471" t="str">
        <f>[3]Gemüse!$EN67</f>
        <v>(-)</v>
      </c>
      <c r="EL83" s="471" t="str">
        <f>[3]Gemüse!EO67</f>
        <v>(-)</v>
      </c>
      <c r="EM83" s="473" t="str">
        <f>[3]Gemüse!EP67</f>
        <v>(-)</v>
      </c>
      <c r="EN83" s="473" t="str">
        <f>[3]Gemüse!EQ67</f>
        <v>(-)</v>
      </c>
      <c r="EO83" s="380"/>
      <c r="EP83" s="471" t="str">
        <f>[3]Gemüse!ER67</f>
        <v>(-)</v>
      </c>
      <c r="EQ83" s="471" t="str">
        <f>[3]Gemüse!ES67</f>
        <v>(-)</v>
      </c>
      <c r="ER83" s="471" t="str">
        <f>[3]Gemüse!$ET67</f>
        <v>(-)</v>
      </c>
      <c r="ES83" s="471" t="str">
        <f>[3]Gemüse!EU67</f>
        <v>(-)</v>
      </c>
      <c r="ET83" s="471"/>
      <c r="EU83" s="473" t="str">
        <f>[3]Gemüse!$EV67</f>
        <v>(-)</v>
      </c>
      <c r="EV83" s="473" t="str">
        <f>[3]Gemüse!EW67</f>
        <v>(-)</v>
      </c>
      <c r="EX83" s="473" t="str">
        <f>[3]Gemüse!EX67</f>
        <v>(-)</v>
      </c>
      <c r="EY83" s="473" t="str">
        <f>[3]Gemüse!EY67</f>
        <v>(-)</v>
      </c>
    </row>
    <row r="84" spans="2:155" x14ac:dyDescent="0.2">
      <c r="B84" s="189">
        <f>[3]Gemüse!A68</f>
        <v>44136</v>
      </c>
      <c r="C84" s="468">
        <f>[3]Gemüse!$B68</f>
        <v>5.4214370000000001</v>
      </c>
      <c r="D84" s="468">
        <f>[3]Gemüse!$BD68</f>
        <v>3.1837040000000001</v>
      </c>
      <c r="E84" s="380">
        <f>[3]Gemüse!$C68</f>
        <v>6.5772700000000004</v>
      </c>
      <c r="F84" s="380">
        <f>[3]Gemüse!$BE68</f>
        <v>3.6206900000000002</v>
      </c>
      <c r="G84" s="468">
        <f>[3]Gemüse!$D68</f>
        <v>1.9158569999999999</v>
      </c>
      <c r="H84" s="468">
        <f>[3]Gemüse!$BF68</f>
        <v>1.0131289999999999</v>
      </c>
      <c r="I84" s="380">
        <f>[3]Gemüse!$E68</f>
        <v>6.0592050000000004</v>
      </c>
      <c r="J84" s="380">
        <f>[3]Gemüse!$BG68</f>
        <v>3.6565560000000001</v>
      </c>
      <c r="K84" s="468">
        <f>[3]Gemüse!$F68</f>
        <v>0</v>
      </c>
      <c r="L84" s="468">
        <f>[3]Gemüse!$BH68</f>
        <v>6.6128549999999997</v>
      </c>
      <c r="M84" s="380">
        <f>[3]Gemüse!$G68</f>
        <v>0</v>
      </c>
      <c r="N84" s="380">
        <f>[3]Gemüse!$BI68</f>
        <v>0</v>
      </c>
      <c r="O84" s="468">
        <f>[3]Gemüse!$H68</f>
        <v>0</v>
      </c>
      <c r="P84" s="468">
        <f>[3]Gemüse!$BJ68</f>
        <v>0</v>
      </c>
      <c r="Q84" s="380">
        <f>[3]Gemüse!$J68</f>
        <v>5.8367000000000004</v>
      </c>
      <c r="R84" s="380">
        <f>[3]Gemüse!$BL68</f>
        <v>2.955454</v>
      </c>
      <c r="S84" s="380"/>
      <c r="T84" s="468">
        <f>[3]Gemüse!$K68</f>
        <v>11.134703</v>
      </c>
      <c r="U84" s="468">
        <f>[3]Gemüse!$BM68</f>
        <v>4.6767539999999999</v>
      </c>
      <c r="V84" s="380">
        <f>[3]Gemüse!$L68</f>
        <v>7.9727579999999998</v>
      </c>
      <c r="W84" s="380">
        <f>[3]Gemüse!$BN68</f>
        <v>5.1094840000000001</v>
      </c>
      <c r="X84" s="468">
        <f>[3]Gemüse!$M68</f>
        <v>3.0825230000000001</v>
      </c>
      <c r="Y84" s="468">
        <f>[3]Gemüse!$BO68</f>
        <v>1.9737089999999999</v>
      </c>
      <c r="Z84" s="380">
        <f>[3]Gemüse!$N68</f>
        <v>2.760516</v>
      </c>
      <c r="AA84" s="380">
        <f>[3]Gemüse!$BP68</f>
        <v>1.6240950000000001</v>
      </c>
      <c r="AB84" s="468">
        <f>[3]Gemüse!$R68</f>
        <v>3.110995</v>
      </c>
      <c r="AC84" s="468">
        <f>[3]Gemüse!$BT68</f>
        <v>1.6074870000000001</v>
      </c>
      <c r="AD84" s="380">
        <f>[3]Gemüse!$U68</f>
        <v>42.519514000000001</v>
      </c>
      <c r="AE84" s="380">
        <f>[3]Gemüse!$BW68</f>
        <v>25.600532000000001</v>
      </c>
      <c r="AF84" s="468">
        <f>[3]Gemüse!$V68</f>
        <v>21.754239999999999</v>
      </c>
      <c r="AG84" s="468">
        <f>[3]Gemüse!$BX68</f>
        <v>12.054518</v>
      </c>
      <c r="AH84" s="380">
        <f>[3]Gemüse!$AX68</f>
        <v>26.891504999999999</v>
      </c>
      <c r="AI84" s="380">
        <f>[3]Gemüse!$CZ68</f>
        <v>8.297542</v>
      </c>
      <c r="AJ84" s="468">
        <f>[3]Gemüse!$W68</f>
        <v>6.0019910000000003</v>
      </c>
      <c r="AK84" s="468">
        <f>[3]Gemüse!$BY68</f>
        <v>3.9828389999999998</v>
      </c>
      <c r="AL84" s="380"/>
      <c r="AM84" s="380">
        <f>[3]Gemüse!$X68</f>
        <v>8.0264480000000002</v>
      </c>
      <c r="AN84" s="380">
        <f>[3]Gemüse!$BZ68</f>
        <v>4.1152559999999996</v>
      </c>
      <c r="AO84" s="468">
        <f>[3]Gemüse!$Y68</f>
        <v>8.7900609999999997</v>
      </c>
      <c r="AP84" s="468">
        <f>[3]Gemüse!$CA68</f>
        <v>4.2845649999999997</v>
      </c>
      <c r="AQ84" s="380">
        <f>[3]Gemüse!$Z68</f>
        <v>6.46549</v>
      </c>
      <c r="AR84" s="380">
        <f>[3]Gemüse!$CB68</f>
        <v>2.202534</v>
      </c>
      <c r="AS84" s="468">
        <f>[3]Gemüse!$AF68</f>
        <v>2.8572609999999998</v>
      </c>
      <c r="AT84" s="468">
        <f>[3]Gemüse!$CH68</f>
        <v>1.487007</v>
      </c>
      <c r="AU84" s="380">
        <f>[3]Gemüse!$AB68</f>
        <v>5.0787190000000004</v>
      </c>
      <c r="AV84" s="380">
        <f>[3]Gemüse!$CD68</f>
        <v>1.7195039999999999</v>
      </c>
      <c r="AW84" s="468">
        <f>[3]Gemüse!$AC68</f>
        <v>5.0448469999999999</v>
      </c>
      <c r="AX84" s="468">
        <f>[3]Gemüse!$CE68</f>
        <v>1.717036</v>
      </c>
      <c r="AY84" s="380">
        <f>[3]Gemüse!$AD68</f>
        <v>5.3061319999999998</v>
      </c>
      <c r="AZ84" s="380">
        <f>[3]Gemüse!$CF68</f>
        <v>3.0082439999999999</v>
      </c>
      <c r="BA84" s="380"/>
      <c r="BB84" s="468">
        <f>[3]Gemüse!$AE68</f>
        <v>3.380941</v>
      </c>
      <c r="BC84" s="468">
        <f>[3]Gemüse!$CG68</f>
        <v>1.8653230000000001</v>
      </c>
      <c r="BD84" s="380">
        <f>[3]Gemüse!$AG68</f>
        <v>6.8209090000000003</v>
      </c>
      <c r="BE84" s="380">
        <f>[3]Gemüse!$CI68</f>
        <v>2.6538020000000002</v>
      </c>
      <c r="BF84" s="468">
        <f>[3]Gemüse!$AH68</f>
        <v>0</v>
      </c>
      <c r="BG84" s="468">
        <f>[3]Gemüse!$CJ68</f>
        <v>1.454218</v>
      </c>
      <c r="BH84" s="380">
        <f>[3]Gemüse!$AI68</f>
        <v>0</v>
      </c>
      <c r="BI84" s="380">
        <f>[3]Gemüse!$CK68</f>
        <v>0</v>
      </c>
      <c r="BJ84" s="380"/>
      <c r="BK84" s="468">
        <f>[3]Gemüse!$AK68</f>
        <v>3.1086550000000002</v>
      </c>
      <c r="BL84" s="468">
        <f>[3]Gemüse!$CM68</f>
        <v>1.7789889999999999</v>
      </c>
      <c r="BM84" s="380">
        <f>[3]Gemüse!$AL68</f>
        <v>0</v>
      </c>
      <c r="BN84" s="380">
        <f>[3]Gemüse!$CN68</f>
        <v>0</v>
      </c>
      <c r="BO84" s="468">
        <f>[3]Gemüse!$AM68</f>
        <v>7.6771909999999997</v>
      </c>
      <c r="BP84" s="468">
        <f>[3]Gemüse!$CO68</f>
        <v>3.7250000000000001</v>
      </c>
      <c r="BQ84" s="380">
        <f>[3]Gemüse!$AN68</f>
        <v>4.9429939999999997</v>
      </c>
      <c r="BR84" s="380">
        <f>[3]Gemüse!$CP68</f>
        <v>1.9772829999999999</v>
      </c>
      <c r="BS84" s="380"/>
      <c r="BT84" s="380">
        <f>[3]Gemüse!$AO68</f>
        <v>8.0871829999999996</v>
      </c>
      <c r="BU84" s="380">
        <f>[3]Gemüse!$CQ68</f>
        <v>3.5177969999999998</v>
      </c>
      <c r="BV84" s="468">
        <f>[3]Gemüse!$AW68</f>
        <v>8.3970389999999995</v>
      </c>
      <c r="BW84" s="468">
        <f>[3]Gemüse!$CY68</f>
        <v>7.2819450000000003</v>
      </c>
      <c r="BX84" s="380">
        <f>[3]Gemüse!$AP68</f>
        <v>0</v>
      </c>
      <c r="BY84" s="380">
        <f>[3]Gemüse!$CR68</f>
        <v>0</v>
      </c>
      <c r="BZ84" s="468">
        <f>[3]Gemüse!$AQ68</f>
        <v>8.4304810000000003</v>
      </c>
      <c r="CA84" s="468">
        <f>[3]Gemüse!$CS68</f>
        <v>3.9911080000000001</v>
      </c>
      <c r="CB84" s="380">
        <f>[3]Gemüse!$AS68</f>
        <v>0</v>
      </c>
      <c r="CC84" s="380">
        <f>[3]Gemüse!$CU68</f>
        <v>0</v>
      </c>
      <c r="CD84" s="468">
        <f>[3]Gemüse!$AT68</f>
        <v>0</v>
      </c>
      <c r="CE84" s="468">
        <f>[3]Gemüse!$CV68</f>
        <v>0</v>
      </c>
      <c r="CF84" s="380">
        <f>[3]Gemüse!$AU68</f>
        <v>0</v>
      </c>
      <c r="CG84" s="380">
        <f>[3]Gemüse!$CW68</f>
        <v>0</v>
      </c>
      <c r="CH84" s="380"/>
      <c r="CI84" s="468">
        <f>[3]Gemüse!$AV68</f>
        <v>13.600258999999999</v>
      </c>
      <c r="CJ84" s="468">
        <f>[3]Gemüse!$CX68</f>
        <v>6.1639569999999999</v>
      </c>
      <c r="CK84" s="380"/>
      <c r="CL84" s="380">
        <f>[3]Gemüse!$AY68</f>
        <v>16.798645</v>
      </c>
      <c r="CM84" s="380">
        <f>[3]Gemüse!$DA68</f>
        <v>9.595599</v>
      </c>
      <c r="CN84" s="380"/>
      <c r="CO84" s="468">
        <f>[3]Gemüse!$AZ68</f>
        <v>15.284302</v>
      </c>
      <c r="CP84" s="468">
        <f>[3]Gemüse!$DB68</f>
        <v>10.828578</v>
      </c>
      <c r="CQ84" s="380">
        <f>[3]Gemüse!$BB68</f>
        <v>15.643625999999999</v>
      </c>
      <c r="CR84" s="380">
        <f>[3]Gemüse!$DD68</f>
        <v>8.9896659999999997</v>
      </c>
      <c r="CS84" s="468">
        <f>[3]Gemüse!$BC68</f>
        <v>7.2099440000000001</v>
      </c>
      <c r="CT84" s="468">
        <f>[3]Gemüse!$DE68</f>
        <v>5.6707789999999996</v>
      </c>
      <c r="CU84" s="380">
        <f>[3]Gemüse!$AJ68</f>
        <v>4.9416989999999998</v>
      </c>
      <c r="CV84" s="380">
        <f>[3]Gemüse!$CL68</f>
        <v>3.6988699999999999</v>
      </c>
      <c r="CW84" s="384"/>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row>
    <row r="85" spans="2:155" x14ac:dyDescent="0.2">
      <c r="B85" s="189">
        <f>[3]Gemüse!A69</f>
        <v>44105</v>
      </c>
      <c r="C85" s="468">
        <f>[3]Gemüse!$B69</f>
        <v>7.0942660000000002</v>
      </c>
      <c r="D85" s="468">
        <f>[3]Gemüse!$BD69</f>
        <v>3.7745229999999999</v>
      </c>
      <c r="E85" s="380">
        <f>[3]Gemüse!$C69</f>
        <v>7.4372280000000002</v>
      </c>
      <c r="F85" s="380">
        <f>[3]Gemüse!$BE69</f>
        <v>3.7055349999999998</v>
      </c>
      <c r="G85" s="468">
        <f>[3]Gemüse!$D69</f>
        <v>2.665724</v>
      </c>
      <c r="H85" s="468">
        <f>[3]Gemüse!$BF69</f>
        <v>1.466467</v>
      </c>
      <c r="I85" s="380">
        <f>[3]Gemüse!$E69</f>
        <v>7.6132900000000001</v>
      </c>
      <c r="J85" s="380">
        <f>[3]Gemüse!$BG69</f>
        <v>4.0536899999999996</v>
      </c>
      <c r="K85" s="468">
        <f>[3]Gemüse!$F69</f>
        <v>0</v>
      </c>
      <c r="L85" s="468">
        <f>[3]Gemüse!$BH69</f>
        <v>8.1461699999999997</v>
      </c>
      <c r="M85" s="380">
        <f>[3]Gemüse!$G69</f>
        <v>0</v>
      </c>
      <c r="N85" s="380">
        <f>[3]Gemüse!$BI69</f>
        <v>0</v>
      </c>
      <c r="O85" s="468">
        <f>[3]Gemüse!$H69</f>
        <v>0</v>
      </c>
      <c r="P85" s="468">
        <f>[3]Gemüse!$BJ69</f>
        <v>0</v>
      </c>
      <c r="Q85" s="380">
        <f>[3]Gemüse!$J69</f>
        <v>7.086519</v>
      </c>
      <c r="R85" s="380">
        <f>[3]Gemüse!$BL69</f>
        <v>3.8211810000000002</v>
      </c>
      <c r="S85" s="380"/>
      <c r="T85" s="468">
        <f>[3]Gemüse!$K69</f>
        <v>11.194133000000001</v>
      </c>
      <c r="U85" s="468">
        <f>[3]Gemüse!$BM69</f>
        <v>4.7096770000000001</v>
      </c>
      <c r="V85" s="380">
        <f>[3]Gemüse!$L69</f>
        <v>7.7462070000000001</v>
      </c>
      <c r="W85" s="380">
        <f>[3]Gemüse!$BN69</f>
        <v>5.313885</v>
      </c>
      <c r="X85" s="468">
        <f>[3]Gemüse!$M69</f>
        <v>2.949182</v>
      </c>
      <c r="Y85" s="468">
        <f>[3]Gemüse!$BO69</f>
        <v>2.03321</v>
      </c>
      <c r="Z85" s="380">
        <f>[3]Gemüse!$N69</f>
        <v>3.074125</v>
      </c>
      <c r="AA85" s="380">
        <f>[3]Gemüse!$BP69</f>
        <v>1.91709</v>
      </c>
      <c r="AB85" s="468">
        <f>[3]Gemüse!$R69</f>
        <v>2.919349</v>
      </c>
      <c r="AC85" s="468">
        <f>[3]Gemüse!$BT69</f>
        <v>1.549337</v>
      </c>
      <c r="AD85" s="380">
        <f>[3]Gemüse!$U69</f>
        <v>41.831108999999998</v>
      </c>
      <c r="AE85" s="380">
        <f>[3]Gemüse!$BW69</f>
        <v>27.455867000000001</v>
      </c>
      <c r="AF85" s="468">
        <f>[3]Gemüse!$V69</f>
        <v>28.128133999999999</v>
      </c>
      <c r="AG85" s="468">
        <f>[3]Gemüse!$BX69</f>
        <v>13.046863</v>
      </c>
      <c r="AH85" s="380">
        <f>[3]Gemüse!$AX69</f>
        <v>27.821674000000002</v>
      </c>
      <c r="AI85" s="380">
        <f>[3]Gemüse!$CZ69</f>
        <v>8.0963329999999996</v>
      </c>
      <c r="AJ85" s="468">
        <f>[3]Gemüse!$W69</f>
        <v>6.0904189999999998</v>
      </c>
      <c r="AK85" s="468">
        <f>[3]Gemüse!$BY69</f>
        <v>4.3625619999999996</v>
      </c>
      <c r="AL85" s="380"/>
      <c r="AM85" s="380">
        <f>[3]Gemüse!$X69</f>
        <v>7.76281</v>
      </c>
      <c r="AN85" s="380">
        <f>[3]Gemüse!$BZ69</f>
        <v>4.0917510000000004</v>
      </c>
      <c r="AO85" s="468">
        <f>[3]Gemüse!$Y69</f>
        <v>9.2561149999999994</v>
      </c>
      <c r="AP85" s="468">
        <f>[3]Gemüse!$CA69</f>
        <v>4.8831499999999997</v>
      </c>
      <c r="AQ85" s="380">
        <f>[3]Gemüse!$Z69</f>
        <v>6.6261549999999998</v>
      </c>
      <c r="AR85" s="380">
        <f>[3]Gemüse!$CB69</f>
        <v>2.22925</v>
      </c>
      <c r="AS85" s="468">
        <f>[3]Gemüse!$AF69</f>
        <v>3.2929789999999999</v>
      </c>
      <c r="AT85" s="468">
        <f>[3]Gemüse!$CH69</f>
        <v>1.473617</v>
      </c>
      <c r="AU85" s="380">
        <f>[3]Gemüse!$AB69</f>
        <v>5.2701960000000003</v>
      </c>
      <c r="AV85" s="380">
        <f>[3]Gemüse!$CD69</f>
        <v>1.8708670000000001</v>
      </c>
      <c r="AW85" s="468">
        <f>[3]Gemüse!$AC69</f>
        <v>5.2648099999999998</v>
      </c>
      <c r="AX85" s="468">
        <f>[3]Gemüse!$CE69</f>
        <v>1.873696</v>
      </c>
      <c r="AY85" s="380">
        <f>[3]Gemüse!$AD69</f>
        <v>5.8342409999999996</v>
      </c>
      <c r="AZ85" s="380">
        <f>[3]Gemüse!$CF69</f>
        <v>3.2283439999999999</v>
      </c>
      <c r="BA85" s="380"/>
      <c r="BB85" s="468">
        <f>[3]Gemüse!$AE69</f>
        <v>4.1789389999999997</v>
      </c>
      <c r="BC85" s="468">
        <f>[3]Gemüse!$CG69</f>
        <v>1.9246639999999999</v>
      </c>
      <c r="BD85" s="380">
        <f>[3]Gemüse!$AG69</f>
        <v>7.4912489999999998</v>
      </c>
      <c r="BE85" s="380">
        <f>[3]Gemüse!$CI69</f>
        <v>2.8796710000000001</v>
      </c>
      <c r="BF85" s="468">
        <f>[3]Gemüse!$AH69</f>
        <v>3.3101340000000001</v>
      </c>
      <c r="BG85" s="468">
        <f>[3]Gemüse!$CJ69</f>
        <v>1.4728969999999999</v>
      </c>
      <c r="BH85" s="380">
        <f>[3]Gemüse!$AI69</f>
        <v>0</v>
      </c>
      <c r="BI85" s="380">
        <f>[3]Gemüse!$CK69</f>
        <v>0</v>
      </c>
      <c r="BJ85" s="380"/>
      <c r="BK85" s="468">
        <f>[3]Gemüse!$AK69</f>
        <v>3.692758</v>
      </c>
      <c r="BL85" s="468">
        <f>[3]Gemüse!$CM69</f>
        <v>1.989185</v>
      </c>
      <c r="BM85" s="380">
        <f>[3]Gemüse!$AL69</f>
        <v>0</v>
      </c>
      <c r="BN85" s="380">
        <f>[3]Gemüse!$CN69</f>
        <v>0</v>
      </c>
      <c r="BO85" s="468">
        <f>[3]Gemüse!$AM69</f>
        <v>7.2412489999999998</v>
      </c>
      <c r="BP85" s="468">
        <f>[3]Gemüse!$CO69</f>
        <v>3.9116749999999998</v>
      </c>
      <c r="BQ85" s="380">
        <f>[3]Gemüse!$AN69</f>
        <v>5.2272759999999998</v>
      </c>
      <c r="BR85" s="380">
        <f>[3]Gemüse!$CP69</f>
        <v>1.963965</v>
      </c>
      <c r="BS85" s="380"/>
      <c r="BT85" s="380">
        <f>[3]Gemüse!$AO69</f>
        <v>8.0655429999999999</v>
      </c>
      <c r="BU85" s="380">
        <f>[3]Gemüse!$CQ69</f>
        <v>3.7102680000000001</v>
      </c>
      <c r="BV85" s="468">
        <f>[3]Gemüse!$AW69</f>
        <v>9.8123489999999993</v>
      </c>
      <c r="BW85" s="468">
        <f>[3]Gemüse!$CY69</f>
        <v>7.8013479999999999</v>
      </c>
      <c r="BX85" s="380">
        <f>[3]Gemüse!$AP69</f>
        <v>0</v>
      </c>
      <c r="BY85" s="380">
        <f>[3]Gemüse!$CR69</f>
        <v>0</v>
      </c>
      <c r="BZ85" s="468">
        <f>[3]Gemüse!$AQ69</f>
        <v>7.5031910000000002</v>
      </c>
      <c r="CA85" s="468">
        <f>[3]Gemüse!$CS69</f>
        <v>4.2633020000000004</v>
      </c>
      <c r="CB85" s="380">
        <f>[3]Gemüse!$AS69</f>
        <v>0</v>
      </c>
      <c r="CC85" s="380">
        <f>[3]Gemüse!$CU69</f>
        <v>0</v>
      </c>
      <c r="CD85" s="468">
        <f>[3]Gemüse!$AT69</f>
        <v>0</v>
      </c>
      <c r="CE85" s="468">
        <f>[3]Gemüse!$CV69</f>
        <v>0</v>
      </c>
      <c r="CF85" s="380">
        <f>[3]Gemüse!$AU69</f>
        <v>0</v>
      </c>
      <c r="CG85" s="380">
        <f>[3]Gemüse!$CW69</f>
        <v>0</v>
      </c>
      <c r="CH85" s="380"/>
      <c r="CI85" s="468">
        <f>[3]Gemüse!$AV69</f>
        <v>12.120056</v>
      </c>
      <c r="CJ85" s="468">
        <f>[3]Gemüse!$CX69</f>
        <v>7.932372</v>
      </c>
      <c r="CK85" s="380"/>
      <c r="CL85" s="380">
        <f>[3]Gemüse!$AY69</f>
        <v>16.854012000000001</v>
      </c>
      <c r="CM85" s="380">
        <f>[3]Gemüse!$DA69</f>
        <v>9.4636530000000008</v>
      </c>
      <c r="CN85" s="380"/>
      <c r="CO85" s="468">
        <f>[3]Gemüse!$AZ69</f>
        <v>15.284789</v>
      </c>
      <c r="CP85" s="468">
        <f>[3]Gemüse!$DB69</f>
        <v>10.632633999999999</v>
      </c>
      <c r="CQ85" s="380">
        <f>[3]Gemüse!$BB69</f>
        <v>15.749269999999999</v>
      </c>
      <c r="CR85" s="380">
        <f>[3]Gemüse!$DD69</f>
        <v>9.2412740000000007</v>
      </c>
      <c r="CS85" s="468">
        <f>[3]Gemüse!$BC69</f>
        <v>6.1176779999999997</v>
      </c>
      <c r="CT85" s="468">
        <f>[3]Gemüse!$DE69</f>
        <v>5.3774030000000002</v>
      </c>
      <c r="CU85" s="380">
        <f>[3]Gemüse!$AJ69</f>
        <v>4.9424979999999996</v>
      </c>
      <c r="CV85" s="380">
        <f>[3]Gemüse!$CL69</f>
        <v>3.7172010000000002</v>
      </c>
      <c r="CW85" s="384"/>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row>
    <row r="86" spans="2:155" x14ac:dyDescent="0.2">
      <c r="B86" s="189">
        <f>[3]Gemüse!A70</f>
        <v>44075</v>
      </c>
      <c r="C86" s="468">
        <f>[3]Gemüse!$B70</f>
        <v>8.7268869999999996</v>
      </c>
      <c r="D86" s="468">
        <f>[3]Gemüse!$BD70</f>
        <v>4.8739970000000001</v>
      </c>
      <c r="E86" s="380">
        <f>[3]Gemüse!$C70</f>
        <v>8.0444569999999995</v>
      </c>
      <c r="F86" s="380">
        <f>[3]Gemüse!$BE70</f>
        <v>4.2677250000000004</v>
      </c>
      <c r="G86" s="468">
        <f>[3]Gemüse!$D70</f>
        <v>2.8163230000000001</v>
      </c>
      <c r="H86" s="468">
        <f>[3]Gemüse!$BF70</f>
        <v>1.7428399999999999</v>
      </c>
      <c r="I86" s="380">
        <f>[3]Gemüse!$E70</f>
        <v>8.1670940000000005</v>
      </c>
      <c r="J86" s="380">
        <f>[3]Gemüse!$BG70</f>
        <v>3.818845</v>
      </c>
      <c r="K86" s="468">
        <f>[3]Gemüse!$F70</f>
        <v>0</v>
      </c>
      <c r="L86" s="468">
        <f>[3]Gemüse!$BH70</f>
        <v>10.117649</v>
      </c>
      <c r="M86" s="380">
        <f>[3]Gemüse!$G70</f>
        <v>0</v>
      </c>
      <c r="N86" s="380">
        <f>[3]Gemüse!$BI70</f>
        <v>0</v>
      </c>
      <c r="O86" s="468">
        <f>[3]Gemüse!$H70</f>
        <v>0</v>
      </c>
      <c r="P86" s="468">
        <f>[3]Gemüse!$BJ70</f>
        <v>0</v>
      </c>
      <c r="Q86" s="380">
        <f>[3]Gemüse!$J70</f>
        <v>7.0803450000000003</v>
      </c>
      <c r="R86" s="380">
        <f>[3]Gemüse!$BL70</f>
        <v>4.0195980000000002</v>
      </c>
      <c r="S86" s="380"/>
      <c r="T86" s="468">
        <f>[3]Gemüse!$K70</f>
        <v>11.435321</v>
      </c>
      <c r="U86" s="468">
        <f>[3]Gemüse!$BM70</f>
        <v>4.7169429999999997</v>
      </c>
      <c r="V86" s="380">
        <f>[3]Gemüse!$L70</f>
        <v>7.8017620000000001</v>
      </c>
      <c r="W86" s="380">
        <f>[3]Gemüse!$BN70</f>
        <v>5.3562349999999999</v>
      </c>
      <c r="X86" s="468">
        <f>[3]Gemüse!$M70</f>
        <v>2.8557380000000001</v>
      </c>
      <c r="Y86" s="468">
        <f>[3]Gemüse!$BO70</f>
        <v>2.3176920000000001</v>
      </c>
      <c r="Z86" s="380">
        <f>[3]Gemüse!$N70</f>
        <v>3.0009130000000002</v>
      </c>
      <c r="AA86" s="380">
        <f>[3]Gemüse!$BP70</f>
        <v>2.1398130000000002</v>
      </c>
      <c r="AB86" s="468">
        <f>[3]Gemüse!$R70</f>
        <v>2.84246</v>
      </c>
      <c r="AC86" s="468">
        <f>[3]Gemüse!$BT70</f>
        <v>1.5441260000000001</v>
      </c>
      <c r="AD86" s="380">
        <f>[3]Gemüse!$U70</f>
        <v>48.239724000000002</v>
      </c>
      <c r="AE86" s="380">
        <f>[3]Gemüse!$BW70</f>
        <v>32.672018000000001</v>
      </c>
      <c r="AF86" s="468">
        <f>[3]Gemüse!$V70</f>
        <v>29.222208999999999</v>
      </c>
      <c r="AG86" s="468">
        <f>[3]Gemüse!$BX70</f>
        <v>13.341715000000001</v>
      </c>
      <c r="AH86" s="380">
        <f>[3]Gemüse!$AX70</f>
        <v>28.320281000000001</v>
      </c>
      <c r="AI86" s="380">
        <f>[3]Gemüse!$CZ70</f>
        <v>9.3680099999999999</v>
      </c>
      <c r="AJ86" s="468">
        <f>[3]Gemüse!$W70</f>
        <v>6.1557110000000002</v>
      </c>
      <c r="AK86" s="468">
        <f>[3]Gemüse!$BY70</f>
        <v>4.6574030000000004</v>
      </c>
      <c r="AL86" s="380"/>
      <c r="AM86" s="380">
        <f>[3]Gemüse!$X70</f>
        <v>8.0384659999999997</v>
      </c>
      <c r="AN86" s="380">
        <f>[3]Gemüse!$BZ70</f>
        <v>4.539822</v>
      </c>
      <c r="AO86" s="468">
        <f>[3]Gemüse!$Y70</f>
        <v>9.7727380000000004</v>
      </c>
      <c r="AP86" s="468">
        <f>[3]Gemüse!$CA70</f>
        <v>5.638547</v>
      </c>
      <c r="AQ86" s="380">
        <f>[3]Gemüse!$Z70</f>
        <v>7.0761760000000002</v>
      </c>
      <c r="AR86" s="380">
        <f>[3]Gemüse!$CB70</f>
        <v>2.8508070000000001</v>
      </c>
      <c r="AS86" s="468">
        <f>[3]Gemüse!$AF70</f>
        <v>3.0920879999999999</v>
      </c>
      <c r="AT86" s="468">
        <f>[3]Gemüse!$CH70</f>
        <v>1.6395679999999999</v>
      </c>
      <c r="AU86" s="380">
        <f>[3]Gemüse!$AB70</f>
        <v>6.1828519999999996</v>
      </c>
      <c r="AV86" s="380">
        <f>[3]Gemüse!$CD70</f>
        <v>2.0390609999999998</v>
      </c>
      <c r="AW86" s="468">
        <f>[3]Gemüse!$AC70</f>
        <v>6.1683599999999998</v>
      </c>
      <c r="AX86" s="468">
        <f>[3]Gemüse!$CE70</f>
        <v>2.092149</v>
      </c>
      <c r="AY86" s="380">
        <f>[3]Gemüse!$AD70</f>
        <v>6.875597</v>
      </c>
      <c r="AZ86" s="380">
        <f>[3]Gemüse!$CF70</f>
        <v>3.8471250000000001</v>
      </c>
      <c r="BA86" s="380"/>
      <c r="BB86" s="468">
        <f>[3]Gemüse!$AE70</f>
        <v>4.4087249999999996</v>
      </c>
      <c r="BC86" s="468">
        <f>[3]Gemüse!$CG70</f>
        <v>2.3476620000000001</v>
      </c>
      <c r="BD86" s="380">
        <f>[3]Gemüse!$AG70</f>
        <v>7.9793050000000001</v>
      </c>
      <c r="BE86" s="380">
        <f>[3]Gemüse!$CI70</f>
        <v>3.6037910000000002</v>
      </c>
      <c r="BF86" s="468">
        <f>[3]Gemüse!$AH70</f>
        <v>3.1664669999999999</v>
      </c>
      <c r="BG86" s="468">
        <f>[3]Gemüse!$CJ70</f>
        <v>1.5003200000000001</v>
      </c>
      <c r="BH86" s="380">
        <f>[3]Gemüse!$AI70</f>
        <v>0</v>
      </c>
      <c r="BI86" s="380">
        <f>[3]Gemüse!$CK70</f>
        <v>0</v>
      </c>
      <c r="BJ86" s="380"/>
      <c r="BK86" s="468">
        <f>[3]Gemüse!$AK70</f>
        <v>3.8210950000000001</v>
      </c>
      <c r="BL86" s="468">
        <f>[3]Gemüse!$CM70</f>
        <v>2.0249359999999998</v>
      </c>
      <c r="BM86" s="380">
        <f>[3]Gemüse!$AL70</f>
        <v>0</v>
      </c>
      <c r="BN86" s="380">
        <f>[3]Gemüse!$CN70</f>
        <v>0</v>
      </c>
      <c r="BO86" s="468">
        <f>[3]Gemüse!$AM70</f>
        <v>8.4205649999999999</v>
      </c>
      <c r="BP86" s="468">
        <f>[3]Gemüse!$CO70</f>
        <v>4.3419749999999997</v>
      </c>
      <c r="BQ86" s="380">
        <f>[3]Gemüse!$AN70</f>
        <v>5.8260420000000002</v>
      </c>
      <c r="BR86" s="380">
        <f>[3]Gemüse!$CP70</f>
        <v>2.215722</v>
      </c>
      <c r="BS86" s="380"/>
      <c r="BT86" s="380">
        <f>[3]Gemüse!$AO70</f>
        <v>8.916093</v>
      </c>
      <c r="BU86" s="380">
        <f>[3]Gemüse!$CQ70</f>
        <v>5.1770050000000003</v>
      </c>
      <c r="BV86" s="468">
        <f>[3]Gemüse!$AW70</f>
        <v>10.236647</v>
      </c>
      <c r="BW86" s="468">
        <f>[3]Gemüse!$CY70</f>
        <v>7.8804809999999996</v>
      </c>
      <c r="BX86" s="380">
        <f>[3]Gemüse!$AP70</f>
        <v>0</v>
      </c>
      <c r="BY86" s="380">
        <f>[3]Gemüse!$CR70</f>
        <v>0</v>
      </c>
      <c r="BZ86" s="468">
        <f>[3]Gemüse!$AQ70</f>
        <v>8.4450810000000001</v>
      </c>
      <c r="CA86" s="468">
        <f>[3]Gemüse!$CS70</f>
        <v>4.8443759999999996</v>
      </c>
      <c r="CB86" s="380">
        <f>[3]Gemüse!$AS70</f>
        <v>0</v>
      </c>
      <c r="CC86" s="380">
        <f>[3]Gemüse!$CU70</f>
        <v>0</v>
      </c>
      <c r="CD86" s="468">
        <f>[3]Gemüse!$AT70</f>
        <v>0</v>
      </c>
      <c r="CE86" s="468">
        <f>[3]Gemüse!$CV70</f>
        <v>0</v>
      </c>
      <c r="CF86" s="380">
        <f>[3]Gemüse!$AU70</f>
        <v>0</v>
      </c>
      <c r="CG86" s="380">
        <f>[3]Gemüse!$CW70</f>
        <v>0</v>
      </c>
      <c r="CH86" s="380"/>
      <c r="CI86" s="468">
        <f>[3]Gemüse!$AV70</f>
        <v>10.666323</v>
      </c>
      <c r="CJ86" s="468">
        <f>[3]Gemüse!$CX70</f>
        <v>7.5608940000000002</v>
      </c>
      <c r="CK86" s="380"/>
      <c r="CL86" s="380">
        <f>[3]Gemüse!$AY70</f>
        <v>15.777244</v>
      </c>
      <c r="CM86" s="380">
        <f>[3]Gemüse!$DA70</f>
        <v>10.405360999999999</v>
      </c>
      <c r="CN86" s="380"/>
      <c r="CO86" s="468">
        <f>[3]Gemüse!$AZ70</f>
        <v>15.284754</v>
      </c>
      <c r="CP86" s="468">
        <f>[3]Gemüse!$DB70</f>
        <v>10.464085000000001</v>
      </c>
      <c r="CQ86" s="380">
        <f>[3]Gemüse!$BB70</f>
        <v>15.726799</v>
      </c>
      <c r="CR86" s="380">
        <f>[3]Gemüse!$DD70</f>
        <v>9.2187560000000008</v>
      </c>
      <c r="CS86" s="468">
        <f>[3]Gemüse!$BC70</f>
        <v>6.9013220000000004</v>
      </c>
      <c r="CT86" s="468">
        <f>[3]Gemüse!$DE70</f>
        <v>5.7057849999999997</v>
      </c>
      <c r="CU86" s="380">
        <f>[3]Gemüse!$AJ70</f>
        <v>4.9416989999999998</v>
      </c>
      <c r="CV86" s="380">
        <f>[3]Gemüse!$CL70</f>
        <v>3.7133080000000001</v>
      </c>
      <c r="CW86" s="384"/>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row>
    <row r="87" spans="2:155" x14ac:dyDescent="0.2">
      <c r="B87" s="189">
        <f>[3]Gemüse!A71</f>
        <v>44044</v>
      </c>
      <c r="C87" s="468">
        <f>[3]Gemüse!$B71</f>
        <v>8.8585740000000008</v>
      </c>
      <c r="D87" s="468">
        <f>[3]Gemüse!$BD71</f>
        <v>4.6424079999999996</v>
      </c>
      <c r="E87" s="380">
        <f>[3]Gemüse!$C71</f>
        <v>7.8939870000000001</v>
      </c>
      <c r="F87" s="380">
        <f>[3]Gemüse!$BE71</f>
        <v>4.7319839999999997</v>
      </c>
      <c r="G87" s="468">
        <f>[3]Gemüse!$D71</f>
        <v>3.0527419999999998</v>
      </c>
      <c r="H87" s="468">
        <f>[3]Gemüse!$BF71</f>
        <v>1.5862970000000001</v>
      </c>
      <c r="I87" s="380">
        <f>[3]Gemüse!$E71</f>
        <v>8.6367370000000001</v>
      </c>
      <c r="J87" s="380">
        <f>[3]Gemüse!$BG71</f>
        <v>3.9698500000000001</v>
      </c>
      <c r="K87" s="468">
        <f>[3]Gemüse!$F71</f>
        <v>0</v>
      </c>
      <c r="L87" s="468">
        <f>[3]Gemüse!$BH71</f>
        <v>10.911288000000001</v>
      </c>
      <c r="M87" s="380">
        <f>[3]Gemüse!$G71</f>
        <v>0</v>
      </c>
      <c r="N87" s="380">
        <f>[3]Gemüse!$BI71</f>
        <v>0</v>
      </c>
      <c r="O87" s="468">
        <f>[3]Gemüse!$H71</f>
        <v>0</v>
      </c>
      <c r="P87" s="468">
        <f>[3]Gemüse!$BJ71</f>
        <v>0</v>
      </c>
      <c r="Q87" s="380">
        <f>[3]Gemüse!$J71</f>
        <v>6.0672259999999998</v>
      </c>
      <c r="R87" s="380">
        <f>[3]Gemüse!$BL71</f>
        <v>3.1662439999999998</v>
      </c>
      <c r="S87" s="380"/>
      <c r="T87" s="468">
        <f>[3]Gemüse!$K71</f>
        <v>11.405037</v>
      </c>
      <c r="U87" s="468">
        <f>[3]Gemüse!$BM71</f>
        <v>4.6242179999999999</v>
      </c>
      <c r="V87" s="380">
        <f>[3]Gemüse!$L71</f>
        <v>7.8280820000000002</v>
      </c>
      <c r="W87" s="380">
        <f>[3]Gemüse!$BN71</f>
        <v>5.4313209999999996</v>
      </c>
      <c r="X87" s="468">
        <f>[3]Gemüse!$M71</f>
        <v>2.5534279999999998</v>
      </c>
      <c r="Y87" s="468">
        <f>[3]Gemüse!$BO71</f>
        <v>1.9238090000000001</v>
      </c>
      <c r="Z87" s="380">
        <f>[3]Gemüse!$N71</f>
        <v>2.919397</v>
      </c>
      <c r="AA87" s="380">
        <f>[3]Gemüse!$BP71</f>
        <v>2.0198689999999999</v>
      </c>
      <c r="AB87" s="468">
        <f>[3]Gemüse!$R71</f>
        <v>2.359267</v>
      </c>
      <c r="AC87" s="468">
        <f>[3]Gemüse!$BT71</f>
        <v>1.518356</v>
      </c>
      <c r="AD87" s="380">
        <f>[3]Gemüse!$U71</f>
        <v>49.371470000000002</v>
      </c>
      <c r="AE87" s="380">
        <f>[3]Gemüse!$BW71</f>
        <v>33.320985</v>
      </c>
      <c r="AF87" s="468">
        <f>[3]Gemüse!$V71</f>
        <v>29.183126999999999</v>
      </c>
      <c r="AG87" s="468">
        <f>[3]Gemüse!$BX71</f>
        <v>12.638056000000001</v>
      </c>
      <c r="AH87" s="380">
        <f>[3]Gemüse!$AX71</f>
        <v>28.933216999999999</v>
      </c>
      <c r="AI87" s="380">
        <f>[3]Gemüse!$CZ71</f>
        <v>8.8335509999999999</v>
      </c>
      <c r="AJ87" s="468">
        <f>[3]Gemüse!$W71</f>
        <v>6.0084819999999999</v>
      </c>
      <c r="AK87" s="468">
        <f>[3]Gemüse!$BY71</f>
        <v>4.7065089999999996</v>
      </c>
      <c r="AL87" s="380"/>
      <c r="AM87" s="380">
        <f>[3]Gemüse!$X71</f>
        <v>7.4792240000000003</v>
      </c>
      <c r="AN87" s="380">
        <f>[3]Gemüse!$BZ71</f>
        <v>4.1125550000000004</v>
      </c>
      <c r="AO87" s="468">
        <f>[3]Gemüse!$Y71</f>
        <v>9.3242469999999997</v>
      </c>
      <c r="AP87" s="468">
        <f>[3]Gemüse!$CA71</f>
        <v>5.6701769999999998</v>
      </c>
      <c r="AQ87" s="380">
        <f>[3]Gemüse!$Z71</f>
        <v>7.1460400000000002</v>
      </c>
      <c r="AR87" s="380">
        <f>[3]Gemüse!$CB71</f>
        <v>2.988578</v>
      </c>
      <c r="AS87" s="468">
        <f>[3]Gemüse!$AF71</f>
        <v>3.1342110000000001</v>
      </c>
      <c r="AT87" s="468">
        <f>[3]Gemüse!$CH71</f>
        <v>1.6546149999999999</v>
      </c>
      <c r="AU87" s="380">
        <f>[3]Gemüse!$AB71</f>
        <v>6.5361580000000004</v>
      </c>
      <c r="AV87" s="380">
        <f>[3]Gemüse!$CD71</f>
        <v>2.2995399999999999</v>
      </c>
      <c r="AW87" s="468">
        <f>[3]Gemüse!$AC71</f>
        <v>6.6524739999999998</v>
      </c>
      <c r="AX87" s="468">
        <f>[3]Gemüse!$CE71</f>
        <v>2.2505959999999998</v>
      </c>
      <c r="AY87" s="380">
        <f>[3]Gemüse!$AD71</f>
        <v>7.3038319999999999</v>
      </c>
      <c r="AZ87" s="380">
        <f>[3]Gemüse!$CF71</f>
        <v>3.8576199999999998</v>
      </c>
      <c r="BA87" s="380"/>
      <c r="BB87" s="468">
        <f>[3]Gemüse!$AE71</f>
        <v>4.3084689999999997</v>
      </c>
      <c r="BC87" s="468">
        <f>[3]Gemüse!$CG71</f>
        <v>2.229816</v>
      </c>
      <c r="BD87" s="380">
        <f>[3]Gemüse!$AG71</f>
        <v>7.9559850000000001</v>
      </c>
      <c r="BE87" s="380">
        <f>[3]Gemüse!$CI71</f>
        <v>3.7218680000000002</v>
      </c>
      <c r="BF87" s="468">
        <f>[3]Gemüse!$AH71</f>
        <v>3.2359110000000002</v>
      </c>
      <c r="BG87" s="468">
        <f>[3]Gemüse!$CJ71</f>
        <v>1.514599</v>
      </c>
      <c r="BH87" s="380">
        <f>[3]Gemüse!$AI71</f>
        <v>0</v>
      </c>
      <c r="BI87" s="380">
        <f>[3]Gemüse!$CK71</f>
        <v>0</v>
      </c>
      <c r="BJ87" s="380"/>
      <c r="BK87" s="468">
        <f>[3]Gemüse!$AK71</f>
        <v>3.7903370000000001</v>
      </c>
      <c r="BL87" s="468">
        <f>[3]Gemüse!$CM71</f>
        <v>2.014465</v>
      </c>
      <c r="BM87" s="380">
        <f>[3]Gemüse!$AL71</f>
        <v>0</v>
      </c>
      <c r="BN87" s="380">
        <f>[3]Gemüse!$CN71</f>
        <v>0</v>
      </c>
      <c r="BO87" s="468">
        <f>[3]Gemüse!$AM71</f>
        <v>9.2431970000000003</v>
      </c>
      <c r="BP87" s="468">
        <f>[3]Gemüse!$CO71</f>
        <v>4.6111040000000001</v>
      </c>
      <c r="BQ87" s="380">
        <f>[3]Gemüse!$AN71</f>
        <v>6.1019569999999996</v>
      </c>
      <c r="BR87" s="380">
        <f>[3]Gemüse!$CP71</f>
        <v>2.2246939999999999</v>
      </c>
      <c r="BS87" s="380"/>
      <c r="BT87" s="380">
        <f>[3]Gemüse!$AO71</f>
        <v>9.3616019999999995</v>
      </c>
      <c r="BU87" s="380">
        <f>[3]Gemüse!$CQ71</f>
        <v>4.5560559999999999</v>
      </c>
      <c r="BV87" s="468">
        <f>[3]Gemüse!$AW71</f>
        <v>9.9836430000000007</v>
      </c>
      <c r="BW87" s="468">
        <f>[3]Gemüse!$CY71</f>
        <v>7.7256989999999996</v>
      </c>
      <c r="BX87" s="380">
        <f>[3]Gemüse!$AP71</f>
        <v>0</v>
      </c>
      <c r="BY87" s="380">
        <f>[3]Gemüse!$CR71</f>
        <v>0</v>
      </c>
      <c r="BZ87" s="468">
        <f>[3]Gemüse!$AQ71</f>
        <v>8.5374060000000007</v>
      </c>
      <c r="CA87" s="468">
        <f>[3]Gemüse!$CS71</f>
        <v>5.2170399999999999</v>
      </c>
      <c r="CB87" s="380">
        <f>[3]Gemüse!$AS71</f>
        <v>0</v>
      </c>
      <c r="CC87" s="380">
        <f>[3]Gemüse!$CU71</f>
        <v>0</v>
      </c>
      <c r="CD87" s="468">
        <f>[3]Gemüse!$AT71</f>
        <v>0</v>
      </c>
      <c r="CE87" s="468">
        <f>[3]Gemüse!$CV71</f>
        <v>0</v>
      </c>
      <c r="CF87" s="380">
        <f>[3]Gemüse!$AU71</f>
        <v>0</v>
      </c>
      <c r="CG87" s="380">
        <f>[3]Gemüse!$CW71</f>
        <v>0</v>
      </c>
      <c r="CH87" s="380"/>
      <c r="CI87" s="468">
        <f>[3]Gemüse!$AV71</f>
        <v>11.31668</v>
      </c>
      <c r="CJ87" s="468">
        <f>[3]Gemüse!$CX71</f>
        <v>7.8962469999999998</v>
      </c>
      <c r="CK87" s="380"/>
      <c r="CL87" s="380">
        <f>[3]Gemüse!$AY71</f>
        <v>16.602601</v>
      </c>
      <c r="CM87" s="380">
        <f>[3]Gemüse!$DA71</f>
        <v>10.599128</v>
      </c>
      <c r="CN87" s="380"/>
      <c r="CO87" s="468">
        <f>[3]Gemüse!$AZ71</f>
        <v>15.284571</v>
      </c>
      <c r="CP87" s="468">
        <f>[3]Gemüse!$DB71</f>
        <v>10.908056</v>
      </c>
      <c r="CQ87" s="380">
        <f>[3]Gemüse!$BB71</f>
        <v>15.749269999999999</v>
      </c>
      <c r="CR87" s="380">
        <f>[3]Gemüse!$DD71</f>
        <v>9.2826649999999997</v>
      </c>
      <c r="CS87" s="468">
        <f>[3]Gemüse!$BC71</f>
        <v>8.2326490000000003</v>
      </c>
      <c r="CT87" s="468">
        <f>[3]Gemüse!$DE71</f>
        <v>5.7104100000000004</v>
      </c>
      <c r="CU87" s="380">
        <f>[3]Gemüse!$AJ71</f>
        <v>4.9424979999999996</v>
      </c>
      <c r="CV87" s="380">
        <f>[3]Gemüse!$CL71</f>
        <v>3.7126399999999999</v>
      </c>
      <c r="CW87" s="384"/>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row>
    <row r="88" spans="2:155"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row>
    <row r="89" spans="2:155" x14ac:dyDescent="0.2">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row>
    <row r="90" spans="2:155" x14ac:dyDescent="0.2">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row>
    <row r="91" spans="2:155" x14ac:dyDescent="0.2">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row>
    <row r="92" spans="2:155" x14ac:dyDescent="0.2">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384"/>
      <c r="DP92" s="384"/>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row>
    <row r="93" spans="2:155" x14ac:dyDescent="0.2">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384"/>
      <c r="BO93" s="384"/>
      <c r="BP93" s="384"/>
      <c r="BQ93" s="384"/>
      <c r="BR93" s="384"/>
      <c r="BS93" s="384"/>
      <c r="BT93" s="384"/>
      <c r="BU93" s="384"/>
      <c r="BV93" s="384"/>
      <c r="BW93" s="384"/>
      <c r="BX93" s="384"/>
      <c r="BY93" s="384"/>
      <c r="BZ93" s="384"/>
      <c r="CA93" s="384"/>
      <c r="CB93" s="384"/>
      <c r="CC93" s="384"/>
      <c r="CD93" s="384"/>
      <c r="CE93" s="384"/>
      <c r="CF93" s="384"/>
      <c r="CG93" s="384"/>
      <c r="CH93" s="384"/>
      <c r="CI93" s="384"/>
      <c r="CJ93" s="384"/>
      <c r="CK93" s="384"/>
      <c r="CL93" s="384"/>
      <c r="CM93" s="384"/>
      <c r="CN93" s="384"/>
      <c r="CO93" s="384"/>
      <c r="CP93" s="384"/>
      <c r="CQ93" s="384"/>
      <c r="CR93" s="384"/>
      <c r="CS93" s="384"/>
      <c r="CT93" s="384"/>
      <c r="CU93" s="384"/>
      <c r="CV93" s="384"/>
      <c r="CW93" s="384"/>
      <c r="CX93" s="384"/>
      <c r="CY93" s="384"/>
      <c r="CZ93" s="384"/>
      <c r="DA93" s="384"/>
      <c r="DB93" s="384"/>
      <c r="DC93" s="384"/>
      <c r="DD93" s="384"/>
      <c r="DE93" s="384"/>
      <c r="DF93" s="384"/>
      <c r="DG93" s="384"/>
      <c r="DH93" s="384"/>
      <c r="DI93" s="384"/>
      <c r="DJ93" s="384"/>
      <c r="DK93" s="384"/>
      <c r="DL93" s="384"/>
      <c r="DM93" s="384"/>
      <c r="DN93" s="384"/>
      <c r="DO93" s="384"/>
      <c r="DP93" s="384"/>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row>
    <row r="94" spans="2:155" x14ac:dyDescent="0.2">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row>
    <row r="95" spans="2:155" x14ac:dyDescent="0.2">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384"/>
      <c r="BO95" s="384"/>
      <c r="BP95" s="384"/>
      <c r="BQ95" s="384"/>
      <c r="BR95" s="384"/>
      <c r="BS95" s="384"/>
      <c r="BT95" s="384"/>
      <c r="BU95" s="384"/>
      <c r="BV95" s="384"/>
      <c r="BW95" s="384"/>
      <c r="BX95" s="384"/>
      <c r="BY95" s="384"/>
      <c r="BZ95" s="384"/>
      <c r="CA95" s="384"/>
      <c r="CB95" s="384"/>
      <c r="CC95" s="384"/>
      <c r="CD95" s="384"/>
      <c r="CE95" s="384"/>
      <c r="CF95" s="384"/>
      <c r="CG95" s="384"/>
      <c r="CH95" s="384"/>
      <c r="CI95" s="384"/>
      <c r="CJ95" s="384"/>
      <c r="CK95" s="384"/>
      <c r="CL95" s="384"/>
      <c r="CM95" s="384"/>
      <c r="CN95" s="384"/>
      <c r="CO95" s="384"/>
      <c r="CP95" s="384"/>
      <c r="CQ95" s="384"/>
      <c r="CR95" s="384"/>
      <c r="CS95" s="384"/>
      <c r="CT95" s="384"/>
      <c r="CU95" s="384"/>
      <c r="CV95" s="384"/>
      <c r="CW95" s="384"/>
      <c r="CX95" s="384"/>
      <c r="CY95" s="384"/>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row>
    <row r="96" spans="2:155" x14ac:dyDescent="0.2">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c r="BK96" s="384"/>
      <c r="BL96" s="384"/>
      <c r="BM96" s="384"/>
      <c r="BN96" s="384"/>
      <c r="BO96" s="384"/>
      <c r="BP96" s="384"/>
      <c r="BQ96" s="384"/>
      <c r="BR96" s="384"/>
      <c r="BS96" s="384"/>
      <c r="BT96" s="384"/>
      <c r="BU96" s="384"/>
      <c r="BV96" s="384"/>
      <c r="BW96" s="384"/>
      <c r="BX96" s="384"/>
      <c r="BY96" s="384"/>
      <c r="BZ96" s="384"/>
      <c r="CA96" s="384"/>
      <c r="CB96" s="384"/>
      <c r="CC96" s="384"/>
      <c r="CD96" s="384"/>
      <c r="CE96" s="384"/>
      <c r="CF96" s="384"/>
      <c r="CG96" s="384"/>
      <c r="CH96" s="384"/>
      <c r="CI96" s="384"/>
      <c r="CJ96" s="384"/>
      <c r="CK96" s="384"/>
      <c r="CL96" s="384"/>
      <c r="CM96" s="384"/>
      <c r="CN96" s="384"/>
      <c r="CO96" s="384"/>
      <c r="CP96" s="384"/>
      <c r="CQ96" s="384"/>
      <c r="CR96" s="384"/>
      <c r="CS96" s="384"/>
      <c r="CT96" s="384"/>
      <c r="CU96" s="384"/>
      <c r="CV96" s="384"/>
      <c r="CW96" s="384"/>
      <c r="CX96" s="384"/>
      <c r="CY96" s="384"/>
      <c r="CZ96" s="384"/>
      <c r="DA96" s="384"/>
      <c r="DB96" s="384"/>
      <c r="DC96" s="384"/>
      <c r="DD96" s="384"/>
      <c r="DE96" s="384"/>
      <c r="DF96" s="384"/>
      <c r="DG96" s="384"/>
      <c r="DH96" s="384"/>
      <c r="DI96" s="384"/>
      <c r="DJ96" s="384"/>
      <c r="DK96" s="384"/>
      <c r="DL96" s="384"/>
      <c r="DM96" s="384"/>
      <c r="DN96" s="384"/>
      <c r="DO96" s="384"/>
      <c r="DP96" s="384"/>
      <c r="DQ96" s="384"/>
      <c r="DR96" s="384"/>
      <c r="DS96" s="384"/>
      <c r="DT96" s="384"/>
      <c r="DU96" s="384"/>
      <c r="DV96" s="384"/>
      <c r="DW96" s="384"/>
      <c r="DX96" s="384"/>
      <c r="DY96" s="384"/>
      <c r="DZ96" s="384"/>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row>
    <row r="97" spans="3:153" x14ac:dyDescent="0.2">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84"/>
      <c r="AY97" s="384"/>
      <c r="AZ97" s="384"/>
      <c r="BA97" s="384"/>
      <c r="BB97" s="384"/>
      <c r="BC97" s="384"/>
      <c r="BD97" s="384"/>
      <c r="BE97" s="384"/>
      <c r="BF97" s="384"/>
      <c r="BG97" s="384"/>
      <c r="BH97" s="384"/>
      <c r="BI97" s="384"/>
      <c r="BJ97" s="384"/>
      <c r="BK97" s="384"/>
      <c r="BL97" s="384"/>
      <c r="BM97" s="384"/>
      <c r="BN97" s="384"/>
      <c r="BO97" s="384"/>
      <c r="BP97" s="384"/>
      <c r="BQ97" s="384"/>
      <c r="BR97" s="384"/>
      <c r="BS97" s="384"/>
      <c r="BT97" s="384"/>
      <c r="BU97" s="384"/>
      <c r="BV97" s="384"/>
      <c r="BW97" s="384"/>
      <c r="BX97" s="384"/>
      <c r="BY97" s="384"/>
      <c r="BZ97" s="384"/>
      <c r="CA97" s="384"/>
      <c r="CB97" s="384"/>
      <c r="CC97" s="384"/>
      <c r="CD97" s="384"/>
      <c r="CE97" s="384"/>
      <c r="CF97" s="384"/>
      <c r="CG97" s="384"/>
      <c r="CH97" s="384"/>
      <c r="CI97" s="384"/>
      <c r="CJ97" s="384"/>
      <c r="CK97" s="384"/>
      <c r="CL97" s="384"/>
      <c r="CM97" s="384"/>
      <c r="CN97" s="384"/>
      <c r="CO97" s="384"/>
      <c r="CP97" s="384"/>
      <c r="CQ97" s="384"/>
      <c r="CR97" s="384"/>
      <c r="CS97" s="384"/>
      <c r="CT97" s="384"/>
      <c r="CU97" s="384"/>
      <c r="CV97" s="384"/>
      <c r="CW97" s="384"/>
      <c r="CX97" s="384"/>
      <c r="CY97" s="384"/>
      <c r="CZ97" s="384"/>
      <c r="DA97" s="384"/>
      <c r="DB97" s="384"/>
      <c r="DC97" s="384"/>
      <c r="DD97" s="384"/>
      <c r="DE97" s="384"/>
      <c r="DF97" s="384"/>
      <c r="DG97" s="384"/>
      <c r="DH97" s="384"/>
      <c r="DI97" s="384"/>
      <c r="DJ97" s="384"/>
      <c r="DK97" s="384"/>
      <c r="DL97" s="384"/>
      <c r="DM97" s="384"/>
      <c r="DN97" s="384"/>
      <c r="DO97" s="384"/>
      <c r="DP97" s="384"/>
      <c r="DQ97" s="384"/>
      <c r="DR97" s="384"/>
      <c r="DS97" s="384"/>
      <c r="DT97" s="384"/>
      <c r="DU97" s="384"/>
      <c r="DV97" s="384"/>
      <c r="DW97" s="384"/>
      <c r="DX97" s="384"/>
      <c r="DY97" s="384"/>
      <c r="DZ97" s="384"/>
      <c r="EA97" s="384"/>
      <c r="EB97" s="384"/>
      <c r="EC97" s="384"/>
      <c r="ED97" s="384"/>
      <c r="EE97" s="384"/>
      <c r="EF97" s="384"/>
      <c r="EG97" s="384"/>
      <c r="EH97" s="384"/>
      <c r="EI97" s="384"/>
      <c r="EJ97" s="384"/>
      <c r="EK97" s="384"/>
      <c r="EL97" s="384"/>
      <c r="EM97" s="384"/>
      <c r="EN97" s="384"/>
      <c r="EO97" s="384"/>
      <c r="EP97" s="384"/>
      <c r="EQ97" s="384"/>
      <c r="ER97" s="384"/>
      <c r="ES97" s="384"/>
      <c r="ET97" s="384"/>
      <c r="EU97" s="384"/>
      <c r="EV97" s="384"/>
      <c r="EW97" s="384"/>
    </row>
    <row r="98" spans="3:153" x14ac:dyDescent="0.2">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4"/>
      <c r="AZ98" s="384"/>
      <c r="BA98" s="384"/>
      <c r="BB98" s="384"/>
      <c r="BC98" s="384"/>
      <c r="BD98" s="384"/>
      <c r="BE98" s="384"/>
      <c r="BF98" s="384"/>
      <c r="BG98" s="384"/>
      <c r="BH98" s="384"/>
      <c r="BI98" s="384"/>
      <c r="BJ98" s="384"/>
      <c r="BK98" s="384"/>
      <c r="BL98" s="384"/>
      <c r="BM98" s="384"/>
      <c r="BN98" s="384"/>
      <c r="BO98" s="384"/>
      <c r="BP98" s="384"/>
      <c r="BQ98" s="384"/>
      <c r="BR98" s="384"/>
      <c r="BS98" s="384"/>
      <c r="BT98" s="384"/>
      <c r="BU98" s="384"/>
      <c r="BV98" s="384"/>
      <c r="BW98" s="384"/>
      <c r="BX98" s="384"/>
      <c r="BY98" s="384"/>
      <c r="BZ98" s="384"/>
      <c r="CA98" s="384"/>
      <c r="CB98" s="384"/>
      <c r="CC98" s="384"/>
      <c r="CD98" s="384"/>
      <c r="CE98" s="384"/>
      <c r="CF98" s="384"/>
      <c r="CG98" s="384"/>
      <c r="CH98" s="384"/>
      <c r="CI98" s="384"/>
      <c r="CJ98" s="384"/>
      <c r="CK98" s="384"/>
      <c r="CL98" s="384"/>
      <c r="CM98" s="384"/>
      <c r="CN98" s="384"/>
      <c r="CO98" s="384"/>
      <c r="CP98" s="384"/>
      <c r="CQ98" s="384"/>
      <c r="CR98" s="384"/>
      <c r="CS98" s="384"/>
      <c r="CT98" s="384"/>
      <c r="CU98" s="384"/>
      <c r="CV98" s="384"/>
      <c r="CW98" s="384"/>
      <c r="CX98" s="384"/>
      <c r="CY98" s="384"/>
      <c r="CZ98" s="384"/>
      <c r="DA98" s="384"/>
      <c r="DB98" s="384"/>
      <c r="DC98" s="384"/>
      <c r="DD98" s="384"/>
      <c r="DE98" s="384"/>
      <c r="DF98" s="384"/>
      <c r="DG98" s="384"/>
      <c r="DH98" s="384"/>
      <c r="DI98" s="384"/>
      <c r="DJ98" s="384"/>
      <c r="DK98" s="384"/>
      <c r="DL98" s="384"/>
      <c r="DM98" s="384"/>
      <c r="DN98" s="384"/>
      <c r="DO98" s="384"/>
      <c r="DP98" s="384"/>
      <c r="DQ98" s="384"/>
      <c r="DR98" s="384"/>
      <c r="DS98" s="384"/>
      <c r="DT98" s="384"/>
      <c r="DU98" s="384"/>
      <c r="DV98" s="384"/>
      <c r="DW98" s="384"/>
      <c r="DX98" s="384"/>
      <c r="DY98" s="384"/>
      <c r="DZ98" s="384"/>
      <c r="EA98" s="384"/>
      <c r="EB98" s="384"/>
      <c r="EC98" s="384"/>
      <c r="ED98" s="384"/>
      <c r="EE98" s="384"/>
      <c r="EF98" s="384"/>
      <c r="EG98" s="384"/>
      <c r="EH98" s="384"/>
      <c r="EI98" s="384"/>
      <c r="EJ98" s="384"/>
      <c r="EK98" s="384"/>
      <c r="EL98" s="384"/>
      <c r="EM98" s="384"/>
      <c r="EN98" s="384"/>
      <c r="EO98" s="384"/>
      <c r="EP98" s="384"/>
      <c r="EQ98" s="384"/>
      <c r="ER98" s="384"/>
      <c r="ES98" s="384"/>
      <c r="ET98" s="384"/>
      <c r="EU98" s="384"/>
      <c r="EV98" s="384"/>
      <c r="EW98" s="384"/>
    </row>
    <row r="99" spans="3:153" x14ac:dyDescent="0.2">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4"/>
      <c r="AZ99" s="384"/>
      <c r="BA99" s="384"/>
      <c r="BB99" s="384"/>
      <c r="BC99" s="384"/>
      <c r="BD99" s="384"/>
      <c r="BE99" s="384"/>
      <c r="BF99" s="384"/>
      <c r="BG99" s="384"/>
      <c r="BH99" s="384"/>
      <c r="BI99" s="384"/>
      <c r="BJ99" s="384"/>
      <c r="BK99" s="384"/>
      <c r="BL99" s="384"/>
      <c r="BM99" s="384"/>
      <c r="BN99" s="384"/>
      <c r="BO99" s="384"/>
      <c r="BP99" s="384"/>
      <c r="BQ99" s="384"/>
      <c r="BR99" s="384"/>
      <c r="BS99" s="384"/>
      <c r="BT99" s="384"/>
      <c r="BU99" s="384"/>
      <c r="BV99" s="384"/>
      <c r="BW99" s="384"/>
      <c r="BX99" s="384"/>
      <c r="BY99" s="384"/>
      <c r="BZ99" s="384"/>
      <c r="CA99" s="384"/>
      <c r="CB99" s="384"/>
      <c r="CC99" s="384"/>
      <c r="CD99" s="384"/>
      <c r="CE99" s="384"/>
      <c r="CF99" s="384"/>
      <c r="CG99" s="384"/>
      <c r="CH99" s="384"/>
      <c r="CI99" s="384"/>
      <c r="CJ99" s="384"/>
      <c r="CK99" s="384"/>
      <c r="CL99" s="384"/>
      <c r="CM99" s="384"/>
      <c r="CN99" s="384"/>
      <c r="CO99" s="384"/>
      <c r="CP99" s="384"/>
      <c r="CQ99" s="384"/>
      <c r="CR99" s="384"/>
      <c r="CS99" s="384"/>
      <c r="CT99" s="384"/>
      <c r="CU99" s="384"/>
      <c r="CV99" s="384"/>
      <c r="CW99" s="384"/>
      <c r="CX99" s="384"/>
      <c r="CY99" s="384"/>
      <c r="CZ99" s="384"/>
      <c r="DA99" s="384"/>
      <c r="DB99" s="384"/>
      <c r="DC99" s="384"/>
      <c r="DD99" s="384"/>
      <c r="DE99" s="384"/>
      <c r="DF99" s="384"/>
      <c r="DG99" s="384"/>
      <c r="DH99" s="384"/>
      <c r="DI99" s="384"/>
      <c r="DJ99" s="384"/>
      <c r="DK99" s="384"/>
      <c r="DL99" s="384"/>
      <c r="DM99" s="384"/>
      <c r="DN99" s="384"/>
      <c r="DO99" s="384"/>
      <c r="DP99" s="384"/>
      <c r="DQ99" s="384"/>
      <c r="DR99" s="384"/>
      <c r="DS99" s="384"/>
      <c r="DT99" s="384"/>
      <c r="DU99" s="384"/>
      <c r="DV99" s="384"/>
      <c r="DW99" s="384"/>
      <c r="DX99" s="384"/>
      <c r="DY99" s="384"/>
      <c r="DZ99" s="384"/>
      <c r="EA99" s="384"/>
      <c r="EB99" s="384"/>
      <c r="EC99" s="384"/>
      <c r="ED99" s="384"/>
      <c r="EE99" s="384"/>
      <c r="EF99" s="384"/>
      <c r="EG99" s="384"/>
      <c r="EH99" s="384"/>
      <c r="EI99" s="384"/>
      <c r="EJ99" s="384"/>
      <c r="EK99" s="384"/>
      <c r="EL99" s="384"/>
      <c r="EM99" s="384"/>
      <c r="EN99" s="384"/>
      <c r="EO99" s="384"/>
      <c r="EP99" s="384"/>
      <c r="EQ99" s="384"/>
      <c r="ER99" s="384"/>
      <c r="ES99" s="384"/>
      <c r="ET99" s="384"/>
      <c r="EU99" s="384"/>
      <c r="EV99" s="384"/>
      <c r="EW99" s="384"/>
    </row>
    <row r="100" spans="3:153" x14ac:dyDescent="0.2">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4"/>
      <c r="AZ100" s="384"/>
      <c r="BA100" s="384"/>
      <c r="BB100" s="384"/>
      <c r="BC100" s="384"/>
      <c r="BD100" s="384"/>
      <c r="BE100" s="384"/>
      <c r="BF100" s="384"/>
      <c r="BG100" s="384"/>
      <c r="BH100" s="384"/>
      <c r="BI100" s="384"/>
      <c r="BJ100" s="384"/>
      <c r="BK100" s="384"/>
      <c r="BL100" s="384"/>
      <c r="BM100" s="384"/>
      <c r="BN100" s="384"/>
      <c r="BO100" s="384"/>
      <c r="BP100" s="384"/>
      <c r="BQ100" s="384"/>
      <c r="BR100" s="384"/>
      <c r="BS100" s="384"/>
      <c r="BT100" s="384"/>
      <c r="BU100" s="384"/>
      <c r="BV100" s="384"/>
      <c r="BW100" s="384"/>
      <c r="BX100" s="384"/>
      <c r="BY100" s="384"/>
      <c r="BZ100" s="384"/>
      <c r="CA100" s="384"/>
      <c r="CB100" s="384"/>
      <c r="CC100" s="384"/>
      <c r="CD100" s="384"/>
      <c r="CE100" s="384"/>
      <c r="CF100" s="384"/>
      <c r="CG100" s="384"/>
      <c r="CH100" s="384"/>
      <c r="CI100" s="384"/>
      <c r="CJ100" s="384"/>
      <c r="CK100" s="384"/>
      <c r="CL100" s="384"/>
      <c r="CM100" s="384"/>
      <c r="CN100" s="384"/>
      <c r="CO100" s="384"/>
      <c r="CP100" s="384"/>
      <c r="CQ100" s="384"/>
      <c r="CR100" s="384"/>
      <c r="CS100" s="384"/>
      <c r="CT100" s="384"/>
      <c r="CU100" s="384"/>
      <c r="CV100" s="384"/>
      <c r="CW100" s="384"/>
      <c r="CX100" s="384"/>
      <c r="CY100" s="384"/>
      <c r="CZ100" s="384"/>
      <c r="DA100" s="384"/>
      <c r="DB100" s="384"/>
      <c r="DC100" s="384"/>
      <c r="DD100" s="384"/>
      <c r="DE100" s="384"/>
      <c r="DF100" s="384"/>
      <c r="DG100" s="384"/>
      <c r="DH100" s="384"/>
      <c r="DI100" s="384"/>
      <c r="DJ100" s="384"/>
      <c r="DK100" s="384"/>
      <c r="DL100" s="384"/>
      <c r="DM100" s="384"/>
      <c r="DN100" s="384"/>
      <c r="DO100" s="384"/>
      <c r="DP100" s="384"/>
      <c r="DQ100" s="384"/>
      <c r="DR100" s="384"/>
      <c r="DS100" s="384"/>
      <c r="DT100" s="384"/>
      <c r="DU100" s="384"/>
      <c r="DV100" s="384"/>
      <c r="DW100" s="384"/>
      <c r="DX100" s="384"/>
      <c r="DY100" s="384"/>
      <c r="DZ100" s="384"/>
      <c r="EA100" s="384"/>
      <c r="EB100" s="384"/>
      <c r="EC100" s="384"/>
      <c r="ED100" s="384"/>
      <c r="EE100" s="384"/>
      <c r="EF100" s="384"/>
      <c r="EG100" s="384"/>
      <c r="EH100" s="384"/>
      <c r="EI100" s="384"/>
      <c r="EJ100" s="384"/>
      <c r="EK100" s="384"/>
      <c r="EL100" s="384"/>
      <c r="EM100" s="384"/>
      <c r="EN100" s="384"/>
      <c r="EO100" s="384"/>
      <c r="EP100" s="384"/>
      <c r="EQ100" s="384"/>
      <c r="ER100" s="384"/>
      <c r="ES100" s="384"/>
      <c r="ET100" s="384"/>
      <c r="EU100" s="384"/>
      <c r="EV100" s="384"/>
      <c r="EW100" s="384"/>
    </row>
    <row r="101" spans="3:153" x14ac:dyDescent="0.2">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384"/>
      <c r="BB101" s="384"/>
      <c r="BC101" s="384"/>
      <c r="BD101" s="384"/>
      <c r="BE101" s="384"/>
      <c r="BF101" s="384"/>
      <c r="BG101" s="384"/>
      <c r="BH101" s="384"/>
      <c r="BI101" s="384"/>
      <c r="BJ101" s="384"/>
      <c r="BK101" s="384"/>
      <c r="BL101" s="384"/>
      <c r="BM101" s="384"/>
      <c r="BN101" s="384"/>
      <c r="BO101" s="384"/>
      <c r="BP101" s="384"/>
      <c r="BQ101" s="384"/>
      <c r="BR101" s="384"/>
      <c r="BS101" s="384"/>
      <c r="BT101" s="384"/>
      <c r="BU101" s="384"/>
      <c r="BV101" s="384"/>
      <c r="BW101" s="384"/>
      <c r="BX101" s="384"/>
      <c r="BY101" s="384"/>
      <c r="BZ101" s="384"/>
      <c r="CA101" s="384"/>
      <c r="CB101" s="384"/>
      <c r="CC101" s="384"/>
      <c r="CD101" s="384"/>
      <c r="CE101" s="384"/>
      <c r="CF101" s="384"/>
      <c r="CG101" s="384"/>
      <c r="CH101" s="384"/>
      <c r="CI101" s="384"/>
      <c r="CJ101" s="384"/>
      <c r="CK101" s="384"/>
      <c r="CL101" s="384"/>
      <c r="CM101" s="384"/>
      <c r="CN101" s="384"/>
      <c r="CO101" s="384"/>
      <c r="CP101" s="384"/>
      <c r="CQ101" s="384"/>
      <c r="CR101" s="384"/>
      <c r="CS101" s="384"/>
      <c r="CT101" s="384"/>
      <c r="CU101" s="384"/>
      <c r="CV101" s="384"/>
      <c r="CW101" s="384"/>
      <c r="CX101" s="384"/>
      <c r="CY101" s="384"/>
      <c r="CZ101" s="384"/>
      <c r="DA101" s="384"/>
      <c r="DB101" s="384"/>
      <c r="DC101" s="384"/>
      <c r="DD101" s="384"/>
      <c r="DE101" s="384"/>
      <c r="DF101" s="384"/>
      <c r="DG101" s="384"/>
      <c r="DH101" s="384"/>
      <c r="DI101" s="384"/>
      <c r="DJ101" s="384"/>
      <c r="DK101" s="384"/>
      <c r="DL101" s="384"/>
      <c r="DM101" s="384"/>
      <c r="DN101" s="384"/>
      <c r="DO101" s="384"/>
      <c r="DP101" s="384"/>
      <c r="DQ101" s="384"/>
      <c r="DR101" s="384"/>
      <c r="DS101" s="384"/>
      <c r="DT101" s="384"/>
      <c r="DU101" s="384"/>
      <c r="DV101" s="384"/>
      <c r="DW101" s="384"/>
      <c r="DX101" s="384"/>
      <c r="DY101" s="384"/>
      <c r="DZ101" s="384"/>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row>
    <row r="102" spans="3:153" x14ac:dyDescent="0.2">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4"/>
      <c r="AZ102" s="384"/>
      <c r="BA102" s="384"/>
      <c r="BB102" s="384"/>
      <c r="BC102" s="384"/>
      <c r="BD102" s="384"/>
      <c r="BE102" s="384"/>
      <c r="BF102" s="384"/>
      <c r="BG102" s="384"/>
      <c r="BH102" s="384"/>
      <c r="BI102" s="384"/>
      <c r="BJ102" s="384"/>
      <c r="BK102" s="384"/>
      <c r="BL102" s="384"/>
      <c r="BM102" s="384"/>
      <c r="BN102" s="384"/>
      <c r="BO102" s="384"/>
      <c r="BP102" s="384"/>
      <c r="BQ102" s="384"/>
      <c r="BR102" s="384"/>
      <c r="BS102" s="384"/>
      <c r="BT102" s="384"/>
      <c r="BU102" s="384"/>
      <c r="BV102" s="384"/>
      <c r="BW102" s="384"/>
      <c r="BX102" s="384"/>
      <c r="BY102" s="384"/>
      <c r="BZ102" s="384"/>
      <c r="CA102" s="384"/>
      <c r="CB102" s="384"/>
      <c r="CC102" s="384"/>
      <c r="CD102" s="384"/>
      <c r="CE102" s="384"/>
      <c r="CF102" s="384"/>
      <c r="CG102" s="384"/>
      <c r="CH102" s="384"/>
      <c r="CI102" s="384"/>
      <c r="CJ102" s="384"/>
      <c r="CK102" s="384"/>
      <c r="CL102" s="384"/>
      <c r="CM102" s="384"/>
      <c r="CN102" s="384"/>
      <c r="CO102" s="384"/>
      <c r="CP102" s="384"/>
      <c r="CQ102" s="384"/>
      <c r="CR102" s="384"/>
      <c r="CS102" s="384"/>
      <c r="CT102" s="384"/>
      <c r="CU102" s="384"/>
      <c r="CV102" s="384"/>
      <c r="CW102" s="384"/>
      <c r="CX102" s="384"/>
      <c r="CY102" s="384"/>
      <c r="CZ102" s="384"/>
      <c r="DA102" s="384"/>
      <c r="DB102" s="384"/>
      <c r="DC102" s="384"/>
      <c r="DD102" s="384"/>
      <c r="DE102" s="384"/>
      <c r="DF102" s="384"/>
      <c r="DG102" s="384"/>
      <c r="DH102" s="384"/>
      <c r="DI102" s="384"/>
      <c r="DJ102" s="384"/>
      <c r="DK102" s="384"/>
      <c r="DL102" s="384"/>
      <c r="DM102" s="384"/>
      <c r="DN102" s="384"/>
      <c r="DO102" s="384"/>
      <c r="DP102" s="384"/>
      <c r="DQ102" s="384"/>
      <c r="DR102" s="384"/>
      <c r="DS102" s="384"/>
      <c r="DT102" s="384"/>
      <c r="DU102" s="384"/>
      <c r="DV102" s="384"/>
      <c r="DW102" s="384"/>
      <c r="DX102" s="384"/>
      <c r="DY102" s="384"/>
      <c r="DZ102" s="384"/>
      <c r="EA102" s="384"/>
      <c r="EB102" s="384"/>
      <c r="EC102" s="384"/>
      <c r="ED102" s="384"/>
      <c r="EE102" s="384"/>
      <c r="EF102" s="384"/>
      <c r="EG102" s="384"/>
      <c r="EH102" s="384"/>
      <c r="EI102" s="384"/>
      <c r="EJ102" s="384"/>
      <c r="EK102" s="384"/>
      <c r="EL102" s="384"/>
      <c r="EM102" s="384"/>
      <c r="EN102" s="384"/>
      <c r="EO102" s="384"/>
      <c r="EP102" s="384"/>
      <c r="EQ102" s="384"/>
      <c r="ER102" s="384"/>
      <c r="ES102" s="384"/>
      <c r="ET102" s="384"/>
      <c r="EU102" s="384"/>
      <c r="EV102" s="384"/>
      <c r="EW102" s="384"/>
    </row>
    <row r="103" spans="3:153" x14ac:dyDescent="0.2">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c r="BN103" s="384"/>
      <c r="BO103" s="384"/>
      <c r="BP103" s="384"/>
      <c r="BQ103" s="384"/>
      <c r="BR103" s="384"/>
      <c r="BS103" s="384"/>
      <c r="BT103" s="384"/>
      <c r="BU103" s="384"/>
      <c r="BV103" s="384"/>
      <c r="BW103" s="384"/>
      <c r="BX103" s="384"/>
      <c r="BY103" s="384"/>
      <c r="BZ103" s="384"/>
      <c r="CA103" s="384"/>
      <c r="CB103" s="384"/>
      <c r="CC103" s="384"/>
      <c r="CD103" s="384"/>
      <c r="CE103" s="384"/>
      <c r="CF103" s="384"/>
      <c r="CG103" s="384"/>
      <c r="CH103" s="384"/>
      <c r="CI103" s="384"/>
      <c r="CJ103" s="384"/>
      <c r="CK103" s="384"/>
      <c r="CL103" s="384"/>
      <c r="CM103" s="384"/>
      <c r="CN103" s="384"/>
      <c r="CO103" s="384"/>
      <c r="CP103" s="384"/>
      <c r="CQ103" s="384"/>
      <c r="CR103" s="384"/>
      <c r="CS103" s="384"/>
      <c r="CT103" s="384"/>
      <c r="CU103" s="384"/>
      <c r="CV103" s="384"/>
      <c r="CW103" s="384"/>
      <c r="CX103" s="384"/>
      <c r="CY103" s="384"/>
      <c r="CZ103" s="384"/>
      <c r="DA103" s="384"/>
      <c r="DB103" s="384"/>
      <c r="DC103" s="384"/>
      <c r="DD103" s="384"/>
      <c r="DE103" s="384"/>
      <c r="DF103" s="384"/>
      <c r="DG103" s="384"/>
      <c r="DH103" s="384"/>
      <c r="DI103" s="384"/>
      <c r="DJ103" s="384"/>
      <c r="DK103" s="384"/>
      <c r="DL103" s="384"/>
      <c r="DM103" s="384"/>
      <c r="DN103" s="384"/>
      <c r="DO103" s="384"/>
      <c r="DP103" s="384"/>
      <c r="DQ103" s="384"/>
      <c r="DR103" s="384"/>
      <c r="DS103" s="384"/>
      <c r="DT103" s="384"/>
      <c r="DU103" s="384"/>
      <c r="DV103" s="384"/>
      <c r="DW103" s="384"/>
      <c r="DX103" s="384"/>
      <c r="DY103" s="384"/>
      <c r="DZ103" s="384"/>
      <c r="EA103" s="384"/>
      <c r="EB103" s="384"/>
      <c r="EC103" s="384"/>
      <c r="ED103" s="384"/>
      <c r="EE103" s="384"/>
      <c r="EF103" s="384"/>
      <c r="EG103" s="384"/>
      <c r="EH103" s="384"/>
      <c r="EI103" s="384"/>
      <c r="EJ103" s="384"/>
      <c r="EK103" s="384"/>
      <c r="EL103" s="384"/>
      <c r="EM103" s="384"/>
      <c r="EN103" s="384"/>
      <c r="EO103" s="384"/>
      <c r="EP103" s="384"/>
      <c r="EQ103" s="384"/>
      <c r="ER103" s="384"/>
      <c r="ES103" s="384"/>
      <c r="ET103" s="384"/>
      <c r="EU103" s="384"/>
      <c r="EV103" s="384"/>
      <c r="EW103" s="384"/>
    </row>
    <row r="104" spans="3:153" x14ac:dyDescent="0.2">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384"/>
      <c r="BB104" s="384"/>
      <c r="BC104" s="384"/>
      <c r="BD104" s="384"/>
      <c r="BE104" s="384"/>
      <c r="BF104" s="384"/>
      <c r="BG104" s="384"/>
      <c r="BH104" s="384"/>
      <c r="BI104" s="384"/>
      <c r="BJ104" s="384"/>
      <c r="BK104" s="384"/>
      <c r="BL104" s="384"/>
      <c r="BM104" s="384"/>
      <c r="BN104" s="384"/>
      <c r="BO104" s="384"/>
      <c r="BP104" s="384"/>
      <c r="BQ104" s="384"/>
      <c r="BR104" s="384"/>
      <c r="BS104" s="384"/>
      <c r="BT104" s="384"/>
      <c r="BU104" s="384"/>
      <c r="BV104" s="384"/>
      <c r="BW104" s="384"/>
      <c r="BX104" s="384"/>
      <c r="BY104" s="384"/>
      <c r="BZ104" s="384"/>
      <c r="CA104" s="384"/>
      <c r="CB104" s="384"/>
      <c r="CC104" s="384"/>
      <c r="CD104" s="384"/>
      <c r="CE104" s="384"/>
      <c r="CF104" s="384"/>
      <c r="CG104" s="384"/>
      <c r="CH104" s="384"/>
      <c r="CI104" s="384"/>
      <c r="CJ104" s="384"/>
      <c r="CK104" s="384"/>
      <c r="CL104" s="384"/>
      <c r="CM104" s="384"/>
      <c r="CN104" s="384"/>
      <c r="CO104" s="384"/>
      <c r="CP104" s="384"/>
      <c r="CQ104" s="384"/>
      <c r="CR104" s="384"/>
      <c r="CS104" s="384"/>
      <c r="CT104" s="384"/>
      <c r="CU104" s="384"/>
      <c r="CV104" s="384"/>
      <c r="CW104" s="384"/>
      <c r="CX104" s="384"/>
      <c r="CY104" s="384"/>
      <c r="CZ104" s="384"/>
      <c r="DA104" s="384"/>
      <c r="DB104" s="384"/>
      <c r="DC104" s="384"/>
      <c r="DD104" s="384"/>
      <c r="DE104" s="384"/>
      <c r="DF104" s="384"/>
      <c r="DG104" s="384"/>
      <c r="DH104" s="384"/>
      <c r="DI104" s="384"/>
      <c r="DJ104" s="384"/>
      <c r="DK104" s="384"/>
      <c r="DL104" s="384"/>
      <c r="DM104" s="384"/>
      <c r="DN104" s="384"/>
      <c r="DO104" s="384"/>
      <c r="DP104" s="384"/>
      <c r="DQ104" s="384"/>
      <c r="DR104" s="384"/>
      <c r="DS104" s="384"/>
      <c r="DT104" s="384"/>
      <c r="DU104" s="384"/>
      <c r="DV104" s="384"/>
      <c r="DW104" s="384"/>
      <c r="DX104" s="384"/>
      <c r="DY104" s="384"/>
      <c r="DZ104" s="384"/>
      <c r="EA104" s="384"/>
      <c r="EB104" s="384"/>
      <c r="EC104" s="384"/>
      <c r="ED104" s="384"/>
      <c r="EE104" s="384"/>
      <c r="EF104" s="384"/>
      <c r="EG104" s="384"/>
      <c r="EH104" s="384"/>
      <c r="EI104" s="384"/>
      <c r="EJ104" s="384"/>
      <c r="EK104" s="384"/>
      <c r="EL104" s="384"/>
      <c r="EM104" s="384"/>
      <c r="EN104" s="384"/>
      <c r="EO104" s="384"/>
      <c r="EP104" s="384"/>
      <c r="EQ104" s="384"/>
      <c r="ER104" s="384"/>
      <c r="ES104" s="384"/>
      <c r="ET104" s="384"/>
      <c r="EU104" s="384"/>
      <c r="EV104" s="384"/>
      <c r="EW104" s="384"/>
    </row>
    <row r="105" spans="3:153" x14ac:dyDescent="0.2">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4"/>
      <c r="AZ105" s="384"/>
      <c r="BA105" s="384"/>
      <c r="BB105" s="384"/>
      <c r="BC105" s="384"/>
      <c r="BD105" s="384"/>
      <c r="BE105" s="384"/>
      <c r="BF105" s="384"/>
      <c r="BG105" s="384"/>
      <c r="BH105" s="384"/>
      <c r="BI105" s="384"/>
      <c r="BJ105" s="384"/>
      <c r="BK105" s="384"/>
      <c r="BL105" s="384"/>
      <c r="BM105" s="384"/>
      <c r="BN105" s="384"/>
      <c r="BO105" s="384"/>
      <c r="BP105" s="384"/>
      <c r="BQ105" s="384"/>
      <c r="BR105" s="384"/>
      <c r="BS105" s="384"/>
      <c r="BT105" s="384"/>
      <c r="BU105" s="384"/>
      <c r="BV105" s="384"/>
      <c r="BW105" s="384"/>
      <c r="BX105" s="384"/>
      <c r="BY105" s="384"/>
      <c r="BZ105" s="384"/>
      <c r="CA105" s="384"/>
      <c r="CB105" s="384"/>
      <c r="CC105" s="384"/>
      <c r="CD105" s="384"/>
      <c r="CE105" s="384"/>
      <c r="CF105" s="384"/>
      <c r="CG105" s="384"/>
      <c r="CH105" s="384"/>
      <c r="CI105" s="384"/>
      <c r="CJ105" s="384"/>
      <c r="CK105" s="384"/>
      <c r="CL105" s="384"/>
      <c r="CM105" s="384"/>
      <c r="CN105" s="384"/>
      <c r="CO105" s="384"/>
      <c r="CP105" s="384"/>
      <c r="CQ105" s="384"/>
      <c r="CR105" s="384"/>
      <c r="CS105" s="384"/>
      <c r="CT105" s="384"/>
      <c r="CU105" s="384"/>
      <c r="CV105" s="384"/>
      <c r="CW105" s="384"/>
      <c r="CX105" s="384"/>
      <c r="CY105" s="384"/>
      <c r="CZ105" s="384"/>
      <c r="DA105" s="384"/>
      <c r="DB105" s="384"/>
      <c r="DC105" s="384"/>
      <c r="DD105" s="384"/>
      <c r="DE105" s="384"/>
      <c r="DF105" s="384"/>
      <c r="DG105" s="384"/>
      <c r="DH105" s="384"/>
      <c r="DI105" s="384"/>
      <c r="DJ105" s="384"/>
      <c r="DK105" s="384"/>
      <c r="DL105" s="384"/>
      <c r="DM105" s="384"/>
      <c r="DN105" s="384"/>
      <c r="DO105" s="384"/>
      <c r="DP105" s="384"/>
      <c r="DQ105" s="384"/>
      <c r="DR105" s="384"/>
      <c r="DS105" s="384"/>
      <c r="DT105" s="384"/>
      <c r="DU105" s="384"/>
      <c r="DV105" s="384"/>
      <c r="DW105" s="384"/>
      <c r="DX105" s="384"/>
      <c r="DY105" s="384"/>
      <c r="DZ105" s="384"/>
      <c r="EA105" s="384"/>
      <c r="EB105" s="384"/>
      <c r="EC105" s="384"/>
      <c r="ED105" s="384"/>
      <c r="EE105" s="384"/>
      <c r="EF105" s="384"/>
      <c r="EG105" s="384"/>
      <c r="EH105" s="384"/>
      <c r="EI105" s="384"/>
      <c r="EJ105" s="384"/>
      <c r="EK105" s="384"/>
      <c r="EL105" s="384"/>
      <c r="EM105" s="384"/>
      <c r="EN105" s="384"/>
      <c r="EO105" s="384"/>
      <c r="EP105" s="384"/>
      <c r="EQ105" s="384"/>
      <c r="ER105" s="384"/>
      <c r="ES105" s="384"/>
      <c r="ET105" s="384"/>
      <c r="EU105" s="384"/>
      <c r="EV105" s="384"/>
      <c r="EW105" s="384"/>
    </row>
    <row r="106" spans="3:153" x14ac:dyDescent="0.2">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384"/>
      <c r="AK106" s="384"/>
      <c r="AL106" s="384"/>
      <c r="AM106" s="384"/>
      <c r="AN106" s="384"/>
      <c r="AO106" s="384"/>
      <c r="AP106" s="384"/>
      <c r="AQ106" s="384"/>
      <c r="AR106" s="384"/>
      <c r="AS106" s="384"/>
      <c r="AT106" s="384"/>
      <c r="AU106" s="384"/>
      <c r="AV106" s="384"/>
      <c r="AW106" s="384"/>
      <c r="AX106" s="384"/>
      <c r="AY106" s="384"/>
      <c r="AZ106" s="384"/>
      <c r="BA106" s="384"/>
      <c r="BB106" s="384"/>
      <c r="BC106" s="384"/>
      <c r="BD106" s="384"/>
      <c r="BE106" s="384"/>
      <c r="BF106" s="384"/>
      <c r="BG106" s="384"/>
      <c r="BH106" s="384"/>
      <c r="BI106" s="384"/>
      <c r="BJ106" s="384"/>
      <c r="BK106" s="384"/>
      <c r="BL106" s="384"/>
      <c r="BM106" s="384"/>
      <c r="BN106" s="384"/>
      <c r="BO106" s="384"/>
      <c r="BP106" s="384"/>
      <c r="BQ106" s="384"/>
      <c r="BR106" s="384"/>
      <c r="BS106" s="384"/>
      <c r="BT106" s="384"/>
      <c r="BU106" s="384"/>
      <c r="BV106" s="384"/>
      <c r="BW106" s="384"/>
      <c r="BX106" s="384"/>
      <c r="BY106" s="384"/>
      <c r="BZ106" s="384"/>
      <c r="CA106" s="384"/>
      <c r="CB106" s="384"/>
      <c r="CC106" s="384"/>
      <c r="CD106" s="384"/>
      <c r="CE106" s="384"/>
      <c r="CF106" s="384"/>
      <c r="CG106" s="384"/>
      <c r="CH106" s="384"/>
      <c r="CI106" s="384"/>
      <c r="CJ106" s="384"/>
      <c r="CK106" s="384"/>
      <c r="CL106" s="384"/>
      <c r="CM106" s="384"/>
      <c r="CN106" s="384"/>
      <c r="CO106" s="384"/>
      <c r="CP106" s="384"/>
      <c r="CQ106" s="384"/>
      <c r="CR106" s="384"/>
      <c r="CS106" s="384"/>
      <c r="CT106" s="384"/>
      <c r="CU106" s="384"/>
      <c r="CV106" s="384"/>
      <c r="CW106" s="384"/>
      <c r="CX106" s="384"/>
      <c r="CY106" s="384"/>
      <c r="CZ106" s="384"/>
      <c r="DA106" s="384"/>
      <c r="DB106" s="384"/>
      <c r="DC106" s="384"/>
      <c r="DD106" s="384"/>
      <c r="DE106" s="384"/>
      <c r="DF106" s="384"/>
      <c r="DG106" s="384"/>
      <c r="DH106" s="384"/>
      <c r="DI106" s="384"/>
      <c r="DJ106" s="384"/>
      <c r="DK106" s="384"/>
      <c r="DL106" s="384"/>
      <c r="DM106" s="384"/>
      <c r="DN106" s="384"/>
      <c r="DO106" s="384"/>
      <c r="DP106" s="384"/>
      <c r="DQ106" s="384"/>
      <c r="DR106" s="384"/>
      <c r="DS106" s="384"/>
      <c r="DT106" s="384"/>
      <c r="DU106" s="384"/>
      <c r="DV106" s="384"/>
      <c r="DW106" s="384"/>
      <c r="DX106" s="384"/>
      <c r="DY106" s="384"/>
      <c r="DZ106" s="384"/>
      <c r="EA106" s="384"/>
      <c r="EB106" s="384"/>
      <c r="EC106" s="384"/>
      <c r="ED106" s="384"/>
      <c r="EE106" s="384"/>
      <c r="EF106" s="384"/>
      <c r="EG106" s="384"/>
      <c r="EH106" s="384"/>
      <c r="EI106" s="384"/>
      <c r="EJ106" s="384"/>
      <c r="EK106" s="384"/>
      <c r="EL106" s="384"/>
      <c r="EM106" s="384"/>
      <c r="EN106" s="384"/>
      <c r="EO106" s="384"/>
      <c r="EP106" s="384"/>
      <c r="EQ106" s="384"/>
      <c r="ER106" s="384"/>
      <c r="ES106" s="384"/>
      <c r="ET106" s="384"/>
      <c r="EU106" s="384"/>
      <c r="EV106" s="384"/>
      <c r="EW106" s="384"/>
    </row>
    <row r="107" spans="3:153" x14ac:dyDescent="0.2">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384"/>
      <c r="AK107" s="384"/>
      <c r="AL107" s="384"/>
      <c r="AM107" s="384"/>
      <c r="AN107" s="384"/>
      <c r="AO107" s="384"/>
      <c r="AP107" s="384"/>
      <c r="AQ107" s="384"/>
      <c r="AR107" s="384"/>
      <c r="AS107" s="384"/>
      <c r="AT107" s="384"/>
      <c r="AU107" s="384"/>
      <c r="AV107" s="384"/>
      <c r="AW107" s="384"/>
      <c r="AX107" s="384"/>
      <c r="AY107" s="384"/>
      <c r="AZ107" s="384"/>
      <c r="BA107" s="384"/>
      <c r="BB107" s="384"/>
      <c r="BC107" s="384"/>
      <c r="BD107" s="384"/>
      <c r="BE107" s="384"/>
      <c r="BF107" s="384"/>
      <c r="BG107" s="384"/>
      <c r="BH107" s="384"/>
      <c r="BI107" s="384"/>
      <c r="BJ107" s="384"/>
      <c r="BK107" s="384"/>
      <c r="BL107" s="384"/>
      <c r="BM107" s="384"/>
      <c r="BN107" s="384"/>
      <c r="BO107" s="384"/>
      <c r="BP107" s="384"/>
      <c r="BQ107" s="384"/>
      <c r="BR107" s="384"/>
      <c r="BS107" s="384"/>
      <c r="BT107" s="384"/>
      <c r="BU107" s="384"/>
      <c r="BV107" s="384"/>
      <c r="BW107" s="384"/>
      <c r="BX107" s="384"/>
      <c r="BY107" s="384"/>
      <c r="BZ107" s="384"/>
      <c r="CA107" s="384"/>
      <c r="CB107" s="384"/>
      <c r="CC107" s="384"/>
      <c r="CD107" s="384"/>
      <c r="CE107" s="384"/>
      <c r="CF107" s="384"/>
      <c r="CG107" s="384"/>
      <c r="CH107" s="384"/>
      <c r="CI107" s="384"/>
      <c r="CJ107" s="384"/>
      <c r="CK107" s="384"/>
      <c r="CL107" s="384"/>
      <c r="CM107" s="384"/>
      <c r="CN107" s="384"/>
      <c r="CO107" s="384"/>
      <c r="CP107" s="384"/>
      <c r="CQ107" s="384"/>
      <c r="CR107" s="384"/>
      <c r="CS107" s="384"/>
      <c r="CT107" s="384"/>
      <c r="CU107" s="384"/>
      <c r="CV107" s="384"/>
      <c r="CW107" s="384"/>
      <c r="CX107" s="384"/>
      <c r="CY107" s="384"/>
      <c r="CZ107" s="384"/>
      <c r="DA107" s="384"/>
      <c r="DB107" s="384"/>
      <c r="DC107" s="384"/>
      <c r="DD107" s="384"/>
      <c r="DE107" s="384"/>
      <c r="DF107" s="384"/>
      <c r="DG107" s="384"/>
      <c r="DH107" s="384"/>
      <c r="DI107" s="384"/>
      <c r="DJ107" s="384"/>
      <c r="DK107" s="384"/>
      <c r="DL107" s="384"/>
      <c r="DM107" s="384"/>
      <c r="DN107" s="384"/>
      <c r="DO107" s="384"/>
      <c r="DP107" s="384"/>
      <c r="DQ107" s="384"/>
      <c r="DR107" s="384"/>
      <c r="DS107" s="384"/>
      <c r="DT107" s="384"/>
      <c r="DU107" s="384"/>
      <c r="DV107" s="384"/>
      <c r="DW107" s="384"/>
      <c r="DX107" s="384"/>
      <c r="DY107" s="384"/>
      <c r="DZ107" s="384"/>
      <c r="EA107" s="384"/>
      <c r="EB107" s="384"/>
      <c r="EC107" s="384"/>
      <c r="ED107" s="384"/>
      <c r="EE107" s="384"/>
      <c r="EF107" s="384"/>
      <c r="EG107" s="384"/>
      <c r="EH107" s="384"/>
      <c r="EI107" s="384"/>
      <c r="EJ107" s="384"/>
      <c r="EK107" s="384"/>
      <c r="EL107" s="384"/>
      <c r="EM107" s="384"/>
      <c r="EN107" s="384"/>
      <c r="EO107" s="384"/>
      <c r="EP107" s="384"/>
      <c r="EQ107" s="384"/>
      <c r="ER107" s="384"/>
      <c r="ES107" s="384"/>
      <c r="ET107" s="384"/>
      <c r="EU107" s="384"/>
      <c r="EV107" s="384"/>
      <c r="EW107" s="384"/>
    </row>
    <row r="108" spans="3:153" x14ac:dyDescent="0.2">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384"/>
      <c r="AK108" s="384"/>
      <c r="AL108" s="384"/>
      <c r="AM108" s="384"/>
      <c r="AN108" s="384"/>
      <c r="AO108" s="384"/>
      <c r="AP108" s="384"/>
      <c r="AQ108" s="384"/>
      <c r="AR108" s="384"/>
      <c r="AS108" s="384"/>
      <c r="AT108" s="384"/>
      <c r="AU108" s="384"/>
      <c r="AV108" s="384"/>
      <c r="AW108" s="384"/>
      <c r="AX108" s="384"/>
      <c r="AY108" s="384"/>
      <c r="AZ108" s="384"/>
      <c r="BA108" s="384"/>
      <c r="BB108" s="384"/>
      <c r="BC108" s="384"/>
      <c r="BD108" s="384"/>
      <c r="BE108" s="384"/>
      <c r="BF108" s="384"/>
      <c r="BG108" s="384"/>
      <c r="BH108" s="384"/>
      <c r="BI108" s="384"/>
      <c r="BJ108" s="384"/>
      <c r="BK108" s="384"/>
      <c r="BL108" s="384"/>
      <c r="BM108" s="384"/>
      <c r="BN108" s="384"/>
      <c r="BO108" s="384"/>
      <c r="BP108" s="384"/>
      <c r="BQ108" s="384"/>
      <c r="BR108" s="384"/>
      <c r="BS108" s="384"/>
      <c r="BT108" s="384"/>
      <c r="BU108" s="384"/>
      <c r="BV108" s="384"/>
      <c r="BW108" s="384"/>
      <c r="BX108" s="384"/>
      <c r="BY108" s="384"/>
      <c r="BZ108" s="384"/>
      <c r="CA108" s="384"/>
      <c r="CB108" s="384"/>
      <c r="CC108" s="384"/>
      <c r="CD108" s="384"/>
      <c r="CE108" s="384"/>
      <c r="CF108" s="384"/>
      <c r="CG108" s="384"/>
      <c r="CH108" s="384"/>
      <c r="CI108" s="384"/>
      <c r="CJ108" s="384"/>
      <c r="CK108" s="384"/>
      <c r="CL108" s="384"/>
      <c r="CM108" s="384"/>
      <c r="CN108" s="384"/>
      <c r="CO108" s="384"/>
      <c r="CP108" s="384"/>
      <c r="CQ108" s="384"/>
      <c r="CR108" s="384"/>
      <c r="CS108" s="384"/>
      <c r="CT108" s="384"/>
      <c r="CU108" s="384"/>
      <c r="CV108" s="384"/>
      <c r="CW108" s="384"/>
      <c r="CX108" s="384"/>
      <c r="CY108" s="384"/>
      <c r="CZ108" s="384"/>
      <c r="DA108" s="384"/>
      <c r="DB108" s="384"/>
      <c r="DC108" s="384"/>
      <c r="DD108" s="384"/>
      <c r="DE108" s="384"/>
      <c r="DF108" s="384"/>
      <c r="DG108" s="384"/>
      <c r="DH108" s="384"/>
      <c r="DI108" s="384"/>
      <c r="DJ108" s="384"/>
      <c r="DK108" s="384"/>
      <c r="DL108" s="384"/>
      <c r="DM108" s="384"/>
      <c r="DN108" s="384"/>
      <c r="DO108" s="384"/>
      <c r="DP108" s="384"/>
      <c r="DQ108" s="384"/>
      <c r="DR108" s="384"/>
      <c r="DS108" s="384"/>
      <c r="DT108" s="384"/>
      <c r="DU108" s="384"/>
      <c r="DV108" s="384"/>
      <c r="DW108" s="384"/>
      <c r="DX108" s="384"/>
      <c r="DY108" s="384"/>
      <c r="DZ108" s="384"/>
      <c r="EA108" s="384"/>
      <c r="EB108" s="384"/>
      <c r="EC108" s="384"/>
      <c r="ED108" s="384"/>
      <c r="EE108" s="384"/>
      <c r="EF108" s="384"/>
      <c r="EG108" s="384"/>
      <c r="EH108" s="384"/>
      <c r="EI108" s="384"/>
      <c r="EJ108" s="384"/>
      <c r="EK108" s="384"/>
      <c r="EL108" s="384"/>
      <c r="EM108" s="384"/>
      <c r="EN108" s="384"/>
      <c r="EO108" s="384"/>
      <c r="EP108" s="384"/>
      <c r="EQ108" s="384"/>
      <c r="ER108" s="384"/>
      <c r="ES108" s="384"/>
      <c r="ET108" s="384"/>
      <c r="EU108" s="384"/>
      <c r="EV108" s="384"/>
      <c r="EW108" s="384"/>
    </row>
    <row r="109" spans="3:153" x14ac:dyDescent="0.2">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4"/>
      <c r="CX109" s="384"/>
      <c r="CY109" s="384"/>
      <c r="CZ109" s="384"/>
      <c r="DA109" s="384"/>
      <c r="DB109" s="384"/>
      <c r="DC109" s="384"/>
      <c r="DD109" s="384"/>
      <c r="DE109" s="384"/>
      <c r="DF109" s="384"/>
      <c r="DG109" s="384"/>
      <c r="DH109" s="384"/>
      <c r="DI109" s="384"/>
      <c r="DJ109" s="384"/>
      <c r="DK109" s="384"/>
      <c r="DL109" s="384"/>
      <c r="DM109" s="384"/>
      <c r="DN109" s="384"/>
      <c r="DO109" s="384"/>
      <c r="DP109" s="384"/>
      <c r="DQ109" s="384"/>
      <c r="DR109" s="384"/>
      <c r="DS109" s="384"/>
      <c r="DT109" s="384"/>
      <c r="DU109" s="384"/>
      <c r="DV109" s="384"/>
      <c r="DW109" s="384"/>
      <c r="DX109" s="384"/>
      <c r="DY109" s="384"/>
      <c r="DZ109" s="384"/>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row>
    <row r="110" spans="3:153" x14ac:dyDescent="0.2">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384"/>
      <c r="BB110" s="384"/>
      <c r="BC110" s="384"/>
      <c r="BD110" s="384"/>
      <c r="BE110" s="384"/>
      <c r="BF110" s="384"/>
      <c r="BG110" s="384"/>
      <c r="BH110" s="384"/>
      <c r="BI110" s="384"/>
      <c r="BJ110" s="384"/>
      <c r="BK110" s="384"/>
      <c r="BL110" s="384"/>
      <c r="BM110" s="384"/>
      <c r="BN110" s="384"/>
      <c r="BO110" s="384"/>
      <c r="BP110" s="384"/>
      <c r="BQ110" s="384"/>
      <c r="BR110" s="384"/>
      <c r="BS110" s="384"/>
      <c r="BT110" s="384"/>
      <c r="BU110" s="384"/>
      <c r="BV110" s="384"/>
      <c r="BW110" s="384"/>
      <c r="BX110" s="384"/>
      <c r="BY110" s="384"/>
      <c r="BZ110" s="384"/>
      <c r="CA110" s="384"/>
      <c r="CB110" s="384"/>
      <c r="CC110" s="384"/>
      <c r="CD110" s="384"/>
      <c r="CE110" s="384"/>
      <c r="CF110" s="384"/>
      <c r="CG110" s="384"/>
      <c r="CH110" s="384"/>
      <c r="CI110" s="384"/>
      <c r="CJ110" s="384"/>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c r="DP110" s="384"/>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row>
    <row r="111" spans="3:153" x14ac:dyDescent="0.2">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row>
    <row r="112" spans="3:153" x14ac:dyDescent="0.2">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c r="BE112" s="384"/>
      <c r="BF112" s="384"/>
      <c r="BG112" s="384"/>
      <c r="BH112" s="384"/>
      <c r="BI112" s="384"/>
      <c r="BJ112" s="384"/>
      <c r="BK112" s="384"/>
      <c r="BL112" s="384"/>
      <c r="BM112" s="384"/>
      <c r="BN112" s="384"/>
      <c r="BO112" s="384"/>
      <c r="BP112" s="384"/>
      <c r="BQ112" s="384"/>
      <c r="BR112" s="384"/>
      <c r="BS112" s="384"/>
      <c r="BT112" s="384"/>
      <c r="BU112" s="384"/>
      <c r="BV112" s="384"/>
      <c r="BW112" s="384"/>
      <c r="BX112" s="384"/>
      <c r="BY112" s="384"/>
      <c r="BZ112" s="384"/>
      <c r="CA112" s="384"/>
      <c r="CB112" s="384"/>
      <c r="CC112" s="384"/>
      <c r="CD112" s="384"/>
      <c r="CE112" s="384"/>
      <c r="CF112" s="384"/>
      <c r="CG112" s="384"/>
      <c r="CH112" s="384"/>
      <c r="CI112" s="384"/>
      <c r="CJ112" s="384"/>
      <c r="CK112" s="384"/>
      <c r="CL112" s="384"/>
      <c r="CM112" s="384"/>
      <c r="CN112" s="384"/>
      <c r="CO112" s="384"/>
      <c r="CP112" s="384"/>
      <c r="CQ112" s="384"/>
      <c r="CR112" s="384"/>
      <c r="CS112" s="384"/>
      <c r="CT112" s="384"/>
      <c r="CU112" s="384"/>
      <c r="CV112" s="384"/>
      <c r="CW112" s="384"/>
      <c r="CX112" s="384"/>
      <c r="CY112" s="384"/>
      <c r="CZ112" s="384"/>
      <c r="DA112" s="384"/>
      <c r="DB112" s="384"/>
      <c r="DC112" s="384"/>
      <c r="DD112" s="384"/>
      <c r="DE112" s="384"/>
      <c r="DF112" s="384"/>
      <c r="DG112" s="384"/>
      <c r="DH112" s="384"/>
      <c r="DI112" s="384"/>
      <c r="DJ112" s="384"/>
      <c r="DK112" s="384"/>
      <c r="DL112" s="384"/>
      <c r="DM112" s="384"/>
      <c r="DN112" s="384"/>
      <c r="DO112" s="384"/>
      <c r="DP112" s="384"/>
      <c r="DQ112" s="384"/>
      <c r="DR112" s="384"/>
      <c r="DS112" s="384"/>
      <c r="DT112" s="384"/>
      <c r="DU112" s="384"/>
      <c r="DV112" s="384"/>
      <c r="DW112" s="384"/>
      <c r="DX112" s="384"/>
      <c r="DY112" s="384"/>
      <c r="DZ112" s="384"/>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row>
    <row r="113" spans="3:153" x14ac:dyDescent="0.2">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row>
    <row r="114" spans="3:153" x14ac:dyDescent="0.2">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4"/>
      <c r="BG114" s="384"/>
      <c r="BH114" s="384"/>
      <c r="BI114" s="384"/>
      <c r="BJ114" s="384"/>
      <c r="BK114" s="384"/>
      <c r="BL114" s="384"/>
      <c r="BM114" s="384"/>
      <c r="BN114" s="384"/>
      <c r="BO114" s="384"/>
      <c r="BP114" s="384"/>
      <c r="BQ114" s="384"/>
      <c r="BR114" s="384"/>
      <c r="BS114" s="384"/>
      <c r="BT114" s="384"/>
      <c r="BU114" s="384"/>
      <c r="BV114" s="384"/>
      <c r="BW114" s="384"/>
      <c r="BX114" s="384"/>
      <c r="BY114" s="384"/>
      <c r="BZ114" s="384"/>
      <c r="CA114" s="384"/>
      <c r="CB114" s="384"/>
      <c r="CC114" s="384"/>
      <c r="CD114" s="384"/>
      <c r="CE114" s="384"/>
      <c r="CF114" s="384"/>
      <c r="CG114" s="384"/>
      <c r="CH114" s="384"/>
      <c r="CI114" s="384"/>
      <c r="CJ114" s="384"/>
      <c r="CK114" s="384"/>
      <c r="CL114" s="384"/>
      <c r="CM114" s="384"/>
      <c r="CN114" s="384"/>
      <c r="CO114" s="384"/>
      <c r="CP114" s="384"/>
      <c r="CQ114" s="384"/>
      <c r="CR114" s="384"/>
      <c r="CS114" s="384"/>
      <c r="CT114" s="384"/>
      <c r="CU114" s="384"/>
      <c r="CV114" s="384"/>
      <c r="CW114" s="384"/>
      <c r="CX114" s="384"/>
      <c r="CY114" s="384"/>
      <c r="CZ114" s="384"/>
      <c r="DA114" s="384"/>
      <c r="DB114" s="384"/>
      <c r="DC114" s="384"/>
      <c r="DD114" s="384"/>
      <c r="DE114" s="384"/>
      <c r="DF114" s="384"/>
      <c r="DG114" s="384"/>
      <c r="DH114" s="384"/>
      <c r="DI114" s="384"/>
      <c r="DJ114" s="384"/>
      <c r="DK114" s="384"/>
      <c r="DL114" s="384"/>
      <c r="DM114" s="384"/>
      <c r="DN114" s="384"/>
      <c r="DO114" s="384"/>
      <c r="DP114" s="384"/>
      <c r="DQ114" s="384"/>
      <c r="DR114" s="384"/>
      <c r="DS114" s="384"/>
      <c r="DT114" s="384"/>
      <c r="DU114" s="384"/>
      <c r="DV114" s="384"/>
      <c r="DW114" s="384"/>
      <c r="DX114" s="384"/>
      <c r="DY114" s="384"/>
      <c r="DZ114" s="384"/>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row>
    <row r="115" spans="3:153" x14ac:dyDescent="0.2">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row>
    <row r="116" spans="3:153" x14ac:dyDescent="0.2">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row>
    <row r="117" spans="3:153" x14ac:dyDescent="0.2">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384"/>
      <c r="CB117" s="384"/>
      <c r="CC117" s="384"/>
      <c r="CD117" s="384"/>
      <c r="CE117" s="384"/>
      <c r="CF117" s="384"/>
      <c r="CG117" s="384"/>
      <c r="CH117" s="384"/>
      <c r="CI117" s="384"/>
      <c r="CJ117" s="384"/>
      <c r="CK117" s="384"/>
      <c r="CL117" s="384"/>
      <c r="CM117" s="384"/>
      <c r="CN117" s="384"/>
      <c r="CO117" s="384"/>
      <c r="CP117" s="384"/>
      <c r="CQ117" s="384"/>
      <c r="CR117" s="384"/>
      <c r="CS117" s="384"/>
      <c r="CT117" s="384"/>
      <c r="CU117" s="384"/>
      <c r="CV117" s="384"/>
      <c r="CW117" s="384"/>
      <c r="CX117" s="384"/>
      <c r="CY117" s="384"/>
      <c r="CZ117" s="384"/>
      <c r="DA117" s="384"/>
      <c r="DB117" s="384"/>
      <c r="DC117" s="384"/>
      <c r="DD117" s="384"/>
      <c r="DE117" s="384"/>
      <c r="DF117" s="384"/>
      <c r="DG117" s="384"/>
      <c r="DH117" s="384"/>
      <c r="DI117" s="384"/>
      <c r="DJ117" s="384"/>
      <c r="DK117" s="384"/>
      <c r="DL117" s="384"/>
      <c r="DM117" s="384"/>
      <c r="DN117" s="384"/>
      <c r="DO117" s="384"/>
      <c r="DP117" s="384"/>
      <c r="DQ117" s="384"/>
      <c r="DR117" s="384"/>
      <c r="DS117" s="384"/>
      <c r="DT117" s="384"/>
      <c r="DU117" s="384"/>
      <c r="DV117" s="384"/>
      <c r="DW117" s="384"/>
      <c r="DX117" s="384"/>
      <c r="DY117" s="384"/>
      <c r="DZ117" s="384"/>
      <c r="EA117" s="384"/>
      <c r="EB117" s="384"/>
      <c r="EC117" s="384"/>
      <c r="ED117" s="384"/>
      <c r="EE117" s="384"/>
      <c r="EF117" s="384"/>
      <c r="EG117" s="384"/>
      <c r="EH117" s="384"/>
      <c r="EI117" s="384"/>
      <c r="EJ117" s="384"/>
      <c r="EK117" s="384"/>
      <c r="EL117" s="384"/>
      <c r="EM117" s="384"/>
      <c r="EN117" s="384"/>
      <c r="EO117" s="384"/>
      <c r="EP117" s="384"/>
      <c r="EQ117" s="384"/>
      <c r="ER117" s="384"/>
      <c r="ES117" s="384"/>
      <c r="ET117" s="384"/>
      <c r="EU117" s="384"/>
      <c r="EV117" s="384"/>
      <c r="EW117" s="384"/>
    </row>
    <row r="118" spans="3:153" x14ac:dyDescent="0.2">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384"/>
      <c r="CB118" s="384"/>
      <c r="CC118" s="384"/>
      <c r="CD118" s="384"/>
      <c r="CE118" s="384"/>
      <c r="CF118" s="384"/>
      <c r="CG118" s="384"/>
      <c r="CH118" s="384"/>
      <c r="CI118" s="384"/>
      <c r="CJ118" s="384"/>
      <c r="CK118" s="384"/>
      <c r="CL118" s="384"/>
      <c r="CM118" s="384"/>
      <c r="CN118" s="384"/>
      <c r="CO118" s="384"/>
      <c r="CP118" s="384"/>
      <c r="CQ118" s="384"/>
      <c r="CR118" s="384"/>
      <c r="CS118" s="384"/>
      <c r="CT118" s="384"/>
      <c r="CU118" s="384"/>
      <c r="CV118" s="384"/>
      <c r="CW118" s="384"/>
      <c r="CX118" s="384"/>
      <c r="CY118" s="384"/>
      <c r="CZ118" s="384"/>
      <c r="DA118" s="384"/>
      <c r="DB118" s="384"/>
      <c r="DC118" s="384"/>
      <c r="DD118" s="384"/>
      <c r="DE118" s="384"/>
      <c r="DF118" s="384"/>
      <c r="DG118" s="384"/>
      <c r="DH118" s="384"/>
      <c r="DI118" s="384"/>
      <c r="DJ118" s="384"/>
      <c r="DK118" s="384"/>
      <c r="DL118" s="384"/>
      <c r="DM118" s="384"/>
      <c r="DN118" s="384"/>
      <c r="DO118" s="384"/>
      <c r="DP118" s="384"/>
      <c r="DQ118" s="384"/>
      <c r="DR118" s="384"/>
      <c r="DS118" s="384"/>
      <c r="DT118" s="384"/>
      <c r="DU118" s="384"/>
      <c r="DV118" s="384"/>
      <c r="DW118" s="384"/>
      <c r="DX118" s="384"/>
      <c r="DY118" s="384"/>
      <c r="DZ118" s="384"/>
      <c r="EA118" s="384"/>
      <c r="EB118" s="384"/>
      <c r="EC118" s="384"/>
      <c r="ED118" s="384"/>
      <c r="EE118" s="384"/>
      <c r="EF118" s="384"/>
      <c r="EG118" s="384"/>
      <c r="EH118" s="384"/>
      <c r="EI118" s="384"/>
      <c r="EJ118" s="384"/>
      <c r="EK118" s="384"/>
      <c r="EL118" s="384"/>
      <c r="EM118" s="384"/>
      <c r="EN118" s="384"/>
      <c r="EO118" s="384"/>
      <c r="EP118" s="384"/>
      <c r="EQ118" s="384"/>
      <c r="ER118" s="384"/>
      <c r="ES118" s="384"/>
      <c r="ET118" s="384"/>
      <c r="EU118" s="384"/>
      <c r="EV118" s="384"/>
      <c r="EW118" s="384"/>
    </row>
    <row r="119" spans="3:153" x14ac:dyDescent="0.2">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84"/>
      <c r="BN119" s="384"/>
      <c r="BO119" s="384"/>
      <c r="BP119" s="384"/>
      <c r="BQ119" s="384"/>
      <c r="BR119" s="384"/>
      <c r="BS119" s="384"/>
      <c r="BT119" s="384"/>
      <c r="BU119" s="384"/>
      <c r="BV119" s="384"/>
      <c r="BW119" s="384"/>
      <c r="BX119" s="384"/>
      <c r="BY119" s="384"/>
      <c r="BZ119" s="384"/>
      <c r="CA119" s="384"/>
      <c r="CB119" s="384"/>
      <c r="CC119" s="384"/>
      <c r="CD119" s="384"/>
      <c r="CE119" s="384"/>
      <c r="CF119" s="384"/>
      <c r="CG119" s="384"/>
      <c r="CH119" s="384"/>
      <c r="CI119" s="384"/>
      <c r="CJ119" s="384"/>
      <c r="CK119" s="384"/>
      <c r="CL119" s="384"/>
      <c r="CM119" s="384"/>
      <c r="CN119" s="384"/>
      <c r="CO119" s="384"/>
      <c r="CP119" s="384"/>
      <c r="CQ119" s="384"/>
      <c r="CR119" s="384"/>
      <c r="CS119" s="384"/>
      <c r="CT119" s="384"/>
      <c r="CU119" s="384"/>
      <c r="CV119" s="384"/>
      <c r="CW119" s="384"/>
      <c r="CX119" s="384"/>
      <c r="CY119" s="384"/>
      <c r="CZ119" s="384"/>
      <c r="DA119" s="384"/>
      <c r="DB119" s="384"/>
      <c r="DC119" s="384"/>
      <c r="DD119" s="384"/>
      <c r="DE119" s="384"/>
      <c r="DF119" s="384"/>
      <c r="DG119" s="384"/>
      <c r="DH119" s="384"/>
      <c r="DI119" s="384"/>
      <c r="DJ119" s="384"/>
      <c r="DK119" s="384"/>
      <c r="DL119" s="384"/>
      <c r="DM119" s="384"/>
      <c r="DN119" s="384"/>
      <c r="DO119" s="384"/>
      <c r="DP119" s="384"/>
      <c r="DQ119" s="384"/>
      <c r="DR119" s="384"/>
      <c r="DS119" s="384"/>
      <c r="DT119" s="384"/>
      <c r="DU119" s="384"/>
      <c r="DV119" s="384"/>
      <c r="DW119" s="384"/>
      <c r="DX119" s="384"/>
      <c r="DY119" s="384"/>
      <c r="DZ119" s="384"/>
      <c r="EA119" s="384"/>
      <c r="EB119" s="384"/>
      <c r="EC119" s="384"/>
      <c r="ED119" s="384"/>
      <c r="EE119" s="384"/>
      <c r="EF119" s="384"/>
      <c r="EG119" s="384"/>
      <c r="EH119" s="384"/>
      <c r="EI119" s="384"/>
      <c r="EJ119" s="384"/>
      <c r="EK119" s="384"/>
      <c r="EL119" s="384"/>
      <c r="EM119" s="384"/>
      <c r="EN119" s="384"/>
      <c r="EO119" s="384"/>
      <c r="EP119" s="384"/>
      <c r="EQ119" s="384"/>
      <c r="ER119" s="384"/>
      <c r="ES119" s="384"/>
      <c r="ET119" s="384"/>
      <c r="EU119" s="384"/>
      <c r="EV119" s="384"/>
      <c r="EW119" s="384"/>
    </row>
    <row r="120" spans="3:153" x14ac:dyDescent="0.2">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row>
    <row r="121" spans="3:153" x14ac:dyDescent="0.2">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4"/>
      <c r="BG121" s="384"/>
      <c r="BH121" s="384"/>
      <c r="BI121" s="384"/>
      <c r="BJ121" s="384"/>
      <c r="BK121" s="384"/>
      <c r="BL121" s="384"/>
      <c r="BM121" s="384"/>
      <c r="BN121" s="384"/>
      <c r="BO121" s="384"/>
      <c r="BP121" s="384"/>
      <c r="BQ121" s="384"/>
      <c r="BR121" s="384"/>
      <c r="BS121" s="384"/>
      <c r="BT121" s="384"/>
      <c r="BU121" s="384"/>
      <c r="BV121" s="384"/>
      <c r="BW121" s="384"/>
      <c r="BX121" s="384"/>
      <c r="BY121" s="384"/>
      <c r="BZ121" s="384"/>
      <c r="CA121" s="384"/>
      <c r="CB121" s="384"/>
      <c r="CC121" s="384"/>
      <c r="CD121" s="384"/>
      <c r="CE121" s="384"/>
      <c r="CF121" s="384"/>
      <c r="CG121" s="384"/>
      <c r="CH121" s="384"/>
      <c r="CI121" s="384"/>
      <c r="CJ121" s="384"/>
      <c r="CK121" s="384"/>
      <c r="CL121" s="384"/>
      <c r="CM121" s="384"/>
      <c r="CN121" s="384"/>
      <c r="CO121" s="384"/>
      <c r="CP121" s="384"/>
      <c r="CQ121" s="384"/>
      <c r="CR121" s="384"/>
      <c r="CS121" s="384"/>
      <c r="CT121" s="384"/>
      <c r="CU121" s="384"/>
      <c r="CV121" s="384"/>
      <c r="CW121" s="384"/>
      <c r="CX121" s="384"/>
      <c r="CY121" s="384"/>
      <c r="CZ121" s="384"/>
      <c r="DA121" s="384"/>
      <c r="DB121" s="384"/>
      <c r="DC121" s="384"/>
      <c r="DD121" s="384"/>
      <c r="DE121" s="384"/>
      <c r="DF121" s="384"/>
      <c r="DG121" s="384"/>
      <c r="DH121" s="384"/>
      <c r="DI121" s="384"/>
      <c r="DJ121" s="384"/>
      <c r="DK121" s="384"/>
      <c r="DL121" s="384"/>
      <c r="DM121" s="384"/>
      <c r="DN121" s="384"/>
      <c r="DO121" s="384"/>
      <c r="DP121" s="384"/>
      <c r="DQ121" s="384"/>
      <c r="DR121" s="384"/>
      <c r="DS121" s="384"/>
      <c r="DT121" s="384"/>
      <c r="DU121" s="384"/>
      <c r="DV121" s="384"/>
      <c r="DW121" s="384"/>
      <c r="DX121" s="384"/>
      <c r="DY121" s="384"/>
      <c r="DZ121" s="384"/>
      <c r="EA121" s="384"/>
      <c r="EB121" s="384"/>
      <c r="EC121" s="384"/>
      <c r="ED121" s="384"/>
      <c r="EE121" s="384"/>
      <c r="EF121" s="384"/>
      <c r="EG121" s="384"/>
      <c r="EH121" s="384"/>
      <c r="EI121" s="384"/>
      <c r="EJ121" s="384"/>
      <c r="EK121" s="384"/>
      <c r="EL121" s="384"/>
      <c r="EM121" s="384"/>
      <c r="EN121" s="384"/>
      <c r="EO121" s="384"/>
      <c r="EP121" s="384"/>
      <c r="EQ121" s="384"/>
      <c r="ER121" s="384"/>
      <c r="ES121" s="384"/>
      <c r="ET121" s="384"/>
      <c r="EU121" s="384"/>
      <c r="EV121" s="384"/>
      <c r="EW121" s="384"/>
    </row>
    <row r="122" spans="3:153" x14ac:dyDescent="0.2">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c r="BR122" s="384"/>
      <c r="BS122" s="384"/>
      <c r="BT122" s="384"/>
      <c r="BU122" s="384"/>
      <c r="BV122" s="384"/>
      <c r="BW122" s="384"/>
      <c r="BX122" s="384"/>
      <c r="BY122" s="384"/>
      <c r="BZ122" s="384"/>
      <c r="CA122" s="384"/>
      <c r="CB122" s="384"/>
      <c r="CC122" s="384"/>
      <c r="CD122" s="384"/>
      <c r="CE122" s="384"/>
      <c r="CF122" s="384"/>
      <c r="CG122" s="384"/>
      <c r="CH122" s="384"/>
      <c r="CI122" s="384"/>
      <c r="CJ122" s="384"/>
      <c r="CK122" s="384"/>
      <c r="CL122" s="384"/>
      <c r="CM122" s="384"/>
      <c r="CN122" s="384"/>
      <c r="CO122" s="384"/>
      <c r="CP122" s="384"/>
      <c r="CQ122" s="384"/>
      <c r="CR122" s="384"/>
      <c r="CS122" s="384"/>
      <c r="CT122" s="384"/>
      <c r="CU122" s="384"/>
      <c r="CV122" s="384"/>
      <c r="CW122" s="384"/>
      <c r="CX122" s="384"/>
      <c r="CY122" s="384"/>
      <c r="CZ122" s="384"/>
      <c r="DA122" s="384"/>
      <c r="DB122" s="384"/>
      <c r="DC122" s="384"/>
      <c r="DD122" s="384"/>
      <c r="DE122" s="384"/>
      <c r="DF122" s="384"/>
      <c r="DG122" s="384"/>
      <c r="DH122" s="384"/>
      <c r="DI122" s="384"/>
      <c r="DJ122" s="384"/>
      <c r="DK122" s="384"/>
      <c r="DL122" s="384"/>
      <c r="DM122" s="384"/>
      <c r="DN122" s="384"/>
      <c r="DO122" s="384"/>
      <c r="DP122" s="384"/>
      <c r="DQ122" s="384"/>
      <c r="DR122" s="384"/>
      <c r="DS122" s="384"/>
      <c r="DT122" s="384"/>
      <c r="DU122" s="384"/>
      <c r="DV122" s="384"/>
      <c r="DW122" s="384"/>
      <c r="DX122" s="384"/>
      <c r="DY122" s="384"/>
      <c r="DZ122" s="384"/>
      <c r="EA122" s="384"/>
      <c r="EB122" s="384"/>
      <c r="EC122" s="384"/>
      <c r="ED122" s="384"/>
      <c r="EE122" s="384"/>
      <c r="EF122" s="384"/>
      <c r="EG122" s="384"/>
      <c r="EH122" s="384"/>
      <c r="EI122" s="384"/>
      <c r="EJ122" s="384"/>
      <c r="EK122" s="384"/>
      <c r="EL122" s="384"/>
      <c r="EM122" s="384"/>
      <c r="EN122" s="384"/>
      <c r="EO122" s="384"/>
      <c r="EP122" s="384"/>
      <c r="EQ122" s="384"/>
      <c r="ER122" s="384"/>
      <c r="ES122" s="384"/>
      <c r="ET122" s="384"/>
      <c r="EU122" s="384"/>
      <c r="EV122" s="384"/>
      <c r="EW122" s="384"/>
    </row>
    <row r="123" spans="3:153" x14ac:dyDescent="0.2">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4"/>
      <c r="BG123" s="384"/>
      <c r="BH123" s="384"/>
      <c r="BI123" s="384"/>
      <c r="BJ123" s="384"/>
      <c r="BK123" s="384"/>
      <c r="BL123" s="384"/>
      <c r="BM123" s="384"/>
      <c r="BN123" s="384"/>
      <c r="BO123" s="384"/>
      <c r="BP123" s="384"/>
      <c r="BQ123" s="384"/>
      <c r="BR123" s="384"/>
      <c r="BS123" s="384"/>
      <c r="BT123" s="384"/>
      <c r="BU123" s="384"/>
      <c r="BV123" s="384"/>
      <c r="BW123" s="384"/>
      <c r="BX123" s="384"/>
      <c r="BY123" s="384"/>
      <c r="BZ123" s="384"/>
      <c r="CA123" s="384"/>
      <c r="CB123" s="384"/>
      <c r="CC123" s="384"/>
      <c r="CD123" s="384"/>
      <c r="CE123" s="384"/>
      <c r="CF123" s="384"/>
      <c r="CG123" s="384"/>
      <c r="CH123" s="384"/>
      <c r="CI123" s="384"/>
      <c r="CJ123" s="384"/>
      <c r="CK123" s="384"/>
      <c r="CL123" s="384"/>
      <c r="CM123" s="384"/>
      <c r="CN123" s="384"/>
      <c r="CO123" s="384"/>
      <c r="CP123" s="384"/>
      <c r="CQ123" s="384"/>
      <c r="CR123" s="384"/>
      <c r="CS123" s="384"/>
      <c r="CT123" s="384"/>
      <c r="CU123" s="384"/>
      <c r="CV123" s="384"/>
      <c r="CW123" s="384"/>
      <c r="CX123" s="384"/>
      <c r="CY123" s="384"/>
      <c r="CZ123" s="384"/>
      <c r="DA123" s="384"/>
      <c r="DB123" s="384"/>
      <c r="DC123" s="384"/>
      <c r="DD123" s="384"/>
      <c r="DE123" s="384"/>
      <c r="DF123" s="384"/>
      <c r="DG123" s="384"/>
      <c r="DH123" s="384"/>
      <c r="DI123" s="384"/>
      <c r="DJ123" s="384"/>
      <c r="DK123" s="384"/>
      <c r="DL123" s="384"/>
      <c r="DM123" s="384"/>
      <c r="DN123" s="384"/>
      <c r="DO123" s="384"/>
      <c r="DP123" s="384"/>
      <c r="DQ123" s="384"/>
      <c r="DR123" s="384"/>
      <c r="DS123" s="384"/>
      <c r="DT123" s="384"/>
      <c r="DU123" s="384"/>
      <c r="DV123" s="384"/>
      <c r="DW123" s="384"/>
      <c r="DX123" s="384"/>
      <c r="DY123" s="384"/>
      <c r="DZ123" s="384"/>
      <c r="EA123" s="384"/>
      <c r="EB123" s="384"/>
      <c r="EC123" s="384"/>
      <c r="ED123" s="384"/>
      <c r="EE123" s="384"/>
      <c r="EF123" s="384"/>
      <c r="EG123" s="384"/>
      <c r="EH123" s="384"/>
      <c r="EI123" s="384"/>
      <c r="EJ123" s="384"/>
      <c r="EK123" s="384"/>
      <c r="EL123" s="384"/>
      <c r="EM123" s="384"/>
      <c r="EN123" s="384"/>
      <c r="EO123" s="384"/>
      <c r="EP123" s="384"/>
      <c r="EQ123" s="384"/>
      <c r="ER123" s="384"/>
      <c r="ES123" s="384"/>
      <c r="ET123" s="384"/>
      <c r="EU123" s="384"/>
      <c r="EV123" s="384"/>
      <c r="EW123" s="384"/>
    </row>
    <row r="124" spans="3:153" x14ac:dyDescent="0.2">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4"/>
      <c r="BG124" s="384"/>
      <c r="BH124" s="384"/>
      <c r="BI124" s="384"/>
      <c r="BJ124" s="384"/>
      <c r="BK124" s="384"/>
      <c r="BL124" s="384"/>
      <c r="BM124" s="384"/>
      <c r="BN124" s="384"/>
      <c r="BO124" s="384"/>
      <c r="BP124" s="384"/>
      <c r="BQ124" s="384"/>
      <c r="BR124" s="384"/>
      <c r="BS124" s="384"/>
      <c r="BT124" s="384"/>
      <c r="BU124" s="384"/>
      <c r="BV124" s="384"/>
      <c r="BW124" s="384"/>
      <c r="BX124" s="384"/>
      <c r="BY124" s="384"/>
      <c r="BZ124" s="384"/>
      <c r="CA124" s="384"/>
      <c r="CB124" s="384"/>
      <c r="CC124" s="384"/>
      <c r="CD124" s="384"/>
      <c r="CE124" s="384"/>
      <c r="CF124" s="384"/>
      <c r="CG124" s="384"/>
      <c r="CH124" s="384"/>
      <c r="CI124" s="384"/>
      <c r="CJ124" s="384"/>
      <c r="CK124" s="384"/>
      <c r="CL124" s="384"/>
      <c r="CM124" s="384"/>
      <c r="CN124" s="384"/>
      <c r="CO124" s="384"/>
      <c r="CP124" s="384"/>
      <c r="CQ124" s="384"/>
      <c r="CR124" s="384"/>
      <c r="CS124" s="384"/>
      <c r="CT124" s="384"/>
      <c r="CU124" s="384"/>
      <c r="CV124" s="384"/>
      <c r="CW124" s="384"/>
      <c r="CX124" s="384"/>
      <c r="CY124" s="384"/>
      <c r="CZ124" s="384"/>
      <c r="DA124" s="384"/>
      <c r="DB124" s="384"/>
      <c r="DC124" s="384"/>
      <c r="DD124" s="384"/>
      <c r="DE124" s="384"/>
      <c r="DF124" s="384"/>
      <c r="DG124" s="384"/>
      <c r="DH124" s="384"/>
      <c r="DI124" s="384"/>
      <c r="DJ124" s="384"/>
      <c r="DK124" s="384"/>
      <c r="DL124" s="384"/>
      <c r="DM124" s="384"/>
      <c r="DN124" s="384"/>
      <c r="DO124" s="384"/>
      <c r="DP124" s="384"/>
      <c r="DQ124" s="384"/>
      <c r="DR124" s="384"/>
      <c r="DS124" s="384"/>
      <c r="DT124" s="384"/>
      <c r="DU124" s="384"/>
      <c r="DV124" s="384"/>
      <c r="DW124" s="384"/>
      <c r="DX124" s="384"/>
      <c r="DY124" s="384"/>
      <c r="DZ124" s="384"/>
      <c r="EA124" s="384"/>
      <c r="EB124" s="384"/>
      <c r="EC124" s="384"/>
      <c r="ED124" s="384"/>
      <c r="EE124" s="384"/>
      <c r="EF124" s="384"/>
      <c r="EG124" s="384"/>
      <c r="EH124" s="384"/>
      <c r="EI124" s="384"/>
      <c r="EJ124" s="384"/>
      <c r="EK124" s="384"/>
      <c r="EL124" s="384"/>
      <c r="EM124" s="384"/>
      <c r="EN124" s="384"/>
      <c r="EO124" s="384"/>
      <c r="EP124" s="384"/>
      <c r="EQ124" s="384"/>
      <c r="ER124" s="384"/>
      <c r="ES124" s="384"/>
      <c r="ET124" s="384"/>
      <c r="EU124" s="384"/>
      <c r="EV124" s="384"/>
      <c r="EW124" s="384"/>
    </row>
    <row r="125" spans="3:153" x14ac:dyDescent="0.2">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84"/>
      <c r="BH125" s="384"/>
      <c r="BI125" s="384"/>
      <c r="BJ125" s="384"/>
      <c r="BK125" s="384"/>
      <c r="BL125" s="384"/>
      <c r="BM125" s="384"/>
      <c r="BN125" s="384"/>
      <c r="BO125" s="384"/>
      <c r="BP125" s="384"/>
      <c r="BQ125" s="384"/>
      <c r="BR125" s="384"/>
      <c r="BS125" s="384"/>
      <c r="BT125" s="384"/>
      <c r="BU125" s="384"/>
      <c r="BV125" s="384"/>
      <c r="BW125" s="384"/>
      <c r="BX125" s="384"/>
      <c r="BY125" s="384"/>
      <c r="BZ125" s="384"/>
      <c r="CA125" s="384"/>
      <c r="CB125" s="384"/>
      <c r="CC125" s="384"/>
      <c r="CD125" s="384"/>
      <c r="CE125" s="384"/>
      <c r="CF125" s="384"/>
      <c r="CG125" s="384"/>
      <c r="CH125" s="384"/>
      <c r="CI125" s="384"/>
      <c r="CJ125" s="384"/>
      <c r="CK125" s="384"/>
      <c r="CL125" s="384"/>
      <c r="CM125" s="384"/>
      <c r="CN125" s="384"/>
      <c r="CO125" s="384"/>
      <c r="CP125" s="384"/>
      <c r="CQ125" s="384"/>
      <c r="CR125" s="384"/>
      <c r="CS125" s="384"/>
      <c r="CT125" s="384"/>
      <c r="CU125" s="384"/>
      <c r="CV125" s="384"/>
      <c r="CW125" s="384"/>
      <c r="CX125" s="384"/>
      <c r="CY125" s="384"/>
      <c r="CZ125" s="384"/>
      <c r="DA125" s="384"/>
      <c r="DB125" s="384"/>
      <c r="DC125" s="384"/>
      <c r="DD125" s="384"/>
      <c r="DE125" s="384"/>
      <c r="DF125" s="384"/>
      <c r="DG125" s="384"/>
      <c r="DH125" s="384"/>
      <c r="DI125" s="384"/>
      <c r="DJ125" s="384"/>
      <c r="DK125" s="384"/>
      <c r="DL125" s="384"/>
      <c r="DM125" s="384"/>
      <c r="DN125" s="384"/>
      <c r="DO125" s="384"/>
      <c r="DP125" s="384"/>
      <c r="DQ125" s="384"/>
      <c r="DR125" s="384"/>
      <c r="DS125" s="384"/>
      <c r="DT125" s="384"/>
      <c r="DU125" s="384"/>
      <c r="DV125" s="384"/>
      <c r="DW125" s="384"/>
      <c r="DX125" s="384"/>
      <c r="DY125" s="384"/>
      <c r="DZ125" s="384"/>
      <c r="EA125" s="384"/>
      <c r="EB125" s="384"/>
      <c r="EC125" s="384"/>
      <c r="ED125" s="384"/>
      <c r="EE125" s="384"/>
      <c r="EF125" s="384"/>
      <c r="EG125" s="384"/>
      <c r="EH125" s="384"/>
      <c r="EI125" s="384"/>
      <c r="EJ125" s="384"/>
      <c r="EK125" s="384"/>
      <c r="EL125" s="384"/>
      <c r="EM125" s="384"/>
      <c r="EN125" s="384"/>
      <c r="EO125" s="384"/>
      <c r="EP125" s="384"/>
      <c r="EQ125" s="384"/>
      <c r="ER125" s="384"/>
      <c r="ES125" s="384"/>
      <c r="ET125" s="384"/>
      <c r="EU125" s="384"/>
      <c r="EV125" s="384"/>
      <c r="EW125" s="384"/>
    </row>
    <row r="126" spans="3:153" x14ac:dyDescent="0.2">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4"/>
      <c r="CE126" s="384"/>
      <c r="CF126" s="384"/>
      <c r="CG126" s="384"/>
      <c r="CH126" s="384"/>
      <c r="CI126" s="384"/>
      <c r="CJ126" s="384"/>
      <c r="CK126" s="384"/>
      <c r="CL126" s="384"/>
      <c r="CM126" s="384"/>
      <c r="CN126" s="384"/>
      <c r="CO126" s="384"/>
      <c r="CP126" s="384"/>
      <c r="CQ126" s="384"/>
      <c r="CR126" s="384"/>
      <c r="CS126" s="384"/>
      <c r="CT126" s="384"/>
      <c r="CU126" s="384"/>
      <c r="CV126" s="384"/>
      <c r="CW126" s="384"/>
      <c r="CX126" s="384"/>
      <c r="CY126" s="384"/>
      <c r="CZ126" s="384"/>
      <c r="DA126" s="384"/>
      <c r="DB126" s="384"/>
      <c r="DC126" s="384"/>
      <c r="DD126" s="384"/>
      <c r="DE126" s="384"/>
      <c r="DF126" s="384"/>
      <c r="DG126" s="384"/>
      <c r="DH126" s="384"/>
      <c r="DI126" s="384"/>
      <c r="DJ126" s="384"/>
      <c r="DK126" s="384"/>
      <c r="DL126" s="384"/>
      <c r="DM126" s="384"/>
      <c r="DN126" s="384"/>
      <c r="DO126" s="384"/>
      <c r="DP126" s="384"/>
      <c r="DQ126" s="384"/>
      <c r="DR126" s="384"/>
      <c r="DS126" s="384"/>
      <c r="DT126" s="384"/>
      <c r="DU126" s="384"/>
      <c r="DV126" s="384"/>
      <c r="DW126" s="384"/>
      <c r="DX126" s="384"/>
      <c r="DY126" s="384"/>
      <c r="DZ126" s="384"/>
      <c r="EA126" s="384"/>
      <c r="EB126" s="384"/>
      <c r="EC126" s="384"/>
      <c r="ED126" s="384"/>
      <c r="EE126" s="384"/>
      <c r="EF126" s="384"/>
      <c r="EG126" s="384"/>
      <c r="EH126" s="384"/>
      <c r="EI126" s="384"/>
      <c r="EJ126" s="384"/>
      <c r="EK126" s="384"/>
      <c r="EL126" s="384"/>
      <c r="EM126" s="384"/>
      <c r="EN126" s="384"/>
      <c r="EO126" s="384"/>
      <c r="EP126" s="384"/>
      <c r="EQ126" s="384"/>
      <c r="ER126" s="384"/>
      <c r="ES126" s="384"/>
      <c r="ET126" s="384"/>
      <c r="EU126" s="384"/>
      <c r="EV126" s="384"/>
      <c r="EW126" s="384"/>
    </row>
    <row r="127" spans="3:153" x14ac:dyDescent="0.2">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row>
    <row r="128" spans="3:153" x14ac:dyDescent="0.2">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4"/>
      <c r="BI128" s="384"/>
      <c r="BJ128" s="384"/>
      <c r="BK128" s="384"/>
      <c r="BL128" s="384"/>
      <c r="BM128" s="384"/>
      <c r="BN128" s="384"/>
      <c r="BO128" s="384"/>
      <c r="BP128" s="384"/>
      <c r="BQ128" s="384"/>
      <c r="BR128" s="384"/>
      <c r="BS128" s="384"/>
      <c r="BT128" s="384"/>
      <c r="BU128" s="384"/>
      <c r="BV128" s="384"/>
      <c r="BW128" s="384"/>
      <c r="BX128" s="384"/>
      <c r="BY128" s="384"/>
      <c r="BZ128" s="384"/>
      <c r="CA128" s="384"/>
      <c r="CB128" s="384"/>
      <c r="CC128" s="384"/>
      <c r="CD128" s="384"/>
      <c r="CE128" s="384"/>
      <c r="CF128" s="384"/>
      <c r="CG128" s="384"/>
      <c r="CH128" s="384"/>
      <c r="CI128" s="384"/>
      <c r="CJ128" s="384"/>
      <c r="CK128" s="384"/>
      <c r="CL128" s="384"/>
      <c r="CM128" s="384"/>
      <c r="CN128" s="384"/>
      <c r="CO128" s="384"/>
      <c r="CP128" s="384"/>
      <c r="CQ128" s="384"/>
      <c r="CR128" s="384"/>
      <c r="CS128" s="384"/>
      <c r="CT128" s="384"/>
      <c r="CU128" s="384"/>
      <c r="CV128" s="384"/>
      <c r="CW128" s="384"/>
      <c r="CX128" s="384"/>
      <c r="CY128" s="384"/>
      <c r="CZ128" s="384"/>
      <c r="DA128" s="384"/>
      <c r="DB128" s="384"/>
      <c r="DC128" s="384"/>
      <c r="DD128" s="384"/>
      <c r="DE128" s="384"/>
      <c r="DF128" s="384"/>
      <c r="DG128" s="384"/>
      <c r="DH128" s="384"/>
      <c r="DI128" s="384"/>
      <c r="DJ128" s="384"/>
      <c r="DK128" s="384"/>
      <c r="DL128" s="384"/>
      <c r="DM128" s="384"/>
      <c r="DN128" s="384"/>
      <c r="DO128" s="384"/>
      <c r="DP128" s="384"/>
      <c r="DQ128" s="384"/>
      <c r="DR128" s="384"/>
      <c r="DS128" s="384"/>
      <c r="DT128" s="384"/>
      <c r="DU128" s="384"/>
      <c r="DV128" s="384"/>
      <c r="DW128" s="384"/>
      <c r="DX128" s="384"/>
      <c r="DY128" s="384"/>
      <c r="DZ128" s="384"/>
      <c r="EA128" s="384"/>
      <c r="EB128" s="384"/>
      <c r="EC128" s="384"/>
      <c r="ED128" s="384"/>
      <c r="EE128" s="384"/>
      <c r="EF128" s="384"/>
      <c r="EG128" s="384"/>
      <c r="EH128" s="384"/>
      <c r="EI128" s="384"/>
      <c r="EJ128" s="384"/>
      <c r="EK128" s="384"/>
      <c r="EL128" s="384"/>
      <c r="EM128" s="384"/>
      <c r="EN128" s="384"/>
      <c r="EO128" s="384"/>
      <c r="EP128" s="384"/>
      <c r="EQ128" s="384"/>
      <c r="ER128" s="384"/>
      <c r="ES128" s="384"/>
      <c r="ET128" s="384"/>
      <c r="EU128" s="384"/>
      <c r="EV128" s="384"/>
      <c r="EW128" s="384"/>
    </row>
  </sheetData>
  <sortState xmlns:xlrd2="http://schemas.microsoft.com/office/spreadsheetml/2017/richdata2" ref="A20:B79">
    <sortCondition descending="1" ref="B20"/>
  </sortState>
  <mergeCells count="74">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EX16:EY16"/>
    <mergeCell ref="EP16:EQ16"/>
    <mergeCell ref="EM16:EN16"/>
    <mergeCell ref="EG16:EH16"/>
    <mergeCell ref="EB16:EC16"/>
    <mergeCell ref="EI16:EJ16"/>
    <mergeCell ref="ED16:EE16"/>
    <mergeCell ref="ER16:ES16"/>
    <mergeCell ref="EK16:EL16"/>
    <mergeCell ref="EU16:EV16"/>
    <mergeCell ref="DU16:DV16"/>
    <mergeCell ref="DZ16:EA16"/>
    <mergeCell ref="CQ16:CR16"/>
    <mergeCell ref="CS16:CT16"/>
    <mergeCell ref="CY16:CZ16"/>
    <mergeCell ref="DX16:DY16"/>
    <mergeCell ref="DB16:DC16"/>
    <mergeCell ref="DD16:DE16"/>
    <mergeCell ref="CU16:CV16"/>
    <mergeCell ref="DJ16:DK16"/>
    <mergeCell ref="CD16:CE16"/>
    <mergeCell ref="CF16:CG16"/>
    <mergeCell ref="DO16:DP16"/>
    <mergeCell ref="BV16:BW16"/>
    <mergeCell ref="CB16:CC16"/>
    <mergeCell ref="CO16:CP16"/>
    <mergeCell ref="CL16:CM16"/>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B38" sqref="B38"/>
    </sheetView>
  </sheetViews>
  <sheetFormatPr baseColWidth="10" defaultColWidth="11" defaultRowHeight="12.75" x14ac:dyDescent="0.2"/>
  <cols>
    <col min="1" max="1" width="10.625" style="188" customWidth="1"/>
    <col min="2" max="2" width="6.125" style="188" customWidth="1"/>
    <col min="3" max="4" width="2.375" style="188" customWidth="1"/>
    <col min="5" max="5" width="7.6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6"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6"/>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6"/>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8.25" customHeight="1" x14ac:dyDescent="0.2">
      <c r="F5" s="185"/>
      <c r="G5" s="209"/>
      <c r="H5" s="185"/>
      <c r="AF5" s="185"/>
      <c r="AG5" s="209"/>
      <c r="AH5" s="185"/>
    </row>
    <row r="6" spans="1:52" ht="18" customHeight="1" x14ac:dyDescent="0.2">
      <c r="B6" s="559" t="str">
        <f>Codierung!I194</f>
        <v>Detailhandel: Preise und Mengen bio</v>
      </c>
      <c r="C6" s="559"/>
      <c r="D6" s="559"/>
      <c r="E6" s="559"/>
      <c r="F6" s="559"/>
      <c r="G6" s="559"/>
      <c r="H6" s="559"/>
      <c r="I6" s="559"/>
      <c r="J6" s="559"/>
      <c r="K6" s="224"/>
      <c r="L6" s="558">
        <f>'Früchte Daten'!B19</f>
        <v>45992</v>
      </c>
      <c r="M6" s="558"/>
      <c r="N6" s="558"/>
      <c r="O6" s="224"/>
      <c r="P6" s="224"/>
      <c r="Q6" s="430"/>
      <c r="R6" s="224"/>
      <c r="S6" s="224"/>
      <c r="T6" s="224"/>
      <c r="U6" s="224"/>
      <c r="V6" s="224"/>
      <c r="W6" s="224"/>
      <c r="X6" s="224"/>
      <c r="Y6" s="224"/>
      <c r="AB6" s="224" t="str">
        <f>Codierung!I193</f>
        <v>Detailhandel: Preise und Mengen</v>
      </c>
      <c r="AC6" s="224"/>
      <c r="AD6" s="224"/>
      <c r="AE6" s="224"/>
      <c r="AF6" s="224"/>
      <c r="AG6" s="224"/>
      <c r="AH6" s="573"/>
      <c r="AI6" s="573"/>
      <c r="AJ6" s="573"/>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74" t="str">
        <f>'Gemüse Daten'!CY15</f>
        <v>Gesamtmarkt</v>
      </c>
      <c r="C8" s="574"/>
      <c r="D8" s="574"/>
      <c r="E8" s="574"/>
      <c r="G8" s="574" t="str">
        <f>'Früchte Daten'!E16</f>
        <v>Äpfel Gala I</v>
      </c>
      <c r="H8" s="574"/>
      <c r="I8" s="574"/>
      <c r="J8" s="574"/>
      <c r="K8" s="205"/>
      <c r="L8" s="574" t="str">
        <f>'Früchte Daten'!R16</f>
        <v>Birnen Kaiser I</v>
      </c>
      <c r="M8" s="574"/>
      <c r="N8" s="574"/>
      <c r="O8" s="574"/>
      <c r="Q8" s="574" t="str">
        <f>'Früchte Daten'!BJ16</f>
        <v>Bananen</v>
      </c>
      <c r="R8" s="574"/>
      <c r="S8" s="574"/>
      <c r="T8" s="574"/>
      <c r="U8" s="205"/>
      <c r="V8" s="574" t="str">
        <f>'Früchte Daten'!AW16</f>
        <v>Blondorangen</v>
      </c>
      <c r="W8" s="574"/>
      <c r="X8" s="574"/>
      <c r="Y8" s="574"/>
      <c r="AB8" s="557"/>
      <c r="AC8" s="557"/>
      <c r="AD8" s="557"/>
      <c r="AE8" s="557"/>
      <c r="AG8" s="557"/>
      <c r="AH8" s="557"/>
      <c r="AI8" s="557"/>
      <c r="AJ8" s="557"/>
      <c r="AK8" s="205"/>
      <c r="AL8" s="557"/>
      <c r="AM8" s="557"/>
      <c r="AN8" s="557"/>
      <c r="AO8" s="557"/>
      <c r="AQ8" s="557"/>
      <c r="AR8" s="557"/>
      <c r="AS8" s="557"/>
      <c r="AT8" s="557"/>
      <c r="AU8" s="205"/>
      <c r="AV8" s="557"/>
      <c r="AW8" s="557"/>
      <c r="AX8" s="557"/>
      <c r="AY8" s="557"/>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391" t="str">
        <f>Codierung!I119</f>
        <v>CHF/kg</v>
      </c>
      <c r="R9" s="194"/>
      <c r="S9" s="194"/>
      <c r="T9" s="199" t="str">
        <f>Codierung!I127</f>
        <v>Tonnen</v>
      </c>
      <c r="U9" s="194"/>
      <c r="V9" s="193" t="str">
        <f>Codierung!I119</f>
        <v>CHF/kg</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385"/>
      <c r="C10" s="386"/>
      <c r="D10" s="386"/>
      <c r="E10" s="389">
        <f>'Früchte Daten'!BR19</f>
        <v>6761.0578010259997</v>
      </c>
      <c r="F10" s="387" t="s">
        <v>1067</v>
      </c>
      <c r="G10" s="201">
        <f>IF('Früchte Daten'!E19=0,"-",'Früchte Daten'!E19)</f>
        <v>5.0559000000000003</v>
      </c>
      <c r="H10" s="386"/>
      <c r="I10" s="386"/>
      <c r="J10" s="390">
        <f>'Früchte Daten'!BU19</f>
        <v>553.34001659500098</v>
      </c>
      <c r="K10" s="387" t="s">
        <v>1067</v>
      </c>
      <c r="L10" s="201" t="str">
        <f>IF('Früchte Daten'!P19=0,"-",'Früchte Daten'!P19)</f>
        <v>-</v>
      </c>
      <c r="M10" s="386"/>
      <c r="N10" s="386"/>
      <c r="O10" s="390">
        <f>'Früchte Daten'!BX19</f>
        <v>171.844986384001</v>
      </c>
      <c r="P10" s="387" t="s">
        <v>1068</v>
      </c>
      <c r="Q10" s="201">
        <f>IF('Früchte Daten'!BJ19="-","-",'Früchte Daten'!BJ19)</f>
        <v>2.8782549999999998</v>
      </c>
      <c r="R10" s="386"/>
      <c r="S10" s="386"/>
      <c r="T10" s="390">
        <f>'Früchte Daten'!DI19</f>
        <v>2149.4426318350002</v>
      </c>
      <c r="U10" s="383"/>
      <c r="V10" s="201">
        <f>IF('Früchte Daten'!AW19=0,"-",'Früchte Daten'!AW19)</f>
        <v>3.657823</v>
      </c>
      <c r="W10" s="386"/>
      <c r="X10" s="386"/>
      <c r="Y10" s="390">
        <f>'Früchte Daten'!CV19</f>
        <v>826.39157876800107</v>
      </c>
      <c r="Z10" s="278"/>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60" t="str">
        <f>Codierung!I217</f>
        <v>Vergleich Vormonat*</v>
      </c>
      <c r="C11" s="556"/>
      <c r="D11" s="556"/>
      <c r="E11" s="561"/>
      <c r="G11" s="560" t="str">
        <f>Codierung!I217</f>
        <v>Vergleich Vormonat*</v>
      </c>
      <c r="H11" s="556"/>
      <c r="I11" s="556"/>
      <c r="J11" s="561"/>
      <c r="K11" s="196"/>
      <c r="L11" s="560" t="str">
        <f>Codierung!I217</f>
        <v>Vergleich Vormonat*</v>
      </c>
      <c r="M11" s="556"/>
      <c r="N11" s="556"/>
      <c r="O11" s="561"/>
      <c r="Q11" s="560" t="str">
        <f>Codierung!I217</f>
        <v>Vergleich Vormonat*</v>
      </c>
      <c r="R11" s="556"/>
      <c r="S11" s="556"/>
      <c r="T11" s="561"/>
      <c r="U11" s="194"/>
      <c r="V11" s="560" t="str">
        <f>Codierung!I217</f>
        <v>Vergleich Vormonat*</v>
      </c>
      <c r="W11" s="556"/>
      <c r="X11" s="556"/>
      <c r="Y11" s="561"/>
      <c r="AB11" s="556"/>
      <c r="AC11" s="556"/>
      <c r="AD11" s="556"/>
      <c r="AE11" s="556"/>
      <c r="AG11" s="556"/>
      <c r="AH11" s="556"/>
      <c r="AI11" s="556"/>
      <c r="AJ11" s="556"/>
      <c r="AK11" s="196"/>
      <c r="AL11" s="556"/>
      <c r="AM11" s="556"/>
      <c r="AN11" s="556"/>
      <c r="AO11" s="556"/>
      <c r="AQ11" s="556"/>
      <c r="AR11" s="556"/>
      <c r="AS11" s="556"/>
      <c r="AT11" s="556"/>
      <c r="AU11" s="194"/>
      <c r="AV11" s="556"/>
      <c r="AW11" s="556"/>
      <c r="AX11" s="556"/>
      <c r="AY11" s="556"/>
    </row>
    <row r="12" spans="1:52" ht="12.75" customHeight="1" x14ac:dyDescent="0.2">
      <c r="B12" s="227"/>
      <c r="C12" s="206"/>
      <c r="D12" s="206" t="str">
        <f>IF(E12&lt;0,Codierung!$O$37,IF(E12=0,Codierung!$O$38,IF(E12&gt;0,Codierung!$O$39,IF(E12=Codierung!I216,Codierung!$O$40))))</f>
        <v>▲</v>
      </c>
      <c r="E12" s="267">
        <f>IF(OR('Früchte Daten'!BR19=0,'Früchte Daten'!BR20=0),"-",('Früchte Daten'!BR19/'Früchte Daten'!BP19)/('Früchte Daten'!BR20/'Früchte Daten'!BP20)-1)</f>
        <v>2.6438614776190583E-2</v>
      </c>
      <c r="G12" s="352">
        <f>IF(OR('Früchte Daten'!E19=0,'Früchte Daten'!E20=0),"-",'Früchte Daten'!E19/'Früchte Daten'!E20-1)</f>
        <v>2.195880389645688E-2</v>
      </c>
      <c r="H12" s="206" t="str">
        <f>IF(G12&lt;0,Codierung!$B$10,IF(G12=0,Codierung!$B$11,IF(G12&gt;0,Codierung!$B$12,)))</f>
        <v>▲</v>
      </c>
      <c r="I12" s="206" t="str">
        <f>IF(J12&lt;0,Codierung!$B$10,IF(J12=0,Codierung!$B$11,IF(J12&gt;0,Codierung!$B$12)))</f>
        <v>▼</v>
      </c>
      <c r="J12" s="267">
        <f>IF(OR('Früchte Daten'!BU19=0,'Früchte Daten'!BU20=0),"-",('Früchte Daten'!BU19/'Früchte Daten'!BP19)/('Früchte Daten'!BU20/'Früchte Daten'!BP20)-1)</f>
        <v>-0.17657422500019249</v>
      </c>
      <c r="K12" s="196"/>
      <c r="L12" s="352" t="str">
        <f>IF(OR('Früchte Daten'!P19=0,'Früchte Daten'!P20=0),"-",'Früchte Daten'!P19/'Früchte Daten'!P20-1)</f>
        <v>-</v>
      </c>
      <c r="M12" s="206" t="str">
        <f>IF(L12&lt;0,Codierung!$B$10,IF(L12=0,Codierung!$B$11,IF(L12&gt;0,Codierung!$B$12)))</f>
        <v>▲</v>
      </c>
      <c r="N12" s="206" t="str">
        <f>IF(O12&lt;0,Codierung!$B$10,IF(O12=0,Codierung!$B$11,IF(O12&gt;0,Codierung!$B$12)))</f>
        <v>▼</v>
      </c>
      <c r="O12" s="267">
        <f>IF(OR('Früchte Daten'!BX19=0,'Früchte Daten'!BX20=0),"-",('Früchte Daten'!BX19/'Früchte Daten'!BP19)/('Früchte Daten'!BX20/'Früchte Daten'!BP20)-1)</f>
        <v>-0.2901210700541601</v>
      </c>
      <c r="Q12" s="352">
        <f>IF(OR('Früchte Daten'!BJ19=0,'Früchte Daten'!BJ20=0),"-",'Früchte Daten'!BJ19/'Früchte Daten'!BJ20-1)</f>
        <v>-4.5239307577866095E-2</v>
      </c>
      <c r="R12" s="206" t="str">
        <f>IF(Q12&lt;0,Codierung!$B$10,IF(Q12=0,Codierung!$B$11,IF(Q12&gt;0,Codierung!$B$12)))</f>
        <v>▼</v>
      </c>
      <c r="S12" s="206" t="str">
        <f>IF(T12&lt;0,Codierung!$B$10,IF(T12=0,Codierung!$B$11,IF(T12&gt;0,Codierung!$B$12)))</f>
        <v>▼</v>
      </c>
      <c r="T12" s="267">
        <f>IF(OR('Früchte Daten'!DI19=0,'Früchte Daten'!DI20=0),"-",('Früchte Daten'!DI19/'Früchte Daten'!BP19)/('Früchte Daten'!DI20/'Früchte Daten'!BP20)-1)</f>
        <v>-0.11271517646960527</v>
      </c>
      <c r="U12" s="194"/>
      <c r="V12" s="352">
        <f>IF(OR('Früchte Daten'!AW19=0,'Früchte Daten'!AW20=0),"-",'Früchte Daten'!AW19/'Früchte Daten'!AW20-1)</f>
        <v>-0.20044840883064186</v>
      </c>
      <c r="W12" s="206" t="str">
        <f>IF(V12&lt;0,Codierung!$B$10,IF(V12=0,Codierung!$B$11,IF(V12&gt;0,Codierung!$B$12)))</f>
        <v>▼</v>
      </c>
      <c r="X12" s="206" t="str">
        <f>IF(Y12&lt;0,Codierung!$B$10,IF(Y12=0,Codierung!$B$11,IF(Y12&gt;0,Codierung!$B$12)))</f>
        <v>▲</v>
      </c>
      <c r="Y12" s="267">
        <f>IF(OR('Früchte Daten'!CV19=0,'Früchte Daten'!CV20=0),"-",('Früchte Daten'!CV19/'Früchte Daten'!BP19)/('Früchte Daten'!CV20/'Früchte Daten'!BP20)-1)</f>
        <v>0.58069536699035562</v>
      </c>
      <c r="AB12" s="236"/>
      <c r="AC12" s="206"/>
      <c r="AD12" s="206"/>
      <c r="AE12" s="237"/>
      <c r="AG12" s="236"/>
      <c r="AH12" s="206"/>
      <c r="AI12" s="206"/>
      <c r="AJ12" s="237"/>
      <c r="AK12" s="196"/>
      <c r="AL12" s="236"/>
      <c r="AM12" s="206"/>
      <c r="AN12" s="206"/>
      <c r="AO12" s="237"/>
      <c r="AQ12" s="236"/>
      <c r="AR12" s="206"/>
      <c r="AS12" s="438"/>
      <c r="AT12" s="438"/>
      <c r="AU12" s="194"/>
      <c r="AV12" s="236"/>
      <c r="AW12" s="206"/>
      <c r="AX12" s="206"/>
      <c r="AY12" s="237"/>
    </row>
    <row r="13" spans="1:52" ht="12.75" customHeight="1" x14ac:dyDescent="0.2">
      <c r="B13" s="560" t="str">
        <f>Codierung!I218</f>
        <v>Vergleich Vorjahr</v>
      </c>
      <c r="C13" s="556"/>
      <c r="D13" s="556"/>
      <c r="E13" s="561"/>
      <c r="G13" s="560" t="str">
        <f>Codierung!I218</f>
        <v>Vergleich Vorjahr</v>
      </c>
      <c r="H13" s="556"/>
      <c r="I13" s="556"/>
      <c r="J13" s="561"/>
      <c r="K13" s="196"/>
      <c r="L13" s="560" t="str">
        <f>Codierung!I218</f>
        <v>Vergleich Vorjahr</v>
      </c>
      <c r="M13" s="556"/>
      <c r="N13" s="556"/>
      <c r="O13" s="561"/>
      <c r="Q13" s="560" t="str">
        <f>Codierung!I218</f>
        <v>Vergleich Vorjahr</v>
      </c>
      <c r="R13" s="556"/>
      <c r="S13" s="556"/>
      <c r="T13" s="561"/>
      <c r="U13" s="194"/>
      <c r="V13" s="560" t="str">
        <f>Codierung!I218</f>
        <v>Vergleich Vorjahr</v>
      </c>
      <c r="W13" s="556"/>
      <c r="X13" s="556"/>
      <c r="Y13" s="561"/>
      <c r="AB13" s="556"/>
      <c r="AC13" s="556"/>
      <c r="AD13" s="556"/>
      <c r="AE13" s="556"/>
      <c r="AG13" s="556"/>
      <c r="AH13" s="556"/>
      <c r="AI13" s="556"/>
      <c r="AJ13" s="556"/>
      <c r="AK13" s="196"/>
      <c r="AL13" s="556"/>
      <c r="AM13" s="556"/>
      <c r="AN13" s="556"/>
      <c r="AO13" s="556"/>
      <c r="AQ13" s="556"/>
      <c r="AR13" s="556"/>
      <c r="AS13" s="556"/>
      <c r="AT13" s="556"/>
      <c r="AU13" s="194"/>
      <c r="AV13" s="556"/>
      <c r="AW13" s="556"/>
      <c r="AX13" s="556"/>
      <c r="AY13" s="556"/>
    </row>
    <row r="14" spans="1:52" ht="12.75" customHeight="1" x14ac:dyDescent="0.2">
      <c r="B14" s="227"/>
      <c r="C14" s="206"/>
      <c r="D14" s="206" t="str">
        <f>IF(E14&lt;0,Codierung!$B$10,IF(E14=0,Codierung!$B$11,IF(E14&gt;0,Codierung!$B$12)))</f>
        <v>▼</v>
      </c>
      <c r="E14" s="267">
        <f>IF(OR('Früchte Daten'!BR19=0,'Früchte Daten'!BR21=0),"-",'Früchte Daten'!BR19/'Früchte Daten'!BR21-1)</f>
        <v>-1.8922043829257107E-2</v>
      </c>
      <c r="G14" s="352">
        <f>IF(OR('Früchte Daten'!E19=0,'Früchte Daten'!E21=0),"-",'Früchte Daten'!E19/'Früchte Daten'!E21-1)</f>
        <v>-0.11919530209620322</v>
      </c>
      <c r="H14" s="206" t="str">
        <f>IF(G14&lt;0,Codierung!$B$10,IF(G14=0,Codierung!$B$11,IF(G14&gt;0,Codierung!$B$12)))</f>
        <v>▼</v>
      </c>
      <c r="I14" s="206" t="str">
        <f>IF(J14&lt;0,Codierung!$B$10,IF(J14=0,Codierung!$B$11,IF(J14&gt;0,Codierung!$B$12)))</f>
        <v>▼</v>
      </c>
      <c r="J14" s="267">
        <f>IF(OR('Früchte Daten'!BU19=0,'Früchte Daten'!BU21=0),"-",'Früchte Daten'!BU19/'Früchte Daten'!BU21-1)</f>
        <v>-2.5391819520310333E-2</v>
      </c>
      <c r="K14" s="196"/>
      <c r="L14" s="352" t="str">
        <f>IF(OR('Früchte Daten'!P19=0,'Früchte Daten'!P21=0),"-",'Früchte Daten'!P19/'Früchte Daten'!P21-1)</f>
        <v>-</v>
      </c>
      <c r="M14" s="206" t="str">
        <f>IF(L14&lt;0,Codierung!$B$10,IF(L14=0,Codierung!$B$11,IF(L14&gt;0,Codierung!$B$12)))</f>
        <v>▲</v>
      </c>
      <c r="N14" s="206" t="str">
        <f>IF(O14&lt;0,Codierung!$B$10,IF(O14=0,Codierung!$B$11,IF(O14&gt;0,Codierung!$B$12)))</f>
        <v>▼</v>
      </c>
      <c r="O14" s="267">
        <f>IF(OR('Früchte Daten'!BX19=0,'Früchte Daten'!BX21=0),"-",'Früchte Daten'!BX19/'Früchte Daten'!BX21-1)</f>
        <v>-3.5173489628090304E-2</v>
      </c>
      <c r="Q14" s="352">
        <f>IF(OR('Früchte Daten'!BJ19=0,'Früchte Daten'!BJ21=0),"-",'Früchte Daten'!BJ19/'Früchte Daten'!BJ21-1)</f>
        <v>-3.4971958662371128E-2</v>
      </c>
      <c r="R14" s="206" t="str">
        <f>IF(Q14&lt;0,Codierung!$B$10,IF(Q14=0,Codierung!$B$11,IF(Q14&gt;0,Codierung!$B$12)))</f>
        <v>▼</v>
      </c>
      <c r="S14" s="206" t="str">
        <f>IF(T14&lt;0,Codierung!$B$10,IF(T14=0,Codierung!$B$11,IF(T14&gt;0,Codierung!$B$12)))</f>
        <v>▼</v>
      </c>
      <c r="T14" s="267">
        <f>IF(OR('Früchte Daten'!DI19=0,'Früchte Daten'!DI21=0),"-",'Früchte Daten'!DI19/'Früchte Daten'!DI21-1)</f>
        <v>-4.2591842941200886E-2</v>
      </c>
      <c r="U14" s="194"/>
      <c r="V14" s="352">
        <f>IF(OR('Früchte Daten'!AW19=0,'Früchte Daten'!AW21=0),"-",'Früchte Daten'!AW19/'Früchte Daten'!AW21-1)</f>
        <v>0.40399355313919827</v>
      </c>
      <c r="W14" s="206" t="str">
        <f>IF(V14&lt;0,Codierung!$B$10,IF(V14=0,Codierung!$B$11,IF(V14&gt;0,Codierung!$B$12)))</f>
        <v>▲</v>
      </c>
      <c r="X14" s="206" t="str">
        <f>IF(Y14&lt;0,Codierung!$B$10,IF(Y14=0,Codierung!$B$11,IF(Y14&gt;0,Codierung!$B$12)))</f>
        <v>▼</v>
      </c>
      <c r="Y14" s="267">
        <f>IF(OR('Früchte Daten'!CV19=0,'Früchte Daten'!CV21=0),"-",'Früchte Daten'!CV19/'Früchte Daten'!CV21-1)</f>
        <v>-0.12074418641630325</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60" t="str">
        <f>Codierung!I219</f>
        <v>Vergl. nicht-bio / Anteil bio</v>
      </c>
      <c r="C15" s="556"/>
      <c r="D15" s="556"/>
      <c r="E15" s="561"/>
      <c r="G15" s="560" t="str">
        <f>Codierung!I219</f>
        <v>Vergl. nicht-bio / Anteil bio</v>
      </c>
      <c r="H15" s="556"/>
      <c r="I15" s="556"/>
      <c r="J15" s="561"/>
      <c r="K15" s="196"/>
      <c r="L15" s="560" t="str">
        <f>Codierung!I219</f>
        <v>Vergl. nicht-bio / Anteil bio</v>
      </c>
      <c r="M15" s="556"/>
      <c r="N15" s="556"/>
      <c r="O15" s="561"/>
      <c r="Q15" s="560" t="str">
        <f>Codierung!I219</f>
        <v>Vergl. nicht-bio / Anteil bio</v>
      </c>
      <c r="R15" s="556"/>
      <c r="S15" s="556"/>
      <c r="T15" s="561"/>
      <c r="U15" s="194"/>
      <c r="V15" s="560" t="str">
        <f>Codierung!I219</f>
        <v>Vergl. nicht-bio / Anteil bio</v>
      </c>
      <c r="W15" s="556"/>
      <c r="X15" s="556"/>
      <c r="Y15" s="561"/>
      <c r="AB15" s="556"/>
      <c r="AC15" s="556"/>
      <c r="AD15" s="556"/>
      <c r="AE15" s="556"/>
      <c r="AG15" s="556"/>
      <c r="AH15" s="556"/>
      <c r="AI15" s="556"/>
      <c r="AJ15" s="556"/>
      <c r="AK15" s="196"/>
      <c r="AL15" s="556"/>
      <c r="AM15" s="556"/>
      <c r="AN15" s="556"/>
      <c r="AO15" s="556"/>
      <c r="AQ15" s="556"/>
      <c r="AR15" s="556"/>
      <c r="AS15" s="556"/>
      <c r="AT15" s="556"/>
      <c r="AU15" s="194"/>
      <c r="AV15" s="556"/>
      <c r="AW15" s="556"/>
      <c r="AX15" s="556"/>
      <c r="AY15" s="556"/>
    </row>
    <row r="16" spans="1:52" ht="12.75" customHeight="1" x14ac:dyDescent="0.2">
      <c r="B16" s="202"/>
      <c r="C16" s="204"/>
      <c r="D16" s="204"/>
      <c r="E16" s="203">
        <f>IF(OR('Früchte Daten'!BR19=0,'Früchte Daten'!BS19=0),"-",'Früchte Daten'!BR19/('Früchte Daten'!BR19+'Früchte Daten'!BS19))</f>
        <v>0.16417167595207949</v>
      </c>
      <c r="G16" s="266">
        <f>IF(OR('Früchte Daten'!E19=0,'Früchte Daten'!F19=0),"-",'Früchte Daten'!E19/'Früchte Daten'!F19-1)</f>
        <v>0.76063891283968554</v>
      </c>
      <c r="H16" s="204"/>
      <c r="I16" s="204"/>
      <c r="J16" s="203">
        <f>IF(OR('Früchte Daten'!BU19=0,'Früchte Daten'!BV19=0),"-",'Früchte Daten'!BU19/('Früchte Daten'!BU19+'Früchte Daten'!BV19))</f>
        <v>0.10560542067075952</v>
      </c>
      <c r="K16" s="197"/>
      <c r="L16" s="266" t="str">
        <f>IF(OR('Früchte Daten'!P19=0,'Früchte Daten'!Q19=0),"-",'Früchte Daten'!P19/'Früchte Daten'!Q19-1)</f>
        <v>-</v>
      </c>
      <c r="M16" s="204"/>
      <c r="N16" s="204"/>
      <c r="O16" s="203">
        <f>IF(OR('Früchte Daten'!BX19=0,'Früchte Daten'!BY19=0),"-",'Früchte Daten'!BX19/('Früchte Daten'!BX19+'Früchte Daten'!BY19))</f>
        <v>0.1251505554783634</v>
      </c>
      <c r="Q16" s="266">
        <f>IF(OR('Früchte Daten'!BJ19=0,'Früchte Daten'!BK19=0),"-",'Früchte Daten'!BJ19/'Früchte Daten'!BK19-1)</f>
        <v>0.12846281538682303</v>
      </c>
      <c r="R16" s="204"/>
      <c r="S16" s="204"/>
      <c r="T16" s="203">
        <f>IF(OR('Früchte Daten'!DI19=0,'Früchte Daten'!DJ19=0),"-",'Früchte Daten'!DI19/('Früchte Daten'!DI19+'Früchte Daten'!DJ19))</f>
        <v>0.30432301115351146</v>
      </c>
      <c r="U16" s="198"/>
      <c r="V16" s="266">
        <f>IF(OR('Früchte Daten'!AW19=0,'Früchte Daten'!AX19=0),"-",'Früchte Daten'!AW19/'Früchte Daten'!AX19-1)</f>
        <v>1.6470727010494004</v>
      </c>
      <c r="W16" s="204"/>
      <c r="X16" s="204"/>
      <c r="Y16" s="203">
        <f>IF(OR('Früchte Daten'!CV19=0,'Früchte Daten'!CW19=0),"-",'Früchte Daten'!CV19/('Früchte Daten'!CV19+'Früchte Daten'!CW19))</f>
        <v>0.19641317382796045</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1:51" ht="12.75" customHeight="1" x14ac:dyDescent="0.2"/>
    <row r="18" spans="1:51" ht="12.75" customHeight="1" x14ac:dyDescent="0.2">
      <c r="B18" s="574" t="str">
        <f>'Früchte Daten'!BA16</f>
        <v>Clementinen</v>
      </c>
      <c r="C18" s="574"/>
      <c r="D18" s="574"/>
      <c r="E18" s="574"/>
      <c r="G18" s="574" t="str">
        <f>'Früchte Daten'!AA16</f>
        <v>Erdbeeren Ausland</v>
      </c>
      <c r="H18" s="574"/>
      <c r="I18" s="574"/>
      <c r="J18" s="574"/>
      <c r="K18" s="205"/>
      <c r="L18" s="574" t="str">
        <f>'Früchte Daten'!AC16</f>
        <v>Heidelbeeren</v>
      </c>
      <c r="M18" s="574"/>
      <c r="N18" s="574"/>
      <c r="O18" s="574"/>
      <c r="Q18" s="574" t="str">
        <f>Codierung!I352</f>
        <v>Himbeeren</v>
      </c>
      <c r="R18" s="574"/>
      <c r="S18" s="574"/>
      <c r="T18" s="574"/>
      <c r="U18" s="205"/>
      <c r="V18" s="574" t="str">
        <f>'Früchte Daten'!BL16</f>
        <v>Kiwi</v>
      </c>
      <c r="W18" s="574"/>
      <c r="X18" s="574"/>
      <c r="Y18" s="574"/>
      <c r="AB18" s="557"/>
      <c r="AC18" s="557"/>
      <c r="AD18" s="557"/>
      <c r="AE18" s="557"/>
      <c r="AG18" s="557"/>
      <c r="AH18" s="557"/>
      <c r="AI18" s="557"/>
      <c r="AJ18" s="557"/>
      <c r="AK18" s="205"/>
      <c r="AL18" s="557"/>
      <c r="AM18" s="557"/>
      <c r="AN18" s="557"/>
      <c r="AO18" s="557"/>
      <c r="AQ18" s="557"/>
      <c r="AR18" s="557"/>
      <c r="AS18" s="557"/>
      <c r="AT18" s="557"/>
      <c r="AU18" s="205"/>
      <c r="AV18" s="557"/>
      <c r="AW18" s="557"/>
      <c r="AX18" s="557"/>
      <c r="AY18" s="557"/>
    </row>
    <row r="19" spans="1: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Codierung!I119</f>
        <v>CHF/kg</v>
      </c>
      <c r="M19" s="194"/>
      <c r="N19" s="194"/>
      <c r="O19" s="199" t="str">
        <f>Codierung!I127</f>
        <v>Tonnen</v>
      </c>
      <c r="Q19" s="391" t="str">
        <f>Codierung!I119</f>
        <v>CHF/kg</v>
      </c>
      <c r="R19" s="194"/>
      <c r="S19" s="194"/>
      <c r="T19" s="199" t="str">
        <f>Codierung!I127</f>
        <v>Tonnen</v>
      </c>
      <c r="U19" s="194"/>
      <c r="V19" s="193" t="str">
        <f>Codierung!I123</f>
        <v>CHF/Stück</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1:51" ht="12.75" customHeight="1" x14ac:dyDescent="0.2">
      <c r="A20" s="383"/>
      <c r="B20" s="201">
        <f>IF('Früchte Daten'!BA19=0,"-",'Früchte Daten'!BA19)</f>
        <v>3.8801580000000002</v>
      </c>
      <c r="C20" s="386"/>
      <c r="D20" s="386"/>
      <c r="E20" s="390">
        <f>'Früchte Daten'!CZ19</f>
        <v>938.0726688630009</v>
      </c>
      <c r="F20" s="387" t="s">
        <v>1069</v>
      </c>
      <c r="G20" s="385" t="str">
        <f>IF('Früchte Daten'!AA19=0,"-",'Früchte Daten'!AA19)</f>
        <v>-</v>
      </c>
      <c r="H20" s="386"/>
      <c r="I20" s="386"/>
      <c r="J20" s="390">
        <f>'Früchte Daten'!CA19</f>
        <v>0</v>
      </c>
      <c r="K20" s="387" t="s">
        <v>1360</v>
      </c>
      <c r="L20" s="201" t="str">
        <f>IF('Früchte Daten'!AC19=0,"-",'Früchte Daten'!AC19)</f>
        <v>-</v>
      </c>
      <c r="M20" s="386"/>
      <c r="N20" s="386"/>
      <c r="O20" s="390">
        <f>'Früchte Daten'!CC19</f>
        <v>37.626215740000994</v>
      </c>
      <c r="P20" s="383"/>
      <c r="Q20" s="201">
        <f>IF('Früchte Daten'!AE19=0,"-",'Früchte Daten'!AE19)</f>
        <v>22.202182000000001</v>
      </c>
      <c r="R20" s="386"/>
      <c r="S20" s="386"/>
      <c r="T20" s="390">
        <f>'Früchte Daten'!CE19</f>
        <v>29.967899889001</v>
      </c>
      <c r="U20" s="383"/>
      <c r="V20" s="201">
        <f>IF('Früchte Daten'!BL19=0,"-",'Früchte Daten'!BL19)</f>
        <v>0.86090599999999995</v>
      </c>
      <c r="W20" s="386"/>
      <c r="X20" s="386"/>
      <c r="Y20" s="390">
        <f>'Früchte Daten'!DK19</f>
        <v>124.827061913001</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1:51" ht="15.95" customHeight="1" x14ac:dyDescent="0.2">
      <c r="B21" s="560" t="str">
        <f>Codierung!I217</f>
        <v>Vergleich Vormonat*</v>
      </c>
      <c r="C21" s="556"/>
      <c r="D21" s="556"/>
      <c r="E21" s="561"/>
      <c r="G21" s="560" t="str">
        <f>Codierung!I217</f>
        <v>Vergleich Vormonat*</v>
      </c>
      <c r="H21" s="556"/>
      <c r="I21" s="556"/>
      <c r="J21" s="561"/>
      <c r="K21" s="196"/>
      <c r="L21" s="560" t="str">
        <f>Codierung!I217</f>
        <v>Vergleich Vormonat*</v>
      </c>
      <c r="M21" s="556"/>
      <c r="N21" s="556"/>
      <c r="O21" s="561"/>
      <c r="Q21" s="560" t="str">
        <f>Codierung!I217</f>
        <v>Vergleich Vormonat*</v>
      </c>
      <c r="R21" s="556"/>
      <c r="S21" s="556"/>
      <c r="T21" s="561"/>
      <c r="U21" s="194"/>
      <c r="V21" s="560" t="str">
        <f>Codierung!I217</f>
        <v>Vergleich Vormonat*</v>
      </c>
      <c r="W21" s="556"/>
      <c r="X21" s="556"/>
      <c r="Y21" s="561"/>
      <c r="AB21" s="556"/>
      <c r="AC21" s="556"/>
      <c r="AD21" s="556"/>
      <c r="AE21" s="556"/>
      <c r="AG21" s="556"/>
      <c r="AH21" s="556"/>
      <c r="AI21" s="556"/>
      <c r="AJ21" s="556"/>
      <c r="AK21" s="196"/>
      <c r="AL21" s="556"/>
      <c r="AM21" s="556"/>
      <c r="AN21" s="556"/>
      <c r="AO21" s="556"/>
      <c r="AQ21" s="556"/>
      <c r="AR21" s="556"/>
      <c r="AS21" s="556"/>
      <c r="AT21" s="556"/>
      <c r="AU21" s="194"/>
      <c r="AV21" s="556"/>
      <c r="AW21" s="556"/>
      <c r="AX21" s="556"/>
      <c r="AY21" s="556"/>
    </row>
    <row r="22" spans="1:51" ht="15.95" customHeight="1" x14ac:dyDescent="0.2">
      <c r="B22" s="352">
        <f>IF(OR('Früchte Daten'!BA19=0,'Früchte Daten'!BA20=0),"-",'Früchte Daten'!BA19/'Früchte Daten'!BA20-1)</f>
        <v>-0.19375819715050846</v>
      </c>
      <c r="C22" s="206" t="str">
        <f>IF(B22&lt;0,Codierung!$B$10,IF(B22=0,Codierung!$B$11,IF(B22&gt;0,Codierung!$B$12)))</f>
        <v>▼</v>
      </c>
      <c r="D22" s="206" t="str">
        <f>IF(E22&lt;0,Codierung!$B$10,IF(E22=0,Codierung!$B$11,IF(E22&gt;0,Codierung!$B$12)))</f>
        <v>▲</v>
      </c>
      <c r="E22" s="494">
        <f>IF(OR('Früchte Daten'!CZ19=0,'Früchte Daten'!CZ20=0),"-",('Früchte Daten'!CZ19/'Früchte Daten'!BP19)/('Früchte Daten'!CZ20/'Früchte Daten'!BP20)-1)</f>
        <v>1.3786128168923746</v>
      </c>
      <c r="G22" s="352" t="str">
        <f>IF(OR('Früchte Daten'!AA19=0,'Früchte Daten'!AA20=0),"-",'Früchte Daten'!AA19/'Früchte Daten'!AA20-1)</f>
        <v>-</v>
      </c>
      <c r="H22" s="206" t="str">
        <f>IF(G22&lt;0,Codierung!$B$10,IF(G22=0,Codierung!$B$11,IF(G22&gt;0,Codierung!$B$12)))</f>
        <v>▲</v>
      </c>
      <c r="I22" s="206" t="str">
        <f>IF(J22&lt;0,Codierung!$B$10,IF(J22=0,Codierung!$B$11,IF(J22&gt;0,Codierung!$B$12)))</f>
        <v>▲</v>
      </c>
      <c r="J22" s="267" t="str">
        <f>IF(OR('Früchte Daten'!CA19=0,'Früchte Daten'!CA20=0),"-",('Früchte Daten'!CA19/'Früchte Daten'!BP19)/('Früchte Daten'!CA20/'Früchte Daten'!BP20)-1)</f>
        <v>-</v>
      </c>
      <c r="K22" s="196"/>
      <c r="L22" s="352" t="str">
        <f>IF(OR('Früchte Daten'!AC19=0,'Früchte Daten'!AC20=0),"-",'Früchte Daten'!AC19/'Früchte Daten'!AC20-1)</f>
        <v>-</v>
      </c>
      <c r="M22" s="206" t="str">
        <f>IF(L22&lt;0,Codierung!$B$10,IF(L22=0,Codierung!$B$11,IF(L22&gt;0,Codierung!$B$12)))</f>
        <v>▲</v>
      </c>
      <c r="N22" s="206" t="str">
        <f>IF(O22&lt;0,Codierung!$B$10,IF(O22=0,Codierung!$B$11,IF(O22&gt;0,Codierung!$B$12)))</f>
        <v>▼</v>
      </c>
      <c r="O22" s="267">
        <f>IF(OR('Früchte Daten'!CC19=0,'Früchte Daten'!CC20=0),"-",('Früchte Daten'!CC19/'Früchte Daten'!BP19)/('Früchte Daten'!CC20/'Früchte Daten'!BP20)-1)</f>
        <v>-0.19125801778531115</v>
      </c>
      <c r="Q22" s="352">
        <f>IF(OR('Früchte Daten'!AE19=0,'Früchte Daten'!AE20=0),"-",'Früchte Daten'!AE19/'Früchte Daten'!AE20-1)</f>
        <v>-0.23236372536548955</v>
      </c>
      <c r="R22" s="206" t="str">
        <f>IF(Q22&lt;0,Codierung!$B$10,IF(Q22=0,Codierung!$B$11,IF(Q22&gt;0,Codierung!$B$12)))</f>
        <v>▼</v>
      </c>
      <c r="S22" s="206" t="str">
        <f>IF(T22&lt;0,Codierung!$B$10,IF(T22=0,Codierung!$B$11,IF(T22&gt;0,Codierung!$B$12)))</f>
        <v>▲</v>
      </c>
      <c r="T22" s="267">
        <f>IF(OR('Früchte Daten'!CE19=0,'Früchte Daten'!CE20=0),"-",('Früchte Daten'!CE19/'Früchte Daten'!BP19)/('Früchte Daten'!CE20/'Früchte Daten'!BP20)-1)</f>
        <v>8.4585788258616068E-2</v>
      </c>
      <c r="U22" s="194"/>
      <c r="V22" s="352">
        <f>IF(OR('Früchte Daten'!BL19=0,'Früchte Daten'!BL20=0),"-",'Früchte Daten'!BL19/'Früchte Daten'!BL20-1)</f>
        <v>-4.910931245637129E-2</v>
      </c>
      <c r="W22" s="206" t="str">
        <f>IF(V22&lt;0,Codierung!$B$10,IF(V22=0,Codierung!$B$11,IF(V22&gt;0,Codierung!$B$12)))</f>
        <v>▼</v>
      </c>
      <c r="X22" s="206" t="str">
        <f>IF(Y22&lt;0,Codierung!$B$10,IF(Y22=0,Codierung!$B$11,IF(Y22&gt;0,Codierung!$B$12)))</f>
        <v>▲</v>
      </c>
      <c r="Y22" s="267">
        <f>IF(OR('Früchte Daten'!DK19=0,'Früchte Daten'!DK20=0),"-",('Früchte Daten'!DK19/'Früchte Daten'!BP19)/('Früchte Daten'!DK20/'Früchte Daten'!BP20)-1)</f>
        <v>0.10931614577408522</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1:51" ht="12.75" customHeight="1" x14ac:dyDescent="0.2">
      <c r="B23" s="560" t="str">
        <f>Codierung!I218</f>
        <v>Vergleich Vorjahr</v>
      </c>
      <c r="C23" s="556"/>
      <c r="D23" s="556"/>
      <c r="E23" s="561"/>
      <c r="G23" s="560" t="str">
        <f>Codierung!I218</f>
        <v>Vergleich Vorjahr</v>
      </c>
      <c r="H23" s="556"/>
      <c r="I23" s="556"/>
      <c r="J23" s="561"/>
      <c r="K23" s="196"/>
      <c r="L23" s="560" t="str">
        <f>Codierung!I218</f>
        <v>Vergleich Vorjahr</v>
      </c>
      <c r="M23" s="556"/>
      <c r="N23" s="556"/>
      <c r="O23" s="561"/>
      <c r="Q23" s="560" t="str">
        <f>Codierung!I218</f>
        <v>Vergleich Vorjahr</v>
      </c>
      <c r="R23" s="556"/>
      <c r="S23" s="556"/>
      <c r="T23" s="561"/>
      <c r="U23" s="194"/>
      <c r="V23" s="560" t="str">
        <f>Codierung!I218</f>
        <v>Vergleich Vorjahr</v>
      </c>
      <c r="W23" s="556"/>
      <c r="X23" s="556"/>
      <c r="Y23" s="561"/>
      <c r="AB23" s="556"/>
      <c r="AC23" s="556"/>
      <c r="AD23" s="556"/>
      <c r="AE23" s="556"/>
      <c r="AG23" s="556"/>
      <c r="AH23" s="556"/>
      <c r="AI23" s="556"/>
      <c r="AJ23" s="556"/>
      <c r="AK23" s="196"/>
      <c r="AL23" s="556"/>
      <c r="AM23" s="556"/>
      <c r="AN23" s="556"/>
      <c r="AO23" s="556"/>
      <c r="AQ23" s="556"/>
      <c r="AR23" s="556"/>
      <c r="AS23" s="556"/>
      <c r="AT23" s="556"/>
      <c r="AU23" s="194"/>
      <c r="AV23" s="556"/>
      <c r="AW23" s="556"/>
      <c r="AX23" s="556"/>
      <c r="AY23" s="556"/>
    </row>
    <row r="24" spans="1:51" ht="12.75" customHeight="1" x14ac:dyDescent="0.2">
      <c r="B24" s="352">
        <f>IF(OR('Früchte Daten'!BA19=0,'Früchte Daten'!BA21=0),"-",'Früchte Daten'!BA19/'Früchte Daten'!BA21-1)</f>
        <v>7.6575231787197495E-2</v>
      </c>
      <c r="C24" s="206" t="str">
        <f>IF(B24&lt;0,Codierung!$B$10,IF(B24=0,Codierung!$B$11,IF(B24&gt;0,Codierung!$B$12)))</f>
        <v>▲</v>
      </c>
      <c r="D24" s="206" t="str">
        <f>IF(E24&lt;0,Codierung!$B$10,IF(E24=0,Codierung!$B$11,IF(E24&gt;0,Codierung!$B$12)))</f>
        <v>▲</v>
      </c>
      <c r="E24" s="493">
        <f>IF(OR('Früchte Daten'!CZ19=0,'Früchte Daten'!CZ21=0),"-",'Früchte Daten'!CZ19/'Früchte Daten'!CZ21-1)</f>
        <v>0.14366224372036318</v>
      </c>
      <c r="G24" s="352" t="str">
        <f>IF(OR('Früchte Daten'!AA19=0,'Früchte Daten'!AA21=0),"-",'Früchte Daten'!AA19/'Früchte Daten'!AA21-1)</f>
        <v>-</v>
      </c>
      <c r="H24" s="206" t="str">
        <f>IF(G24&lt;0,Codierung!$B$10,IF(G24=0,Codierung!$B$11,IF(G24&gt;0,Codierung!$B$12)))</f>
        <v>▲</v>
      </c>
      <c r="I24" s="206" t="str">
        <f>IF(J24&lt;0,Codierung!$B$10,IF(J24=0,Codierung!$B$11,IF(J24&gt;0,Codierung!$B$12)))</f>
        <v>▲</v>
      </c>
      <c r="J24" s="507" t="str">
        <f>IF(OR('Früchte Daten'!CA19=0,'Früchte Daten'!CA21=0),"-",'Früchte Daten'!CA19/'Früchte Daten'!CA21-1)</f>
        <v>-</v>
      </c>
      <c r="K24" s="196"/>
      <c r="L24" s="352" t="str">
        <f>IF(OR('Früchte Daten'!AC19=0,'Früchte Daten'!AC21=0),"-",'Früchte Daten'!AC19/'Früchte Daten'!AC21-1)</f>
        <v>-</v>
      </c>
      <c r="M24" s="206" t="str">
        <f>IF(L24&lt;0,Codierung!$B$10,IF(L24=0,Codierung!$B$11,IF(L24&gt;0,Codierung!$B$12)))</f>
        <v>▲</v>
      </c>
      <c r="N24" s="206" t="str">
        <f>IF(O24&lt;0,Codierung!$B$10,IF(O24=0,Codierung!$B$11,IF(O24&gt;0,Codierung!$B$12)))</f>
        <v>▲</v>
      </c>
      <c r="O24" s="267">
        <f>IF(OR('Früchte Daten'!CC19=0,'Früchte Daten'!CC21=0),"-",'Früchte Daten'!CC19/'Früchte Daten'!CC21-1)</f>
        <v>3.34033010700856E-2</v>
      </c>
      <c r="Q24" s="352">
        <f>IF(OR('Früchte Daten'!AE19=0,'Früchte Daten'!AE21=0),"-",'Früchte Daten'!AE19/'Früchte Daten'!AE21-1)</f>
        <v>-6.5000307214072905E-2</v>
      </c>
      <c r="R24" s="206" t="str">
        <f>IF(Q24&lt;0,Codierung!$B$10,IF(Q24=0,Codierung!$B$11,IF(Q24&gt;0,Codierung!$B$12)))</f>
        <v>▼</v>
      </c>
      <c r="S24" s="206" t="str">
        <f>IF(T24&lt;0,Codierung!$B$10,IF(T24=0,Codierung!$B$11,IF(T24&gt;0,Codierung!$B$12)))</f>
        <v>▲</v>
      </c>
      <c r="T24" s="267">
        <f>IF(OR('Früchte Daten'!CE19=0,'Früchte Daten'!CE21=0),"-",'Früchte Daten'!CE19/'Früchte Daten'!CE21-1)</f>
        <v>0.29147871847683193</v>
      </c>
      <c r="U24" s="194"/>
      <c r="V24" s="352">
        <f>IF(OR('Früchte Daten'!BL19=0,'Früchte Daten'!BL21=0),"-",'Früchte Daten'!BL19/'Früchte Daten'!BL21-1)</f>
        <v>-5.0077734414222363E-2</v>
      </c>
      <c r="W24" s="206" t="str">
        <f>IF(V24&lt;0,Codierung!$B$10,IF(V24=0,Codierung!$B$11,IF(V24&gt;0,Codierung!$B$12)))</f>
        <v>▼</v>
      </c>
      <c r="X24" s="206" t="str">
        <f>IF(Y24&lt;0,Codierung!$B$10,IF(Y24=0,Codierung!$B$11,IF(Y24&gt;0,Codierung!$B$12)))</f>
        <v>▼</v>
      </c>
      <c r="Y24" s="267">
        <f>IF(OR('Früchte Daten'!DK19=0,'Früchte Daten'!DK21=0),"-",'Früchte Daten'!DK19/'Früchte Daten'!DK21-1)</f>
        <v>-0.13130480654654042</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1:51" ht="12.75" customHeight="1" x14ac:dyDescent="0.2">
      <c r="B25" s="560" t="str">
        <f>Codierung!I219</f>
        <v>Vergl. nicht-bio / Anteil bio</v>
      </c>
      <c r="C25" s="556"/>
      <c r="D25" s="556"/>
      <c r="E25" s="561"/>
      <c r="G25" s="560" t="str">
        <f>Codierung!I219</f>
        <v>Vergl. nicht-bio / Anteil bio</v>
      </c>
      <c r="H25" s="556"/>
      <c r="I25" s="556"/>
      <c r="J25" s="561"/>
      <c r="K25" s="196"/>
      <c r="L25" s="560" t="str">
        <f>Codierung!I219</f>
        <v>Vergl. nicht-bio / Anteil bio</v>
      </c>
      <c r="M25" s="556"/>
      <c r="N25" s="556"/>
      <c r="O25" s="561"/>
      <c r="Q25" s="560" t="str">
        <f>Codierung!I219</f>
        <v>Vergl. nicht-bio / Anteil bio</v>
      </c>
      <c r="R25" s="556"/>
      <c r="S25" s="556"/>
      <c r="T25" s="561"/>
      <c r="U25" s="194"/>
      <c r="V25" s="560" t="str">
        <f>Codierung!I219</f>
        <v>Vergl. nicht-bio / Anteil bio</v>
      </c>
      <c r="W25" s="556"/>
      <c r="X25" s="556"/>
      <c r="Y25" s="561"/>
      <c r="AB25" s="556"/>
      <c r="AC25" s="556"/>
      <c r="AD25" s="556"/>
      <c r="AE25" s="556"/>
      <c r="AG25" s="556"/>
      <c r="AH25" s="556"/>
      <c r="AI25" s="556"/>
      <c r="AJ25" s="556"/>
      <c r="AK25" s="196"/>
      <c r="AL25" s="556"/>
      <c r="AM25" s="556"/>
      <c r="AN25" s="556"/>
      <c r="AO25" s="556"/>
      <c r="AQ25" s="556"/>
      <c r="AR25" s="556"/>
      <c r="AS25" s="556"/>
      <c r="AT25" s="556"/>
      <c r="AU25" s="194"/>
      <c r="AV25" s="556"/>
      <c r="AW25" s="556"/>
      <c r="AX25" s="556"/>
      <c r="AY25" s="556"/>
    </row>
    <row r="26" spans="1:51" ht="12.75" customHeight="1" x14ac:dyDescent="0.2">
      <c r="B26" s="266">
        <f>IF(OR('Früchte Daten'!BA19=0,'Früchte Daten'!BB19=0),"-",'Früchte Daten'!BA19/'Früchte Daten'!BB19-1)</f>
        <v>0.92889334747797503</v>
      </c>
      <c r="C26" s="204"/>
      <c r="D26" s="204"/>
      <c r="E26" s="203">
        <f>IF(OR('Früchte Daten'!CZ19=0,'Früchte Daten'!DA19=0),"-",'Früchte Daten'!CZ19/('Früchte Daten'!CZ19+'Früchte Daten'!DA19))</f>
        <v>0.10008152171285208</v>
      </c>
      <c r="G26" s="266" t="str">
        <f>IF(OR('Früchte Daten'!AA19=0,'Früchte Daten'!AB19=0),"-",'Früchte Daten'!AA19/'Früchte Daten'!AB19-1)</f>
        <v>-</v>
      </c>
      <c r="H26" s="204"/>
      <c r="I26" s="204"/>
      <c r="J26" s="203" t="str">
        <f>IF(OR('Früchte Daten'!CA19=0,'Früchte Daten'!CB19=0),"-",'Früchte Daten'!CA19/('Früchte Daten'!CA19+'Früchte Daten'!CB19))</f>
        <v>-</v>
      </c>
      <c r="K26" s="197"/>
      <c r="L26" s="266" t="str">
        <f>IF(OR('Früchte Daten'!AC19=0,'Früchte Daten'!AD19=0),"-",'Früchte Daten'!AC19/'Früchte Daten'!AD19-1)</f>
        <v>-</v>
      </c>
      <c r="M26" s="204"/>
      <c r="N26" s="204"/>
      <c r="O26" s="203">
        <f>IF(OR('Früchte Daten'!CC19=0,'Früchte Daten'!CD19=0),"-",'Früchte Daten'!CC19/('Früchte Daten'!CC19+'Früchte Daten'!CD19))</f>
        <v>5.8233455617145664E-2</v>
      </c>
      <c r="Q26" s="266">
        <f>IF(OR('Früchte Daten'!AE19=0,'Früchte Daten'!AF19=0),"-",'Früchte Daten'!AE19/'Früchte Daten'!AF19-1)</f>
        <v>0.23192115591676044</v>
      </c>
      <c r="R26" s="204"/>
      <c r="S26" s="204"/>
      <c r="T26" s="203">
        <f>IF(OR('Früchte Daten'!CE19=0,'Früchte Daten'!CF19=0),"-",'Früchte Daten'!CE19/('Früchte Daten'!CE19+'Früchte Daten'!CF19))</f>
        <v>0.16100567817351683</v>
      </c>
      <c r="U26" s="198"/>
      <c r="V26" s="266">
        <f>IF(OR('Früchte Daten'!BL19=0,'Früchte Daten'!BM19=0),"-",'Früchte Daten'!BL19/'Früchte Daten'!BM19-1)</f>
        <v>-0.13053498640618255</v>
      </c>
      <c r="W26" s="204"/>
      <c r="X26" s="204"/>
      <c r="Y26" s="203">
        <f>IF(OR('Früchte Daten'!DK19=0,'Früchte Daten'!DL19=0),"-",'Früchte Daten'!DK19/('Früchte Daten'!DK19+'Früchte Daten'!DL19))</f>
        <v>0.13726654846749695</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1:51" ht="12.75" customHeight="1" x14ac:dyDescent="0.2"/>
    <row r="28" spans="1:51" ht="12.75" customHeight="1" x14ac:dyDescent="0.2">
      <c r="B28" s="574" t="str">
        <f>'Früchte Daten'!AJ16</f>
        <v>Kirschen</v>
      </c>
      <c r="C28" s="574"/>
      <c r="D28" s="574"/>
      <c r="E28" s="574"/>
      <c r="G28" s="574" t="str">
        <f>'Früchte Daten'!AL16</f>
        <v>Nektarinen</v>
      </c>
      <c r="H28" s="574"/>
      <c r="I28" s="574"/>
      <c r="J28" s="574"/>
      <c r="K28" s="205"/>
      <c r="L28" s="574" t="str">
        <f>'Früchte Daten'!CS16</f>
        <v>Trauben weiss</v>
      </c>
      <c r="M28" s="574"/>
      <c r="N28" s="574"/>
      <c r="O28" s="574"/>
      <c r="Q28" s="574" t="str">
        <f>'Früchte Daten'!AN16</f>
        <v>Zwetschgen</v>
      </c>
      <c r="R28" s="574"/>
      <c r="S28" s="574"/>
      <c r="T28" s="574"/>
      <c r="U28" s="205"/>
      <c r="V28" s="574" t="str">
        <f>'Früchte Daten'!DB16</f>
        <v>Zitronen</v>
      </c>
      <c r="W28" s="574"/>
      <c r="X28" s="574"/>
      <c r="Y28" s="574"/>
      <c r="AB28" s="557"/>
      <c r="AC28" s="557"/>
      <c r="AD28" s="557"/>
      <c r="AE28" s="557"/>
      <c r="AG28" s="557"/>
      <c r="AH28" s="557"/>
      <c r="AI28" s="557"/>
      <c r="AJ28" s="557"/>
      <c r="AK28" s="205"/>
      <c r="AL28" s="557"/>
      <c r="AM28" s="557"/>
      <c r="AN28" s="557"/>
      <c r="AO28" s="557"/>
      <c r="AQ28" s="557"/>
      <c r="AR28" s="557"/>
      <c r="AS28" s="557"/>
      <c r="AT28" s="557"/>
      <c r="AU28" s="205"/>
      <c r="AV28" s="557"/>
      <c r="AW28" s="557"/>
      <c r="AX28" s="557"/>
      <c r="AY28" s="557"/>
    </row>
    <row r="29" spans="1:51" ht="12.75" customHeight="1" x14ac:dyDescent="0.2">
      <c r="B29" s="193" t="str">
        <f>Codierung!I119</f>
        <v>CHF/kg</v>
      </c>
      <c r="C29" s="194"/>
      <c r="D29" s="194"/>
      <c r="E29" s="199" t="str">
        <f>Codierung!I127</f>
        <v>Tonnen</v>
      </c>
      <c r="G29" s="193" t="str">
        <f>Codierung!I119</f>
        <v>CHF/kg</v>
      </c>
      <c r="H29" s="194"/>
      <c r="I29" s="194"/>
      <c r="J29" s="199" t="str">
        <f>Codierung!I127</f>
        <v>Tonnen</v>
      </c>
      <c r="K29" s="194"/>
      <c r="L29" s="193" t="str">
        <f>Codierung!I119</f>
        <v>CHF/kg</v>
      </c>
      <c r="M29" s="194"/>
      <c r="N29" s="194"/>
      <c r="O29" s="199" t="str">
        <f>Codierung!I127</f>
        <v>Tonnen</v>
      </c>
      <c r="Q29" s="391" t="str">
        <f>Codierung!I119</f>
        <v>CHF/kg</v>
      </c>
      <c r="R29" s="194"/>
      <c r="S29" s="194"/>
      <c r="T29" s="199" t="str">
        <f>Codierung!I127</f>
        <v>Tonnen</v>
      </c>
      <c r="U29" s="194"/>
      <c r="V29" s="193" t="str">
        <f>Codierung!I123</f>
        <v>CHF/Stück</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1:51" ht="12.75" customHeight="1" x14ac:dyDescent="0.2">
      <c r="A30" s="383"/>
      <c r="B30" s="201" t="str">
        <f>IF('Früchte Daten'!AJ19=0,"-",'Früchte Daten'!AJ19)</f>
        <v>-</v>
      </c>
      <c r="C30" s="386"/>
      <c r="D30" s="386"/>
      <c r="E30" s="390">
        <f>IF('Früchte Daten'!CJ19=0,"-",'Früchte Daten'!CJ19)</f>
        <v>1.5605108829999998</v>
      </c>
      <c r="F30" s="387"/>
      <c r="G30" s="201" t="str">
        <f>IF('Früchte Daten'!AL19=0,"-",'Früchte Daten'!AL19)</f>
        <v>-</v>
      </c>
      <c r="H30" s="386"/>
      <c r="I30" s="386"/>
      <c r="J30" s="390">
        <f>IF('Früchte Daten'!CL19=0,"-",'Früchte Daten'!CL19)</f>
        <v>7.9360000000000003E-3</v>
      </c>
      <c r="K30" s="388"/>
      <c r="L30" s="201" t="str">
        <f>IF('Früchte Daten'!AQ19=0,"-",'Früchte Daten'!AQ19)</f>
        <v>-</v>
      </c>
      <c r="M30" s="386"/>
      <c r="N30" s="386"/>
      <c r="O30" s="390">
        <f>'Früchte Daten'!CS19</f>
        <v>75.524108817001007</v>
      </c>
      <c r="P30" s="383"/>
      <c r="Q30" s="201" t="str">
        <f>IF('Früchte Daten'!AN19=0,"-",'Früchte Daten'!AN19)</f>
        <v>-</v>
      </c>
      <c r="R30" s="386"/>
      <c r="S30" s="386"/>
      <c r="T30" s="390" t="str">
        <f>IF('Früchte Daten'!CP19=0,"-",'Früchte Daten'!CP19)</f>
        <v>-</v>
      </c>
      <c r="U30" s="383"/>
      <c r="V30" s="385">
        <f>'Früchte Daten'!BC19</f>
        <v>0.521096</v>
      </c>
      <c r="W30" s="386"/>
      <c r="X30" s="386"/>
      <c r="Y30" s="390">
        <f>'Früchte Daten'!DB19</f>
        <v>826.68589654200002</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1:51" ht="15.95" customHeight="1" x14ac:dyDescent="0.2">
      <c r="B31" s="560" t="str">
        <f>Codierung!I217</f>
        <v>Vergleich Vormonat*</v>
      </c>
      <c r="C31" s="556"/>
      <c r="D31" s="556"/>
      <c r="E31" s="561"/>
      <c r="G31" s="560" t="str">
        <f>Codierung!I217</f>
        <v>Vergleich Vormonat*</v>
      </c>
      <c r="H31" s="556"/>
      <c r="I31" s="556"/>
      <c r="J31" s="561"/>
      <c r="K31" s="196"/>
      <c r="L31" s="560" t="str">
        <f>Codierung!I217</f>
        <v>Vergleich Vormonat*</v>
      </c>
      <c r="M31" s="556"/>
      <c r="N31" s="556"/>
      <c r="O31" s="561"/>
      <c r="Q31" s="560" t="str">
        <f>Codierung!I217</f>
        <v>Vergleich Vormonat*</v>
      </c>
      <c r="R31" s="556"/>
      <c r="S31" s="556"/>
      <c r="T31" s="561"/>
      <c r="U31" s="194"/>
      <c r="V31" s="560" t="str">
        <f>Codierung!I217</f>
        <v>Vergleich Vormonat*</v>
      </c>
      <c r="W31" s="556"/>
      <c r="X31" s="556"/>
      <c r="Y31" s="561"/>
      <c r="AB31" s="556"/>
      <c r="AC31" s="556"/>
      <c r="AD31" s="556"/>
      <c r="AE31" s="556"/>
      <c r="AG31" s="556"/>
      <c r="AH31" s="556"/>
      <c r="AI31" s="556"/>
      <c r="AJ31" s="556"/>
      <c r="AK31" s="196"/>
      <c r="AL31" s="556"/>
      <c r="AM31" s="556"/>
      <c r="AN31" s="556"/>
      <c r="AO31" s="556"/>
      <c r="AQ31" s="556"/>
      <c r="AR31" s="556"/>
      <c r="AS31" s="556"/>
      <c r="AT31" s="556"/>
      <c r="AU31" s="194"/>
      <c r="AV31" s="556"/>
      <c r="AW31" s="556"/>
      <c r="AX31" s="556"/>
      <c r="AY31" s="556"/>
    </row>
    <row r="32" spans="1:51" ht="12.75" customHeight="1" x14ac:dyDescent="0.2">
      <c r="B32" s="352" t="str">
        <f>IF(OR('Früchte Daten'!AJ19=0,'Früchte Daten'!AJ20=0),"-",'Früchte Daten'!AJ19/'Früchte Daten'!AJ20-1)</f>
        <v>-</v>
      </c>
      <c r="C32" s="206" t="str">
        <f>IF(B32&lt;0,Codierung!$B$10,IF(B32=0,Codierung!$B$11,IF(B32&gt;0,Codierung!$B$12)))</f>
        <v>▲</v>
      </c>
      <c r="D32" s="206" t="str">
        <f>IF(E32&lt;0,Codierung!$B$10,IF(E32=0,Codierung!$B$11,IF(E32&gt;0,Codierung!$B$12)))</f>
        <v>▲</v>
      </c>
      <c r="E32" s="376" t="str">
        <f>IF(OR('Früchte Daten'!CJ19=0,'Früchte Daten'!CJ20=0),"-",('Früchte Daten'!CJ19/'Früchte Daten'!BP19)/('Früchte Daten'!CJ20/'Früchte Daten'!BP20)-1)</f>
        <v>-</v>
      </c>
      <c r="G32" s="352" t="str">
        <f>IF(OR('Früchte Daten'!AL19=0,'Früchte Daten'!AL20=0),"-",'Früchte Daten'!AL19/'Früchte Daten'!AL20-1)</f>
        <v>-</v>
      </c>
      <c r="H32" s="206" t="str">
        <f>IF(G32&lt;0,Codierung!$B$10,IF(G32=0,Codierung!$B$11,IF(G32&gt;0,Codierung!$B$12)))</f>
        <v>▲</v>
      </c>
      <c r="I32" s="206" t="str">
        <f>IF(J32&lt;0,Codierung!$B$10,IF(J32=0,Codierung!$B$11,IF(J32&gt;0,Codierung!$B$12)))</f>
        <v>▼</v>
      </c>
      <c r="J32" s="376">
        <f>IF(OR('Früchte Daten'!CL19=0,'Früchte Daten'!CL20=0),"-",('Früchte Daten'!CL19/'Früchte Daten'!BP19)/('Früchte Daten'!CL20/'Früchte Daten'!BP20)-1)</f>
        <v>-0.99565055607278885</v>
      </c>
      <c r="K32" s="196"/>
      <c r="L32" s="352" t="str">
        <f>IF(OR('Früchte Daten'!AQ19=0,'Früchte Daten'!AQ20=0),"-",'Früchte Daten'!AQ19/'Früchte Daten'!AQ20-1)</f>
        <v>-</v>
      </c>
      <c r="M32" s="206" t="str">
        <f>IF(L32&lt;0,Codierung!$B$10,IF(L32=0,Codierung!$B$11,IF(L32&gt;0,Codierung!$B$12)))</f>
        <v>▲</v>
      </c>
      <c r="N32" s="206" t="str">
        <f>IF(O32&lt;0,Codierung!$B$10,IF(O32=0,Codierung!$B$11,IF(O32&gt;0,Codierung!$B$12)))</f>
        <v>▼</v>
      </c>
      <c r="O32" s="267">
        <f>IF(OR('Früchte Daten'!CS19=0,'Früchte Daten'!CS20=0),"-",('Früchte Daten'!CS19/'Früchte Daten'!BP19)/('Früchte Daten'!CS20/'Früchte Daten'!BP20)-1)</f>
        <v>-0.75545162059141979</v>
      </c>
      <c r="Q32" s="352" t="str">
        <f>IF(OR('Früchte Daten'!AN19=0,'Früchte Daten'!AN20=0),"-",'Früchte Daten'!AN19/'Früchte Daten'!AN20-1)</f>
        <v>-</v>
      </c>
      <c r="R32" s="206" t="str">
        <f>IF(Q32&lt;0,Codierung!$B$10,IF(Q32=0,Codierung!$B$11,IF(Q32&gt;0,Codierung!$B$12)))</f>
        <v>▲</v>
      </c>
      <c r="S32" s="206" t="str">
        <f>IF(T32&lt;0,Codierung!$B$10,IF(T32=0,Codierung!$B$11,IF(T32&gt;0,Codierung!$B$12)))</f>
        <v>▲</v>
      </c>
      <c r="T32" s="267" t="str">
        <f>IF(OR('Früchte Daten'!CP19=0,'Früchte Daten'!CP20=0),"-",('Früchte Daten'!CP19/'Früchte Daten'!BP19)/('Früchte Daten'!CP20/'Früchte Daten'!BP20)-1)</f>
        <v>-</v>
      </c>
      <c r="U32" s="194"/>
      <c r="V32" s="352">
        <f>IF(OR('Früchte Daten'!BC19=0,'Früchte Daten'!BC20=0),"-",'Früchte Daten'!BC19/'Früchte Daten'!BC20-1)</f>
        <v>1.8549430616529028E-2</v>
      </c>
      <c r="W32" s="206"/>
      <c r="X32" s="206" t="str">
        <f>IF(Y32&lt;0,Codierung!$B$10,IF(Y32=0,Codierung!$B$11,IF(Y32&gt;0,Codierung!$B$12)))</f>
        <v>▲</v>
      </c>
      <c r="Y32" s="267">
        <f>IF(OR('Früchte Daten'!DB19=0,'Früchte Daten'!DB20=0),"-",('Früchte Daten'!DB19/'Früchte Daten'!BP19)/('Früchte Daten'!DB20/'Früchte Daten'!BP20)-1)</f>
        <v>0.16397049256742369</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60" t="str">
        <f>Codierung!I218</f>
        <v>Vergleich Vorjahr</v>
      </c>
      <c r="C33" s="556"/>
      <c r="D33" s="556"/>
      <c r="E33" s="561"/>
      <c r="G33" s="560" t="str">
        <f>Codierung!I218</f>
        <v>Vergleich Vorjahr</v>
      </c>
      <c r="H33" s="556"/>
      <c r="I33" s="556"/>
      <c r="J33" s="561"/>
      <c r="K33" s="196"/>
      <c r="L33" s="560" t="str">
        <f>Codierung!I218</f>
        <v>Vergleich Vorjahr</v>
      </c>
      <c r="M33" s="556"/>
      <c r="N33" s="556"/>
      <c r="O33" s="561"/>
      <c r="Q33" s="560" t="str">
        <f>Codierung!I218</f>
        <v>Vergleich Vorjahr</v>
      </c>
      <c r="R33" s="556"/>
      <c r="S33" s="556"/>
      <c r="T33" s="561"/>
      <c r="U33" s="194"/>
      <c r="V33" s="560" t="str">
        <f>Codierung!I218</f>
        <v>Vergleich Vorjahr</v>
      </c>
      <c r="W33" s="556"/>
      <c r="X33" s="556"/>
      <c r="Y33" s="561"/>
      <c r="AB33" s="556"/>
      <c r="AC33" s="556"/>
      <c r="AD33" s="556"/>
      <c r="AE33" s="556"/>
      <c r="AG33" s="556"/>
      <c r="AH33" s="556"/>
      <c r="AI33" s="556"/>
      <c r="AJ33" s="556"/>
      <c r="AK33" s="196"/>
      <c r="AL33" s="556"/>
      <c r="AM33" s="556"/>
      <c r="AN33" s="556"/>
      <c r="AO33" s="556"/>
      <c r="AQ33" s="556"/>
      <c r="AR33" s="556"/>
      <c r="AS33" s="556"/>
      <c r="AT33" s="556"/>
      <c r="AU33" s="194"/>
      <c r="AV33" s="556"/>
      <c r="AW33" s="556"/>
      <c r="AX33" s="556"/>
      <c r="AY33" s="556"/>
    </row>
    <row r="34" spans="2:51" ht="12.75" customHeight="1" x14ac:dyDescent="0.2">
      <c r="B34" s="352" t="str">
        <f>IF(OR('Früchte Daten'!AJ19=0,'Früchte Daten'!AJ21=0),"-",'Früchte Daten'!AJ19/'Früchte Daten'!AJ21-1)</f>
        <v>-</v>
      </c>
      <c r="C34" s="206" t="str">
        <f>IF(B34&lt;0,Codierung!$B$10,IF(B34=0,Codierung!$B$11,IF(B34&gt;0,Codierung!$B$12)))</f>
        <v>▲</v>
      </c>
      <c r="D34" s="206" t="str">
        <f>IF(E34&lt;0,Codierung!$B$10,IF(E34=0,Codierung!$B$11,IF(E34&gt;0,Codierung!$B$12)))</f>
        <v>▲</v>
      </c>
      <c r="E34" s="267">
        <f>IF(OR('Früchte Daten'!CJ19=0,'Früchte Daten'!CJ21=0),"-",'Früchte Daten'!CJ19/'Früchte Daten'!CJ21-1)</f>
        <v>11.683518652566992</v>
      </c>
      <c r="G34" s="352" t="str">
        <f>IF(OR('Früchte Daten'!AL19=0,'Früchte Daten'!AL21=0),"-",'Früchte Daten'!AL19/'Früchte Daten'!AL21-1)</f>
        <v>-</v>
      </c>
      <c r="H34" s="206" t="str">
        <f>IF(G34&lt;0,Codierung!$B$10,IF(G34=0,Codierung!$B$11,IF(G34&gt;0,Codierung!$B$12)))</f>
        <v>▲</v>
      </c>
      <c r="I34" s="206" t="str">
        <f>IF(J34&lt;0,Codierung!$B$10,IF(J34=0,Codierung!$B$11,IF(J34&gt;0,Codierung!$B$12)))</f>
        <v>▼</v>
      </c>
      <c r="J34" s="267">
        <f>IF(OR('Früchte Daten'!CL19=0,'Früchte Daten'!CL21=0),"-",'Früchte Daten'!CL19/'Früchte Daten'!CL21-1)</f>
        <v>-0.99384771226509994</v>
      </c>
      <c r="K34" s="196"/>
      <c r="L34" s="352" t="str">
        <f>IF(OR('Früchte Daten'!AQ19=0,'Früchte Daten'!AQ21=0),"-",'Früchte Daten'!AQ19/'Früchte Daten'!AQ21-1)</f>
        <v>-</v>
      </c>
      <c r="M34" s="206" t="str">
        <f>IF(L34&lt;0,Codierung!$B$10,IF(L34=0,Codierung!$B$11,IF(L34&gt;0,Codierung!$B$12)))</f>
        <v>▲</v>
      </c>
      <c r="N34" s="206" t="str">
        <f>IF(O34&lt;0,Codierung!$B$10,IF(O34=0,Codierung!$B$11,IF(O34&gt;0,Codierung!$B$12)))</f>
        <v>▲</v>
      </c>
      <c r="O34" s="267">
        <f>IF(OR('Früchte Daten'!CS19=0,'Früchte Daten'!CS21=0),"-",'Früchte Daten'!CS19/'Früchte Daten'!CS21-1)</f>
        <v>0.37248529465596203</v>
      </c>
      <c r="Q34" s="352" t="str">
        <f>IF(OR('Früchte Daten'!AN19=0,'Früchte Daten'!AN21=0),"-",'Früchte Daten'!AN19/'Früchte Daten'!AN21-1)</f>
        <v>-</v>
      </c>
      <c r="R34" s="206" t="str">
        <f>IF(Q34&lt;0,Codierung!$B$10,IF(Q34=0,Codierung!$B$11,IF(Q34&gt;0,Codierung!$B$12)))</f>
        <v>▲</v>
      </c>
      <c r="S34" s="206" t="str">
        <f>IF(T34&lt;0,Codierung!$B$10,IF(T34=0,Codierung!$B$11,IF(T34&gt;0,Codierung!$B$12)))</f>
        <v>▲</v>
      </c>
      <c r="T34" s="267" t="str">
        <f>IF(OR('Früchte Daten'!CP19=0,'Früchte Daten'!CP21=0),"-",'Früchte Daten'!CP19/'Früchte Daten'!CP21-1)</f>
        <v>-</v>
      </c>
      <c r="U34" s="194"/>
      <c r="V34" s="352">
        <f>IF(OR('Früchte Daten'!BC19=0,'Früchte Daten'!BC21=0),"-",'Früchte Daten'!BC19/'Früchte Daten'!BC21-1)</f>
        <v>5.165266739589347E-2</v>
      </c>
      <c r="W34" s="206"/>
      <c r="X34" s="206" t="str">
        <f>IF(Y34&lt;0,Codierung!$B$10,IF(Y34=0,Codierung!$B$11,IF(Y34&gt;0,Codierung!$B$12)))</f>
        <v>▼</v>
      </c>
      <c r="Y34" s="267">
        <f>IF(OR('Früchte Daten'!DB19=0,'Früchte Daten'!DB21=0),"-",'Früchte Daten'!DB19/'Früchte Daten'!DB21-1)</f>
        <v>-4.2154102666209892E-2</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60" t="str">
        <f>Codierung!I219</f>
        <v>Vergl. nicht-bio / Anteil bio</v>
      </c>
      <c r="C35" s="556"/>
      <c r="D35" s="556"/>
      <c r="E35" s="561"/>
      <c r="G35" s="560" t="str">
        <f>Codierung!I219</f>
        <v>Vergl. nicht-bio / Anteil bio</v>
      </c>
      <c r="H35" s="556"/>
      <c r="I35" s="556"/>
      <c r="J35" s="561"/>
      <c r="K35" s="196"/>
      <c r="L35" s="560" t="str">
        <f>Codierung!I219</f>
        <v>Vergl. nicht-bio / Anteil bio</v>
      </c>
      <c r="M35" s="556"/>
      <c r="N35" s="556"/>
      <c r="O35" s="561"/>
      <c r="Q35" s="560" t="str">
        <f>Codierung!I219</f>
        <v>Vergl. nicht-bio / Anteil bio</v>
      </c>
      <c r="R35" s="556"/>
      <c r="S35" s="556"/>
      <c r="T35" s="561"/>
      <c r="U35" s="194"/>
      <c r="V35" s="560" t="str">
        <f>Codierung!I219</f>
        <v>Vergl. nicht-bio / Anteil bio</v>
      </c>
      <c r="W35" s="556"/>
      <c r="X35" s="556"/>
      <c r="Y35" s="561"/>
      <c r="AB35" s="556"/>
      <c r="AC35" s="556"/>
      <c r="AD35" s="556"/>
      <c r="AE35" s="556"/>
      <c r="AG35" s="556"/>
      <c r="AH35" s="556"/>
      <c r="AI35" s="556"/>
      <c r="AJ35" s="556"/>
      <c r="AK35" s="196"/>
      <c r="AL35" s="556"/>
      <c r="AM35" s="556"/>
      <c r="AN35" s="556"/>
      <c r="AO35" s="556"/>
      <c r="AQ35" s="556"/>
      <c r="AR35" s="556"/>
      <c r="AS35" s="556"/>
      <c r="AT35" s="556"/>
      <c r="AU35" s="194"/>
      <c r="AV35" s="556"/>
      <c r="AW35" s="556"/>
      <c r="AX35" s="556"/>
      <c r="AY35" s="556"/>
    </row>
    <row r="36" spans="2:51" ht="12.75" customHeight="1" x14ac:dyDescent="0.2">
      <c r="B36" s="266" t="str">
        <f>IF(OR('Früchte Daten'!AJ19=0,'Früchte Daten'!AK19=0),"-",'Früchte Daten'!AJ19/'Früchte Daten'!AK19-1)</f>
        <v>-</v>
      </c>
      <c r="C36" s="204"/>
      <c r="D36" s="204"/>
      <c r="E36" s="203">
        <f>IF(OR('Früchte Daten'!CJ19=0,'Früchte Daten'!CK19=0),"-",'Früchte Daten'!CJ19/('Früchte Daten'!CJ19+'Früchte Daten'!CK19))</f>
        <v>0.23976351555422568</v>
      </c>
      <c r="G36" s="266" t="str">
        <f>IF(OR('Früchte Daten'!AL19=0,'Früchte Daten'!AM19=0),"-",'Früchte Daten'!AL19/'Früchte Daten'!AM19-1)</f>
        <v>-</v>
      </c>
      <c r="H36" s="204"/>
      <c r="I36" s="204"/>
      <c r="J36" s="203">
        <f>IF(OR('Früchte Daten'!CL19=0,'Früchte Daten'!CM19=0),"-",'Früchte Daten'!CL19/('Früchte Daten'!CL19+'Früchte Daten'!CM19))</f>
        <v>5.2373410620507889E-4</v>
      </c>
      <c r="K36" s="197"/>
      <c r="L36" s="266" t="str">
        <f>IF(OR('Früchte Daten'!AQ19=0,'Früchte Daten'!AR19=0),"-",'Früchte Daten'!AQ19/'Früchte Daten'!AR19-1)</f>
        <v>-</v>
      </c>
      <c r="M36" s="204"/>
      <c r="N36" s="204"/>
      <c r="O36" s="203">
        <f>IF(OR('Früchte Daten'!CS19=0,'Früchte Daten'!CT19=0),"-",'Früchte Daten'!CS19/('Früchte Daten'!CS19+'Früchte Daten'!CT19))</f>
        <v>9.9492759864405339E-2</v>
      </c>
      <c r="Q36" s="266" t="str">
        <f>IF(OR('Früchte Daten'!AN19=0,'Früchte Daten'!AM19=0),"-",'Früchte Daten'!AN19/'Früchte Daten'!AM19-1)</f>
        <v>-</v>
      </c>
      <c r="R36" s="204"/>
      <c r="S36" s="204"/>
      <c r="T36" s="203" t="str">
        <f>IF(OR('Früchte Daten'!CP19=0,'Früchte Daten'!CQ19=0),"-",'Früchte Daten'!CP19/('Früchte Daten'!CP19+'Früchte Daten'!CQ19))</f>
        <v>-</v>
      </c>
      <c r="U36" s="198"/>
      <c r="V36" s="266">
        <f>IF(OR('Früchte Daten'!BC19=0,'Früchte Daten'!BD19=0),"-",'Früchte Daten'!BC19/'Früchte Daten'!BD19-1)</f>
        <v>0.26512468043885185</v>
      </c>
      <c r="W36" s="204"/>
      <c r="X36" s="204"/>
      <c r="Y36" s="203">
        <f>IF(OR('Früchte Daten'!DB19=0,'Früchte Daten'!DC19=0),"-",'Früchte Daten'!DB19/('Früchte Daten'!DB19+'Früchte Daten'!DC19))</f>
        <v>0.48354273727119712</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8.25" customHeight="1" x14ac:dyDescent="0.2">
      <c r="Q37" s="398"/>
    </row>
    <row r="38" spans="2:51" ht="12.75" customHeight="1" x14ac:dyDescent="0.2">
      <c r="B38" s="194" t="str">
        <f>Codierung!I485</f>
        <v>Quellen: Preise: BLW, Fachbereich Agrardaten und Marktanalysen; Mengen: NielsenIQ Switzerland, Total Market Consumer/Retail Panel</v>
      </c>
      <c r="AB38" s="194"/>
    </row>
    <row r="39" spans="2:51" ht="39" customHeight="1" x14ac:dyDescent="0.2">
      <c r="B39" s="563" t="str">
        <f>Codierung!I493</f>
        <v>Anmerkungen: 1) ohne Convenience-Produkte; 2) Äpfel Total; 3) Birnen Total; 4) Mandarinen &amp; Clementinen; 5) Erdbeeren Total; * Absatzmengen Detailhandel auf 4 Wochen umgerechnet</v>
      </c>
      <c r="C39" s="563"/>
      <c r="D39" s="563"/>
      <c r="E39" s="563"/>
      <c r="F39" s="563"/>
      <c r="G39" s="563"/>
      <c r="H39" s="563"/>
      <c r="I39" s="563"/>
      <c r="J39" s="563"/>
      <c r="K39" s="563"/>
      <c r="L39" s="563"/>
      <c r="M39" s="563"/>
      <c r="N39" s="563"/>
      <c r="O39" s="563"/>
      <c r="P39" s="563"/>
      <c r="Q39" s="563"/>
      <c r="R39" s="563"/>
      <c r="S39" s="563"/>
      <c r="T39" s="563"/>
      <c r="U39" s="563"/>
      <c r="V39" s="563"/>
      <c r="W39" s="563"/>
      <c r="X39" s="563"/>
      <c r="Y39" s="563"/>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sheetView>
  </sheetViews>
  <sheetFormatPr baseColWidth="10" defaultColWidth="11" defaultRowHeight="14.25" x14ac:dyDescent="0.2"/>
  <cols>
    <col min="1" max="1" width="14.125" style="141" customWidth="1"/>
    <col min="2" max="2" width="10.625" style="141" customWidth="1"/>
    <col min="3" max="12" width="8.625" style="141" customWidth="1"/>
    <col min="13" max="13" width="4.125" style="141" customWidth="1"/>
    <col min="14" max="23" width="8.625" style="141" customWidth="1"/>
    <col min="24" max="24" width="4.125" style="141" customWidth="1"/>
    <col min="25" max="32" width="8.625" style="141" customWidth="1"/>
    <col min="33" max="33" width="4.125" style="141" customWidth="1"/>
    <col min="34" max="41" width="8.625" style="141" customWidth="1"/>
    <col min="42" max="42" width="4.125" style="141" customWidth="1"/>
    <col min="43" max="44" width="8.625" style="141" customWidth="1"/>
    <col min="45" max="45" width="4.125" style="141" customWidth="1"/>
    <col min="46" max="47" width="8.625" style="141" customWidth="1"/>
    <col min="48" max="48" width="4.125" style="141" customWidth="1"/>
    <col min="49" max="56" width="8.625" style="141" customWidth="1"/>
    <col min="57" max="57" width="4.125" style="141" customWidth="1"/>
    <col min="58" max="68" width="8.625" style="141" customWidth="1"/>
    <col min="69" max="69" width="12.625" style="141" customWidth="1"/>
    <col min="70" max="71" width="9.5" style="141" customWidth="1"/>
    <col min="72" max="72" width="4.125" style="141" customWidth="1"/>
    <col min="73" max="74" width="8.625" style="141" customWidth="1"/>
    <col min="75" max="75" width="4.125" style="141" customWidth="1"/>
    <col min="76" max="77" width="8.625" style="141" customWidth="1"/>
    <col min="78" max="78" width="4.125" style="141" customWidth="1"/>
    <col min="79" max="84" width="8.625" style="141" customWidth="1"/>
    <col min="85" max="85" width="4.125" style="141" customWidth="1"/>
    <col min="86" max="95" width="8.625" style="141" customWidth="1"/>
    <col min="96" max="96" width="4.125" style="141" customWidth="1"/>
    <col min="97" max="98" width="8.625" style="141" customWidth="1"/>
    <col min="99" max="99" width="4.125" style="141" customWidth="1"/>
    <col min="100" max="107" width="8.625" style="141" customWidth="1"/>
    <col min="108" max="108" width="4.125" style="141" customWidth="1"/>
    <col min="109" max="120" width="8.625" style="141" customWidth="1"/>
    <col min="121" max="16384" width="11" style="141"/>
  </cols>
  <sheetData>
    <row r="1" spans="1:120" s="183" customFormat="1" ht="9.9499999999999993" customHeight="1" x14ac:dyDescent="0.2">
      <c r="A1" s="190"/>
      <c r="B1" s="190"/>
      <c r="C1" s="241" t="str">
        <f>Codierung!I152</f>
        <v>Eidgenössisches Departement für  Wirtschaft, Bildung und Forschung WBF</v>
      </c>
      <c r="D1" s="192"/>
      <c r="E1" s="190"/>
      <c r="F1" s="192"/>
      <c r="G1" s="190"/>
    </row>
    <row r="2" spans="1:120" s="183" customFormat="1" ht="9.9499999999999993" customHeight="1" x14ac:dyDescent="0.2">
      <c r="A2" s="190"/>
      <c r="B2" s="190"/>
      <c r="C2" s="242" t="str">
        <f>Codierung!I153</f>
        <v>Bundesamt für Landwirtschaft BLW</v>
      </c>
      <c r="D2" s="187"/>
      <c r="E2" s="190"/>
      <c r="F2" s="187"/>
      <c r="G2" s="190"/>
    </row>
    <row r="3" spans="1:120" s="183" customFormat="1" ht="9.9499999999999993" customHeight="1" x14ac:dyDescent="0.2">
      <c r="A3" s="190"/>
      <c r="B3" s="190"/>
      <c r="C3" s="241" t="str">
        <f>Codierung!I154</f>
        <v>Fachbereich Agrardaten und Marktanalysen</v>
      </c>
      <c r="D3" s="192"/>
      <c r="E3" s="190"/>
      <c r="F3" s="192"/>
      <c r="G3" s="190"/>
    </row>
    <row r="4" spans="1:120" s="183" customFormat="1" ht="12.75" customHeight="1" x14ac:dyDescent="0.2">
      <c r="A4" s="190"/>
      <c r="B4" s="190"/>
      <c r="C4" s="190"/>
      <c r="D4" s="190"/>
      <c r="E4" s="190"/>
      <c r="F4" s="190"/>
      <c r="G4" s="190"/>
      <c r="AX4" s="178"/>
    </row>
    <row r="5" spans="1:120" s="183" customFormat="1" ht="18" customHeight="1" x14ac:dyDescent="0.2">
      <c r="AX5" s="178"/>
    </row>
    <row r="6" spans="1:120" s="183" customFormat="1" ht="18" customHeight="1" x14ac:dyDescent="0.2">
      <c r="AX6" s="178"/>
    </row>
    <row r="7" spans="1:120" ht="12.75" customHeight="1" x14ac:dyDescent="0.25">
      <c r="A7" s="567" t="str">
        <f>Codierung!$I$160</f>
        <v>Zurück zum Inhaltsverzeichnis</v>
      </c>
      <c r="B7" s="567"/>
      <c r="C7" s="188"/>
      <c r="D7" s="188"/>
      <c r="H7" s="175"/>
      <c r="AX7" s="175"/>
      <c r="BP7" s="175"/>
      <c r="BQ7" s="175"/>
    </row>
    <row r="8" spans="1:120" s="183" customFormat="1" ht="12.75" customHeight="1" x14ac:dyDescent="0.2">
      <c r="A8" s="576" t="str">
        <f>Codierung!I210</f>
        <v>Früchte</v>
      </c>
      <c r="B8" s="576"/>
      <c r="C8" s="424"/>
      <c r="D8" s="424"/>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520"/>
      <c r="CI8" s="425"/>
      <c r="CJ8" s="425"/>
      <c r="CK8" s="425"/>
      <c r="CL8" s="436"/>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row>
    <row r="9" spans="1:120" s="183" customFormat="1" ht="12.75" customHeight="1" x14ac:dyDescent="0.2">
      <c r="A9" s="568" t="str">
        <f>Codierung!I186</f>
        <v>Preise Detailhandel</v>
      </c>
      <c r="B9" s="568"/>
      <c r="C9" s="424"/>
      <c r="D9" s="424"/>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36"/>
      <c r="CI9" s="425"/>
      <c r="CJ9" s="425"/>
      <c r="CK9" s="425"/>
      <c r="CL9" s="425"/>
      <c r="CM9" s="425"/>
      <c r="CN9" s="425"/>
      <c r="CO9" s="425"/>
      <c r="CP9" s="425"/>
      <c r="CQ9" s="425"/>
      <c r="CR9" s="425"/>
      <c r="CS9" s="425"/>
      <c r="CT9" s="425"/>
      <c r="CU9" s="425"/>
      <c r="CV9" s="425"/>
      <c r="CW9" s="425"/>
      <c r="CX9" s="425"/>
      <c r="CY9" s="425"/>
      <c r="CZ9" s="425"/>
      <c r="DA9" s="425"/>
      <c r="DB9" s="425"/>
      <c r="DC9" s="425"/>
      <c r="DD9" s="425"/>
      <c r="DE9" s="425"/>
      <c r="DF9" s="425"/>
      <c r="DG9" s="425"/>
      <c r="DH9" s="425"/>
      <c r="DI9" s="425"/>
      <c r="DJ9" s="425"/>
      <c r="DK9" s="425"/>
      <c r="DL9" s="425"/>
      <c r="DM9" s="425"/>
      <c r="DN9" s="425"/>
    </row>
    <row r="10" spans="1:120" s="183" customFormat="1" ht="12.75" customHeight="1" x14ac:dyDescent="0.2">
      <c r="A10" s="568" t="str">
        <f>Codierung!I187</f>
        <v>Absatzmengen Detailhandel</v>
      </c>
      <c r="B10" s="568"/>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5"/>
      <c r="BK10" s="425"/>
      <c r="BL10" s="424"/>
      <c r="BM10" s="424"/>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CZ10" s="425"/>
      <c r="DA10" s="425"/>
      <c r="DB10" s="425"/>
      <c r="DC10" s="425"/>
      <c r="DD10" s="425"/>
      <c r="DE10" s="425"/>
      <c r="DF10" s="425"/>
      <c r="DG10" s="425"/>
      <c r="DH10" s="425"/>
      <c r="DI10" s="425"/>
      <c r="DJ10" s="425"/>
      <c r="DK10" s="425"/>
      <c r="DL10" s="425"/>
      <c r="DM10" s="425"/>
      <c r="DN10" s="425"/>
    </row>
    <row r="11" spans="1:120" s="183" customFormat="1" ht="12.75" customHeight="1" x14ac:dyDescent="0.2">
      <c r="A11" s="568" t="str">
        <f>Codierung!I197</f>
        <v>Früchte Übersicht</v>
      </c>
      <c r="B11" s="568"/>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5"/>
      <c r="BK11" s="425"/>
      <c r="BL11" s="424"/>
      <c r="BM11" s="424"/>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row>
    <row r="12" spans="1:120" s="183" customFormat="1" ht="12.75" customHeight="1" x14ac:dyDescent="0.2">
      <c r="A12" s="424"/>
      <c r="B12" s="424"/>
      <c r="C12" s="424"/>
      <c r="D12" s="424"/>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c r="CY12" s="425"/>
      <c r="CZ12" s="425"/>
      <c r="DA12" s="425"/>
      <c r="DB12" s="425"/>
      <c r="DC12" s="425"/>
      <c r="DD12" s="425"/>
      <c r="DE12" s="425"/>
      <c r="DF12" s="425"/>
      <c r="DG12" s="425"/>
      <c r="DH12" s="425"/>
      <c r="DI12" s="425"/>
      <c r="DJ12" s="425"/>
      <c r="DK12" s="425"/>
      <c r="DL12" s="425"/>
      <c r="DM12" s="425"/>
      <c r="DN12" s="425"/>
    </row>
    <row r="13" spans="1:120" s="180" customFormat="1" ht="18" customHeight="1" x14ac:dyDescent="0.25">
      <c r="A13" s="575" t="str">
        <f>Codierung!I210</f>
        <v>Früchte</v>
      </c>
      <c r="B13" s="575"/>
      <c r="C13" s="575" t="str">
        <f>Codierung!I186</f>
        <v>Preise Detailhandel</v>
      </c>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c r="BP13" s="186"/>
      <c r="BQ13" s="575" t="str">
        <f>Codierung!I187</f>
        <v>Absatzmengen Detailhandel</v>
      </c>
      <c r="BR13" s="575"/>
      <c r="BS13" s="575"/>
      <c r="BT13" s="575"/>
      <c r="BU13" s="575"/>
      <c r="BV13" s="575"/>
      <c r="BW13" s="575"/>
      <c r="BX13" s="575"/>
      <c r="BY13" s="575"/>
      <c r="BZ13" s="575"/>
      <c r="CA13" s="575"/>
      <c r="CB13" s="575"/>
      <c r="CC13" s="575"/>
      <c r="CD13" s="575"/>
      <c r="CE13" s="575"/>
      <c r="CF13" s="575"/>
      <c r="CG13" s="575"/>
      <c r="CH13" s="575"/>
      <c r="CI13" s="575"/>
      <c r="CJ13" s="575"/>
      <c r="CK13" s="575"/>
      <c r="CL13" s="575"/>
      <c r="CM13" s="575"/>
      <c r="CN13" s="575"/>
      <c r="CO13" s="575"/>
      <c r="CP13" s="575"/>
      <c r="CQ13" s="575"/>
      <c r="CR13" s="575"/>
      <c r="CS13" s="575"/>
      <c r="CT13" s="575"/>
      <c r="CU13" s="575"/>
      <c r="CV13" s="575"/>
      <c r="CW13" s="575"/>
      <c r="CX13" s="575"/>
      <c r="CY13" s="575"/>
      <c r="CZ13" s="575"/>
      <c r="DA13" s="575"/>
      <c r="DB13" s="575"/>
      <c r="DC13" s="575"/>
      <c r="DD13" s="575"/>
      <c r="DE13" s="575"/>
      <c r="DF13" s="575"/>
      <c r="DG13" s="575"/>
      <c r="DH13" s="575"/>
      <c r="DI13" s="575"/>
      <c r="DJ13" s="575"/>
      <c r="DK13" s="575"/>
      <c r="DL13" s="575"/>
      <c r="DM13" s="575"/>
      <c r="DN13" s="575"/>
      <c r="DO13" s="575"/>
      <c r="DP13" s="575"/>
    </row>
    <row r="14" spans="1:120"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2"/>
      <c r="BQ14" s="222" t="str">
        <f>Codierung!I146</f>
        <v>Quelle: NielsenIQ Switzerland, Total Market Consumer/Retail Panel</v>
      </c>
      <c r="BR14" s="222"/>
      <c r="BS14" s="222"/>
      <c r="BT14" s="295"/>
      <c r="BU14" s="222"/>
      <c r="BV14" s="222"/>
      <c r="BW14" s="295"/>
      <c r="BX14" s="222"/>
      <c r="BY14" s="222"/>
      <c r="BZ14" s="295"/>
      <c r="CA14" s="222"/>
      <c r="CB14" s="222"/>
      <c r="CC14" s="222"/>
      <c r="CD14" s="222"/>
      <c r="CE14" s="222"/>
      <c r="CF14" s="222"/>
      <c r="CG14" s="295"/>
      <c r="CH14" s="222"/>
      <c r="CI14" s="222"/>
      <c r="CJ14" s="222"/>
      <c r="CK14" s="222"/>
      <c r="CL14" s="222"/>
      <c r="CM14" s="222"/>
      <c r="CN14" s="222"/>
      <c r="CO14" s="222"/>
      <c r="CP14" s="222"/>
      <c r="CQ14" s="222"/>
      <c r="CR14" s="295"/>
      <c r="CS14" s="222"/>
      <c r="CT14" s="222"/>
      <c r="CU14" s="295"/>
      <c r="CV14" s="222"/>
      <c r="CW14" s="222"/>
      <c r="CX14" s="222"/>
      <c r="CY14" s="222"/>
      <c r="CZ14" s="222"/>
      <c r="DA14" s="222"/>
      <c r="DB14" s="222"/>
      <c r="DC14" s="222"/>
      <c r="DD14" s="295"/>
      <c r="DE14" s="222"/>
      <c r="DF14" s="222"/>
      <c r="DG14" s="222"/>
      <c r="DH14" s="222"/>
      <c r="DI14" s="222"/>
      <c r="DJ14" s="222"/>
      <c r="DK14" s="222"/>
      <c r="DL14" s="222"/>
      <c r="DM14" s="222"/>
      <c r="DN14" s="222"/>
    </row>
    <row r="15" spans="1:120" s="294" customFormat="1" ht="15.95" customHeight="1" x14ac:dyDescent="0.25">
      <c r="A15" s="271"/>
      <c r="B15" s="271"/>
      <c r="C15" s="297" t="str">
        <f>Codierung!I320</f>
        <v>Äpfel</v>
      </c>
      <c r="D15" s="297"/>
      <c r="E15" s="297"/>
      <c r="F15" s="297"/>
      <c r="G15" s="297"/>
      <c r="H15" s="297"/>
      <c r="I15" s="297"/>
      <c r="J15" s="297"/>
      <c r="K15" s="297"/>
      <c r="L15" s="297"/>
      <c r="M15" s="271"/>
      <c r="N15" s="297" t="str">
        <f>Codierung!I333</f>
        <v>Birnen</v>
      </c>
      <c r="O15" s="297"/>
      <c r="P15" s="297"/>
      <c r="Q15" s="297"/>
      <c r="R15" s="297"/>
      <c r="S15" s="297"/>
      <c r="T15" s="297"/>
      <c r="U15" s="297"/>
      <c r="V15" s="297"/>
      <c r="W15" s="297"/>
      <c r="X15" s="271"/>
      <c r="Y15" s="297" t="str">
        <f>Codierung!I346</f>
        <v>Beeren</v>
      </c>
      <c r="Z15" s="297"/>
      <c r="AA15" s="297"/>
      <c r="AB15" s="297"/>
      <c r="AC15" s="297"/>
      <c r="AD15" s="297"/>
      <c r="AE15" s="297"/>
      <c r="AF15" s="297"/>
      <c r="AG15" s="271"/>
      <c r="AH15" s="297" t="str">
        <f>Codierung!I341</f>
        <v>Steinobst</v>
      </c>
      <c r="AI15" s="297"/>
      <c r="AJ15" s="297"/>
      <c r="AK15" s="297"/>
      <c r="AL15" s="297"/>
      <c r="AM15" s="297"/>
      <c r="AN15" s="297"/>
      <c r="AO15" s="297"/>
      <c r="AP15" s="271"/>
      <c r="AQ15" s="297" t="str">
        <f>Codierung!I354</f>
        <v>Trauben</v>
      </c>
      <c r="AR15" s="297"/>
      <c r="AS15" s="271"/>
      <c r="AT15" s="297" t="str">
        <f>Codierung!I357</f>
        <v>Melonen</v>
      </c>
      <c r="AU15" s="297"/>
      <c r="AV15" s="271"/>
      <c r="AW15" s="297" t="str">
        <f>Codierung!I359</f>
        <v>Agrumen</v>
      </c>
      <c r="AX15" s="297"/>
      <c r="AY15" s="297"/>
      <c r="AZ15" s="297"/>
      <c r="BA15" s="297"/>
      <c r="BB15" s="297"/>
      <c r="BC15" s="297"/>
      <c r="BD15" s="297"/>
      <c r="BE15" s="271"/>
      <c r="BF15" s="297" t="str">
        <f>Codierung!I364</f>
        <v>Exotische Früchte</v>
      </c>
      <c r="BG15" s="297"/>
      <c r="BH15" s="297"/>
      <c r="BI15" s="297"/>
      <c r="BJ15" s="297"/>
      <c r="BK15" s="297"/>
      <c r="BL15" s="297"/>
      <c r="BM15" s="297"/>
      <c r="BN15" s="297"/>
      <c r="BO15" s="297"/>
      <c r="BP15" s="271"/>
      <c r="BQ15" s="271"/>
      <c r="BR15" s="297" t="str">
        <f>Codierung!I231</f>
        <v>Gesamtmarkt</v>
      </c>
      <c r="BS15" s="297"/>
      <c r="BT15" s="295"/>
      <c r="BU15" s="297" t="str">
        <f>Codierung!I320</f>
        <v>Äpfel</v>
      </c>
      <c r="BV15" s="297"/>
      <c r="BW15" s="295"/>
      <c r="BX15" s="297" t="str">
        <f>Codierung!I333</f>
        <v>Birnen</v>
      </c>
      <c r="BY15" s="297"/>
      <c r="BZ15" s="295"/>
      <c r="CA15" s="297" t="str">
        <f>Codierung!I346</f>
        <v>Beeren</v>
      </c>
      <c r="CB15" s="297"/>
      <c r="CC15" s="297"/>
      <c r="CD15" s="297"/>
      <c r="CE15" s="297"/>
      <c r="CF15" s="297"/>
      <c r="CG15" s="295"/>
      <c r="CH15" s="297" t="str">
        <f>Codierung!I341</f>
        <v>Steinobst</v>
      </c>
      <c r="CI15" s="297"/>
      <c r="CJ15" s="297"/>
      <c r="CK15" s="297"/>
      <c r="CL15" s="297"/>
      <c r="CM15" s="297"/>
      <c r="CN15" s="297"/>
      <c r="CO15" s="297"/>
      <c r="CP15" s="297"/>
      <c r="CQ15" s="297"/>
      <c r="CR15" s="295"/>
      <c r="CS15" s="297" t="str">
        <f>Codierung!I354</f>
        <v>Trauben</v>
      </c>
      <c r="CT15" s="297"/>
      <c r="CU15" s="295"/>
      <c r="CV15" s="297" t="str">
        <f>Codierung!I359</f>
        <v>Agrumen</v>
      </c>
      <c r="CW15" s="297"/>
      <c r="CX15" s="297"/>
      <c r="CY15" s="297"/>
      <c r="CZ15" s="297"/>
      <c r="DA15" s="297"/>
      <c r="DB15" s="297"/>
      <c r="DC15" s="297"/>
      <c r="DD15" s="295"/>
      <c r="DE15" s="297" t="str">
        <f>Codierung!I364</f>
        <v>Exotische Früchte</v>
      </c>
      <c r="DF15" s="297"/>
      <c r="DG15" s="297"/>
      <c r="DH15" s="297"/>
      <c r="DI15" s="297"/>
      <c r="DJ15" s="297"/>
      <c r="DK15" s="297"/>
      <c r="DL15" s="297"/>
      <c r="DM15" s="297"/>
      <c r="DN15" s="297"/>
      <c r="DO15" s="297"/>
      <c r="DP15" s="297"/>
    </row>
    <row r="16" spans="1:120" s="239" customFormat="1" ht="29.25" customHeight="1" x14ac:dyDescent="0.2">
      <c r="A16" s="238"/>
      <c r="B16" s="238"/>
      <c r="C16" s="577" t="str">
        <f>Codierung!I321</f>
        <v>Äpfel Braeburn I</v>
      </c>
      <c r="D16" s="577"/>
      <c r="E16" s="572" t="str">
        <f>Codierung!I323</f>
        <v>Äpfel Gala I</v>
      </c>
      <c r="F16" s="572"/>
      <c r="G16" s="577" t="str">
        <f>Codierung!I324</f>
        <v>Äpfel Golden I</v>
      </c>
      <c r="H16" s="577"/>
      <c r="I16" s="572" t="str">
        <f>Codierung!I328</f>
        <v>Äpfel Topaz I</v>
      </c>
      <c r="J16" s="572"/>
      <c r="K16" s="577" t="str">
        <f>Codierung!I331</f>
        <v>Äpfel Übrige I</v>
      </c>
      <c r="L16" s="577"/>
      <c r="M16" s="268"/>
      <c r="N16" s="572" t="str">
        <f>Codierung!I334</f>
        <v>Birnen Conférence I</v>
      </c>
      <c r="O16" s="572"/>
      <c r="P16" s="577" t="str">
        <f>Codierung!I335</f>
        <v>Birnen Gute Luise I</v>
      </c>
      <c r="Q16" s="577"/>
      <c r="R16" s="572" t="str">
        <f>Codierung!I336</f>
        <v>Birnen Kaiser I</v>
      </c>
      <c r="S16" s="572"/>
      <c r="T16" s="577" t="str">
        <f>Codierung!I338</f>
        <v>Birnen Williams I</v>
      </c>
      <c r="U16" s="577"/>
      <c r="V16" s="572" t="str">
        <f>Codierung!I339</f>
        <v>Birnen Übrige I</v>
      </c>
      <c r="W16" s="572"/>
      <c r="X16" s="268"/>
      <c r="Y16" s="572" t="str">
        <f>Codierung!I349</f>
        <v>Erdbeeren Inland</v>
      </c>
      <c r="Z16" s="572"/>
      <c r="AA16" s="577" t="str">
        <f>Codierung!I350</f>
        <v>Erdbeeren Ausland</v>
      </c>
      <c r="AB16" s="577"/>
      <c r="AC16" s="572" t="str">
        <f>Codierung!I351</f>
        <v>Heidelbeeren</v>
      </c>
      <c r="AD16" s="572"/>
      <c r="AE16" s="577" t="str">
        <f>Codierung!I352</f>
        <v>Himbeeren</v>
      </c>
      <c r="AF16" s="577"/>
      <c r="AG16" s="268"/>
      <c r="AH16" s="571" t="str">
        <f>Codierung!I342</f>
        <v>Aprikosen</v>
      </c>
      <c r="AI16" s="571"/>
      <c r="AJ16" s="572" t="str">
        <f>Codierung!I343</f>
        <v>Kirschen</v>
      </c>
      <c r="AK16" s="572"/>
      <c r="AL16" s="571" t="str">
        <f>Codierung!I344</f>
        <v>Nektarinen</v>
      </c>
      <c r="AM16" s="571"/>
      <c r="AN16" s="577" t="str">
        <f>Codierung!I345</f>
        <v>Zwetschgen</v>
      </c>
      <c r="AO16" s="577"/>
      <c r="AP16" s="268"/>
      <c r="AQ16" s="572" t="str">
        <f>Codierung!I356</f>
        <v>Trauben weiss kernlos</v>
      </c>
      <c r="AR16" s="572"/>
      <c r="AS16" s="268"/>
      <c r="AT16" s="577" t="str">
        <f>Codierung!I358</f>
        <v>Melonen Galia</v>
      </c>
      <c r="AU16" s="577"/>
      <c r="AV16" s="268"/>
      <c r="AW16" s="572" t="str">
        <f>Codierung!I361</f>
        <v>Blondorangen</v>
      </c>
      <c r="AX16" s="572"/>
      <c r="AY16" s="577" t="str">
        <f>Codierung!I362</f>
        <v>Blutorangen</v>
      </c>
      <c r="AZ16" s="577"/>
      <c r="BA16" s="572" t="str">
        <f>Codierung!I363</f>
        <v>Clementinen</v>
      </c>
      <c r="BB16" s="572"/>
      <c r="BC16" s="577" t="str">
        <f>Codierung!I370</f>
        <v>Zitronen</v>
      </c>
      <c r="BD16" s="577"/>
      <c r="BE16" s="268"/>
      <c r="BF16" s="572" t="str">
        <f>Codierung!I372</f>
        <v>Ananas</v>
      </c>
      <c r="BG16" s="572"/>
      <c r="BH16" s="577" t="str">
        <f>Codierung!I371</f>
        <v>Avocados</v>
      </c>
      <c r="BI16" s="577"/>
      <c r="BJ16" s="572" t="str">
        <f>Codierung!I365</f>
        <v>Bananen</v>
      </c>
      <c r="BK16" s="572"/>
      <c r="BL16" s="577" t="str">
        <f>Codierung!I366</f>
        <v>Kiwi</v>
      </c>
      <c r="BM16" s="577"/>
      <c r="BN16" s="572" t="str">
        <f>Codierung!I373</f>
        <v>Mangos</v>
      </c>
      <c r="BO16" s="572"/>
      <c r="BP16" s="238"/>
      <c r="BQ16" s="238"/>
      <c r="BR16" s="578" t="str">
        <f>Codierung!I318</f>
        <v>(ohne Convenience-Produkte)</v>
      </c>
      <c r="BS16" s="578"/>
      <c r="BT16" s="295"/>
      <c r="BU16" s="572"/>
      <c r="BV16" s="572"/>
      <c r="BW16" s="295"/>
      <c r="BX16" s="578"/>
      <c r="BY16" s="578"/>
      <c r="BZ16" s="295"/>
      <c r="CA16" s="572" t="str">
        <f>Codierung!I347</f>
        <v>Erdbeeren</v>
      </c>
      <c r="CB16" s="572"/>
      <c r="CC16" s="578" t="str">
        <f>Codierung!I351</f>
        <v>Heidelbeeren</v>
      </c>
      <c r="CD16" s="578"/>
      <c r="CE16" s="572" t="str">
        <f>Codierung!I352</f>
        <v>Himbeeren</v>
      </c>
      <c r="CF16" s="572"/>
      <c r="CG16" s="295"/>
      <c r="CH16" s="578" t="str">
        <f>Codierung!I342</f>
        <v>Aprikosen</v>
      </c>
      <c r="CI16" s="578"/>
      <c r="CJ16" s="572" t="str">
        <f>Codierung!I343</f>
        <v>Kirschen</v>
      </c>
      <c r="CK16" s="572"/>
      <c r="CL16" s="578" t="str">
        <f>Codierung!I344</f>
        <v>Nektarinen</v>
      </c>
      <c r="CM16" s="578"/>
      <c r="CN16" s="571" t="str">
        <f>Codierung!I367</f>
        <v>Pfirsich</v>
      </c>
      <c r="CO16" s="571"/>
      <c r="CP16" s="578" t="str">
        <f>Codierung!I345</f>
        <v>Zwetschgen</v>
      </c>
      <c r="CQ16" s="578"/>
      <c r="CR16" s="295"/>
      <c r="CS16" s="571" t="str">
        <f>Codierung!I355</f>
        <v>Trauben weiss</v>
      </c>
      <c r="CT16" s="571"/>
      <c r="CU16" s="295"/>
      <c r="CV16" s="577" t="str">
        <f>Codierung!I361</f>
        <v>Blondorangen</v>
      </c>
      <c r="CW16" s="577"/>
      <c r="CX16" s="572" t="str">
        <f>Codierung!I368</f>
        <v>Grapefruits &amp; Pomelos</v>
      </c>
      <c r="CY16" s="572"/>
      <c r="CZ16" s="577" t="str">
        <f>Codierung!I369</f>
        <v>Mandarinen &amp; Clementinen</v>
      </c>
      <c r="DA16" s="577"/>
      <c r="DB16" s="572" t="str">
        <f>Codierung!I370</f>
        <v>Zitronen</v>
      </c>
      <c r="DC16" s="572"/>
      <c r="DD16" s="295"/>
      <c r="DE16" s="577" t="str">
        <f>Codierung!I372</f>
        <v>Ananas</v>
      </c>
      <c r="DF16" s="577"/>
      <c r="DG16" s="572" t="str">
        <f>Codierung!I371</f>
        <v>Avocados</v>
      </c>
      <c r="DH16" s="572"/>
      <c r="DI16" s="577" t="str">
        <f>Codierung!I365</f>
        <v>Bananen</v>
      </c>
      <c r="DJ16" s="577"/>
      <c r="DK16" s="572" t="str">
        <f>Codierung!I366</f>
        <v>Kiwi</v>
      </c>
      <c r="DL16" s="572"/>
      <c r="DM16" s="577" t="str">
        <f>Codierung!I373</f>
        <v>Mangos</v>
      </c>
      <c r="DN16" s="577"/>
      <c r="DO16" s="572" t="str">
        <f>Codierung!I374</f>
        <v>Wassermelonen</v>
      </c>
      <c r="DP16" s="572"/>
    </row>
    <row r="17" spans="1:120" s="244" customFormat="1" ht="12.75" customHeight="1" x14ac:dyDescent="0.2">
      <c r="A17" s="220"/>
      <c r="B17" s="220"/>
      <c r="C17" s="245" t="str">
        <f>Codierung!$I$14</f>
        <v>bio</v>
      </c>
      <c r="D17" s="245" t="str">
        <f>Codierung!$I$16</f>
        <v>nicht-bio</v>
      </c>
      <c r="E17" s="220" t="str">
        <f>Codierung!$I$14</f>
        <v>bio</v>
      </c>
      <c r="F17" s="220" t="str">
        <f>Codierung!$I$16</f>
        <v>nicht-bio</v>
      </c>
      <c r="G17" s="245" t="str">
        <f>Codierung!$I$14</f>
        <v>bio</v>
      </c>
      <c r="H17" s="245" t="str">
        <f>Codierung!$I$16</f>
        <v>nicht-bio</v>
      </c>
      <c r="I17" s="220" t="str">
        <f>Codierung!$I$14</f>
        <v>bio</v>
      </c>
      <c r="J17" s="220" t="str">
        <f>Codierung!$I$16</f>
        <v>nicht-bio</v>
      </c>
      <c r="K17" s="245" t="str">
        <f>Codierung!$I$14</f>
        <v>bio</v>
      </c>
      <c r="L17" s="245" t="str">
        <f>Codierung!$I$16</f>
        <v>nicht-bio</v>
      </c>
      <c r="M17" s="220"/>
      <c r="N17" s="220" t="str">
        <f>Codierung!$I$14</f>
        <v>bio</v>
      </c>
      <c r="O17" s="220" t="str">
        <f>Codierung!$I$16</f>
        <v>nicht-bio</v>
      </c>
      <c r="P17" s="245" t="str">
        <f>Codierung!$I$14</f>
        <v>bio</v>
      </c>
      <c r="Q17" s="245" t="str">
        <f>Codierung!$I$16</f>
        <v>nicht-bio</v>
      </c>
      <c r="R17" s="220" t="str">
        <f>Codierung!$I$14</f>
        <v>bio</v>
      </c>
      <c r="S17" s="220" t="str">
        <f>Codierung!$I$16</f>
        <v>nicht-bio</v>
      </c>
      <c r="T17" s="245" t="str">
        <f>Codierung!$I$14</f>
        <v>bio</v>
      </c>
      <c r="U17" s="245" t="str">
        <f>Codierung!$I$16</f>
        <v>nicht-bio</v>
      </c>
      <c r="V17" s="220" t="str">
        <f>Codierung!$I$14</f>
        <v>bio</v>
      </c>
      <c r="W17" s="220" t="str">
        <f>Codierung!$I$16</f>
        <v>nicht-bio</v>
      </c>
      <c r="X17" s="243"/>
      <c r="Y17" s="220" t="str">
        <f>Codierung!$I$14</f>
        <v>bio</v>
      </c>
      <c r="Z17" s="220" t="str">
        <f>Codierung!$I$16</f>
        <v>nicht-bio</v>
      </c>
      <c r="AA17" s="245" t="str">
        <f>Codierung!$I$14</f>
        <v>bio</v>
      </c>
      <c r="AB17" s="245" t="str">
        <f>Codierung!$I$16</f>
        <v>nicht-bio</v>
      </c>
      <c r="AC17" s="220" t="str">
        <f>Codierung!$I$14</f>
        <v>bio</v>
      </c>
      <c r="AD17" s="220" t="str">
        <f>Codierung!$I$16</f>
        <v>nicht-bio</v>
      </c>
      <c r="AE17" s="245" t="str">
        <f>Codierung!$I$14</f>
        <v>bio</v>
      </c>
      <c r="AF17" s="245" t="str">
        <f>Codierung!$I$16</f>
        <v>nicht-bio</v>
      </c>
      <c r="AG17" s="220"/>
      <c r="AH17" s="220" t="str">
        <f>Codierung!$I$14</f>
        <v>bio</v>
      </c>
      <c r="AI17" s="220" t="str">
        <f>Codierung!$I$16</f>
        <v>nicht-bio</v>
      </c>
      <c r="AJ17" s="245" t="str">
        <f>Codierung!$I$14</f>
        <v>bio</v>
      </c>
      <c r="AK17" s="245" t="str">
        <f>Codierung!$I$16</f>
        <v>nicht-bio</v>
      </c>
      <c r="AL17" s="220" t="str">
        <f>Codierung!$I$14</f>
        <v>bio</v>
      </c>
      <c r="AM17" s="220" t="str">
        <f>Codierung!$I$16</f>
        <v>nicht-bio</v>
      </c>
      <c r="AN17" s="245" t="str">
        <f>Codierung!$I$14</f>
        <v>bio</v>
      </c>
      <c r="AO17" s="245" t="str">
        <f>Codierung!$I$16</f>
        <v>nicht-bio</v>
      </c>
      <c r="AP17" s="220"/>
      <c r="AQ17" s="220" t="str">
        <f>Codierung!$I$14</f>
        <v>bio</v>
      </c>
      <c r="AR17" s="220" t="str">
        <f>Codierung!$I$16</f>
        <v>nicht-bio</v>
      </c>
      <c r="AS17" s="220"/>
      <c r="AT17" s="245" t="str">
        <f>Codierung!$I$14</f>
        <v>bio</v>
      </c>
      <c r="AU17" s="245" t="str">
        <f>Codierung!$I$16</f>
        <v>nicht-bio</v>
      </c>
      <c r="AV17" s="220"/>
      <c r="AW17" s="220" t="str">
        <f>Codierung!$I$14</f>
        <v>bio</v>
      </c>
      <c r="AX17" s="220" t="str">
        <f>Codierung!$I$16</f>
        <v>nicht-bio</v>
      </c>
      <c r="AY17" s="245" t="str">
        <f>Codierung!$I$14</f>
        <v>bio</v>
      </c>
      <c r="AZ17" s="245" t="str">
        <f>Codierung!$I$16</f>
        <v>nicht-bio</v>
      </c>
      <c r="BA17" s="220" t="str">
        <f>Codierung!$I$14</f>
        <v>bio</v>
      </c>
      <c r="BB17" s="220" t="str">
        <f>Codierung!$I$16</f>
        <v>nicht-bio</v>
      </c>
      <c r="BC17" s="245" t="str">
        <f>Codierung!$I$14</f>
        <v>bio</v>
      </c>
      <c r="BD17" s="245" t="str">
        <f>Codierung!$I$16</f>
        <v>nicht-bio</v>
      </c>
      <c r="BE17" s="268"/>
      <c r="BF17" s="220" t="str">
        <f>Codierung!$I$14</f>
        <v>bio</v>
      </c>
      <c r="BG17" s="220" t="str">
        <f>Codierung!$I$16</f>
        <v>nicht-bio</v>
      </c>
      <c r="BH17" s="245" t="str">
        <f>Codierung!$I$14</f>
        <v>bio</v>
      </c>
      <c r="BI17" s="245" t="str">
        <f>Codierung!$I$16</f>
        <v>nicht-bio</v>
      </c>
      <c r="BJ17" s="220" t="str">
        <f>Codierung!$I$14</f>
        <v>bio</v>
      </c>
      <c r="BK17" s="220" t="str">
        <f>Codierung!$I$16</f>
        <v>nicht-bio</v>
      </c>
      <c r="BL17" s="245" t="str">
        <f>Codierung!$I$14</f>
        <v>bio</v>
      </c>
      <c r="BM17" s="245" t="str">
        <f>Codierung!$I$16</f>
        <v>nicht-bio</v>
      </c>
      <c r="BN17" s="220" t="str">
        <f>Codierung!$I$14</f>
        <v>bio</v>
      </c>
      <c r="BO17" s="220" t="str">
        <f>Codierung!$I$16</f>
        <v>nicht-bio</v>
      </c>
      <c r="BP17" s="220"/>
      <c r="BQ17" s="351"/>
      <c r="BR17" s="245" t="str">
        <f>Codierung!$I$14</f>
        <v>bio</v>
      </c>
      <c r="BS17" s="245" t="str">
        <f>Codierung!$I$16</f>
        <v>nicht-bio</v>
      </c>
      <c r="BT17" s="295"/>
      <c r="BU17" s="220" t="str">
        <f>Codierung!$I$14</f>
        <v>bio</v>
      </c>
      <c r="BV17" s="220" t="str">
        <f>Codierung!$I$16</f>
        <v>nicht-bio</v>
      </c>
      <c r="BW17" s="295"/>
      <c r="BX17" s="245" t="str">
        <f>Codierung!$I$14</f>
        <v>bio</v>
      </c>
      <c r="BY17" s="245" t="str">
        <f>Codierung!$I$16</f>
        <v>nicht-bio</v>
      </c>
      <c r="BZ17" s="295"/>
      <c r="CA17" s="220" t="str">
        <f>Codierung!$I$14</f>
        <v>bio</v>
      </c>
      <c r="CB17" s="220" t="str">
        <f>Codierung!$I$16</f>
        <v>nicht-bio</v>
      </c>
      <c r="CC17" s="245" t="str">
        <f>Codierung!$I$14</f>
        <v>bio</v>
      </c>
      <c r="CD17" s="245" t="str">
        <f>Codierung!$I$16</f>
        <v>nicht-bio</v>
      </c>
      <c r="CE17" s="220" t="str">
        <f>Codierung!$I$14</f>
        <v>bio</v>
      </c>
      <c r="CF17" s="220" t="str">
        <f>Codierung!$I$16</f>
        <v>nicht-bio</v>
      </c>
      <c r="CG17" s="295"/>
      <c r="CH17" s="245" t="str">
        <f>Codierung!$I$14</f>
        <v>bio</v>
      </c>
      <c r="CI17" s="245" t="str">
        <f>Codierung!$I$16</f>
        <v>nicht-bio</v>
      </c>
      <c r="CJ17" s="220" t="str">
        <f>Codierung!$I$14</f>
        <v>bio</v>
      </c>
      <c r="CK17" s="220" t="str">
        <f>Codierung!$I$16</f>
        <v>nicht-bio</v>
      </c>
      <c r="CL17" s="245" t="str">
        <f>Codierung!$I$14</f>
        <v>bio</v>
      </c>
      <c r="CM17" s="245" t="str">
        <f>Codierung!$I$16</f>
        <v>nicht-bio</v>
      </c>
      <c r="CN17" s="220" t="str">
        <f>Codierung!$I$14</f>
        <v>bio</v>
      </c>
      <c r="CO17" s="220" t="str">
        <f>Codierung!$I$16</f>
        <v>nicht-bio</v>
      </c>
      <c r="CP17" s="245" t="str">
        <f>Codierung!$I$14</f>
        <v>bio</v>
      </c>
      <c r="CQ17" s="245" t="str">
        <f>Codierung!$I$16</f>
        <v>nicht-bio</v>
      </c>
      <c r="CR17" s="295"/>
      <c r="CS17" s="220" t="str">
        <f>Codierung!$I$14</f>
        <v>bio</v>
      </c>
      <c r="CT17" s="220" t="str">
        <f>Codierung!$I$16</f>
        <v>nicht-bio</v>
      </c>
      <c r="CU17" s="295"/>
      <c r="CV17" s="245" t="str">
        <f>Codierung!$I$14</f>
        <v>bio</v>
      </c>
      <c r="CW17" s="245" t="str">
        <f>Codierung!$I$16</f>
        <v>nicht-bio</v>
      </c>
      <c r="CX17" s="220" t="str">
        <f>Codierung!$I$14</f>
        <v>bio</v>
      </c>
      <c r="CY17" s="220" t="str">
        <f>Codierung!$I$16</f>
        <v>nicht-bio</v>
      </c>
      <c r="CZ17" s="245" t="str">
        <f>Codierung!$I$14</f>
        <v>bio</v>
      </c>
      <c r="DA17" s="245" t="str">
        <f>Codierung!$I$16</f>
        <v>nicht-bio</v>
      </c>
      <c r="DB17" s="220" t="str">
        <f>Codierung!$I$14</f>
        <v>bio</v>
      </c>
      <c r="DC17" s="220" t="str">
        <f>Codierung!$I$16</f>
        <v>nicht-bio</v>
      </c>
      <c r="DD17" s="295"/>
      <c r="DE17" s="245" t="str">
        <f>Codierung!$I$14</f>
        <v>bio</v>
      </c>
      <c r="DF17" s="245" t="str">
        <f>Codierung!$I$16</f>
        <v>nicht-bio</v>
      </c>
      <c r="DG17" s="220" t="str">
        <f>Codierung!$I$14</f>
        <v>bio</v>
      </c>
      <c r="DH17" s="220" t="str">
        <f>Codierung!$I$16</f>
        <v>nicht-bio</v>
      </c>
      <c r="DI17" s="245" t="str">
        <f>Codierung!$I$14</f>
        <v>bio</v>
      </c>
      <c r="DJ17" s="245" t="str">
        <f>Codierung!$I$16</f>
        <v>nicht-bio</v>
      </c>
      <c r="DK17" s="220" t="str">
        <f>Codierung!$I$14</f>
        <v>bio</v>
      </c>
      <c r="DL17" s="220" t="str">
        <f>Codierung!$I$16</f>
        <v>nicht-bio</v>
      </c>
      <c r="DM17" s="245" t="str">
        <f>Codierung!$I$14</f>
        <v>bio</v>
      </c>
      <c r="DN17" s="245" t="str">
        <f>Codierung!$I$16</f>
        <v>nicht-bio</v>
      </c>
      <c r="DO17" s="220" t="str">
        <f>Codierung!$I$14</f>
        <v>bio</v>
      </c>
      <c r="DP17" s="220" t="str">
        <f>Codierung!$I$16</f>
        <v>nicht-bio</v>
      </c>
    </row>
    <row r="18" spans="1:120" s="228" customFormat="1" ht="12.75" customHeight="1" x14ac:dyDescent="0.2">
      <c r="A18" s="218"/>
      <c r="B18" s="218"/>
      <c r="C18" s="246" t="str">
        <f>Codierung!$I$119</f>
        <v>CHF/kg</v>
      </c>
      <c r="D18" s="246" t="str">
        <f>Codierung!$I$119</f>
        <v>CHF/kg</v>
      </c>
      <c r="E18" s="232" t="str">
        <f>Codierung!$I$119</f>
        <v>CHF/kg</v>
      </c>
      <c r="F18" s="232" t="str">
        <f>Codierung!$I$119</f>
        <v>CHF/kg</v>
      </c>
      <c r="G18" s="246" t="str">
        <f>Codierung!$I$119</f>
        <v>CHF/kg</v>
      </c>
      <c r="H18" s="246" t="str">
        <f>Codierung!$I$119</f>
        <v>CHF/kg</v>
      </c>
      <c r="I18" s="232" t="str">
        <f>Codierung!$I$119</f>
        <v>CHF/kg</v>
      </c>
      <c r="J18" s="232" t="str">
        <f>Codierung!$I$119</f>
        <v>CHF/kg</v>
      </c>
      <c r="K18" s="246" t="str">
        <f>Codierung!$I$119</f>
        <v>CHF/kg</v>
      </c>
      <c r="L18" s="246" t="str">
        <f>Codierung!$I$119</f>
        <v>CHF/kg</v>
      </c>
      <c r="M18" s="243"/>
      <c r="N18" s="232" t="str">
        <f>Codierung!$I$119</f>
        <v>CHF/kg</v>
      </c>
      <c r="O18" s="232" t="str">
        <f>Codierung!$I$119</f>
        <v>CHF/kg</v>
      </c>
      <c r="P18" s="246" t="str">
        <f>Codierung!$I$119</f>
        <v>CHF/kg</v>
      </c>
      <c r="Q18" s="246" t="str">
        <f>Codierung!$I$119</f>
        <v>CHF/kg</v>
      </c>
      <c r="R18" s="232" t="str">
        <f>Codierung!$I$119</f>
        <v>CHF/kg</v>
      </c>
      <c r="S18" s="232" t="str">
        <f>Codierung!$I$119</f>
        <v>CHF/kg</v>
      </c>
      <c r="T18" s="246" t="str">
        <f>Codierung!$I$119</f>
        <v>CHF/kg</v>
      </c>
      <c r="U18" s="246" t="str">
        <f>Codierung!$I$119</f>
        <v>CHF/kg</v>
      </c>
      <c r="V18" s="232" t="str">
        <f>Codierung!$I$119</f>
        <v>CHF/kg</v>
      </c>
      <c r="W18" s="232" t="str">
        <f>Codierung!$I$119</f>
        <v>CHF/kg</v>
      </c>
      <c r="X18" s="243"/>
      <c r="Y18" s="232" t="str">
        <f>Codierung!$I$119</f>
        <v>CHF/kg</v>
      </c>
      <c r="Z18" s="232" t="str">
        <f>Codierung!$I$119</f>
        <v>CHF/kg</v>
      </c>
      <c r="AA18" s="246" t="str">
        <f>Codierung!$I$119</f>
        <v>CHF/kg</v>
      </c>
      <c r="AB18" s="246" t="str">
        <f>Codierung!$I$119</f>
        <v>CHF/kg</v>
      </c>
      <c r="AC18" s="232" t="str">
        <f>Codierung!$I$119</f>
        <v>CHF/kg</v>
      </c>
      <c r="AD18" s="232" t="str">
        <f>Codierung!$I$119</f>
        <v>CHF/kg</v>
      </c>
      <c r="AE18" s="246" t="str">
        <f>Codierung!$I$119</f>
        <v>CHF/kg</v>
      </c>
      <c r="AF18" s="246" t="str">
        <f>Codierung!$I$119</f>
        <v>CHF/kg</v>
      </c>
      <c r="AG18" s="243"/>
      <c r="AH18" s="232" t="str">
        <f>Codierung!$I$119</f>
        <v>CHF/kg</v>
      </c>
      <c r="AI18" s="232" t="str">
        <f>Codierung!$I$119</f>
        <v>CHF/kg</v>
      </c>
      <c r="AJ18" s="246" t="str">
        <f>Codierung!$I$119</f>
        <v>CHF/kg</v>
      </c>
      <c r="AK18" s="246" t="str">
        <f>Codierung!$I$119</f>
        <v>CHF/kg</v>
      </c>
      <c r="AL18" s="232" t="str">
        <f>Codierung!$I$119</f>
        <v>CHF/kg</v>
      </c>
      <c r="AM18" s="232" t="str">
        <f>Codierung!$I$119</f>
        <v>CHF/kg</v>
      </c>
      <c r="AN18" s="246" t="str">
        <f>Codierung!$I$119</f>
        <v>CHF/kg</v>
      </c>
      <c r="AO18" s="246" t="str">
        <f>Codierung!$I$119</f>
        <v>CHF/kg</v>
      </c>
      <c r="AP18" s="243"/>
      <c r="AQ18" s="232" t="str">
        <f>Codierung!$I$119</f>
        <v>CHF/kg</v>
      </c>
      <c r="AR18" s="232" t="str">
        <f>Codierung!$I$119</f>
        <v>CHF/kg</v>
      </c>
      <c r="AS18" s="243"/>
      <c r="AT18" s="246" t="str">
        <f>Codierung!I123</f>
        <v>CHF/Stück</v>
      </c>
      <c r="AU18" s="246" t="str">
        <f>Codierung!I123</f>
        <v>CHF/Stück</v>
      </c>
      <c r="AV18" s="243"/>
      <c r="AW18" s="232" t="str">
        <f>Codierung!$I$119</f>
        <v>CHF/kg</v>
      </c>
      <c r="AX18" s="232" t="str">
        <f>Codierung!$I$119</f>
        <v>CHF/kg</v>
      </c>
      <c r="AY18" s="246" t="str">
        <f>Codierung!$I$119</f>
        <v>CHF/kg</v>
      </c>
      <c r="AZ18" s="246" t="str">
        <f>Codierung!$I$119</f>
        <v>CHF/kg</v>
      </c>
      <c r="BA18" s="232" t="str">
        <f>Codierung!$I$119</f>
        <v>CHF/kg</v>
      </c>
      <c r="BB18" s="232" t="str">
        <f>Codierung!$I$119</f>
        <v>CHF/kg</v>
      </c>
      <c r="BC18" s="246" t="str">
        <f>Codierung!$I$123</f>
        <v>CHF/Stück</v>
      </c>
      <c r="BD18" s="246" t="str">
        <f>Codierung!$I$123</f>
        <v>CHF/Stück</v>
      </c>
      <c r="BE18" s="243"/>
      <c r="BF18" s="232" t="str">
        <f>Codierung!$I$123</f>
        <v>CHF/Stück</v>
      </c>
      <c r="BG18" s="232" t="str">
        <f>Codierung!$I$123</f>
        <v>CHF/Stück</v>
      </c>
      <c r="BH18" s="246" t="str">
        <f>Codierung!$I$123</f>
        <v>CHF/Stück</v>
      </c>
      <c r="BI18" s="246" t="str">
        <f>Codierung!$I$123</f>
        <v>CHF/Stück</v>
      </c>
      <c r="BJ18" s="232" t="str">
        <f>Codierung!$I$119</f>
        <v>CHF/kg</v>
      </c>
      <c r="BK18" s="232" t="str">
        <f>Codierung!$I$119</f>
        <v>CHF/kg</v>
      </c>
      <c r="BL18" s="246" t="str">
        <f>Codierung!I123</f>
        <v>CHF/Stück</v>
      </c>
      <c r="BM18" s="246" t="str">
        <f>Codierung!$I$123</f>
        <v>CHF/Stück</v>
      </c>
      <c r="BN18" s="232" t="str">
        <f>Codierung!I123</f>
        <v>CHF/Stück</v>
      </c>
      <c r="BO18" s="232" t="str">
        <f>Codierung!I123</f>
        <v>CHF/Stück</v>
      </c>
      <c r="BP18" s="219"/>
      <c r="BQ18" s="343" t="str">
        <f>Codierung!I142</f>
        <v>Anzahl Wochen</v>
      </c>
      <c r="BR18" s="246" t="str">
        <f>Codierung!$I$126</f>
        <v>t</v>
      </c>
      <c r="BS18" s="246" t="str">
        <f>Codierung!$I$126</f>
        <v>t</v>
      </c>
      <c r="BT18" s="295"/>
      <c r="BU18" s="232" t="str">
        <f>Codierung!$I$126</f>
        <v>t</v>
      </c>
      <c r="BV18" s="232" t="str">
        <f>Codierung!$I$126</f>
        <v>t</v>
      </c>
      <c r="BW18" s="295"/>
      <c r="BX18" s="246" t="str">
        <f>Codierung!$I$126</f>
        <v>t</v>
      </c>
      <c r="BY18" s="246" t="str">
        <f>Codierung!$I$126</f>
        <v>t</v>
      </c>
      <c r="BZ18" s="295"/>
      <c r="CA18" s="232" t="str">
        <f>Codierung!$I$126</f>
        <v>t</v>
      </c>
      <c r="CB18" s="232" t="str">
        <f>Codierung!$I$126</f>
        <v>t</v>
      </c>
      <c r="CC18" s="246" t="str">
        <f>Codierung!$I$126</f>
        <v>t</v>
      </c>
      <c r="CD18" s="246" t="str">
        <f>Codierung!$I$126</f>
        <v>t</v>
      </c>
      <c r="CE18" s="232" t="str">
        <f>Codierung!$I$126</f>
        <v>t</v>
      </c>
      <c r="CF18" s="232" t="str">
        <f>Codierung!$I$126</f>
        <v>t</v>
      </c>
      <c r="CG18" s="295"/>
      <c r="CH18" s="246" t="str">
        <f>Codierung!$I$126</f>
        <v>t</v>
      </c>
      <c r="CI18" s="246" t="str">
        <f>Codierung!$I$126</f>
        <v>t</v>
      </c>
      <c r="CJ18" s="232" t="str">
        <f>Codierung!$I$126</f>
        <v>t</v>
      </c>
      <c r="CK18" s="232" t="str">
        <f>Codierung!$I$126</f>
        <v>t</v>
      </c>
      <c r="CL18" s="246" t="str">
        <f>Codierung!$I$126</f>
        <v>t</v>
      </c>
      <c r="CM18" s="246" t="str">
        <f>Codierung!$I$126</f>
        <v>t</v>
      </c>
      <c r="CN18" s="232" t="str">
        <f>Codierung!$I$126</f>
        <v>t</v>
      </c>
      <c r="CO18" s="232" t="str">
        <f>Codierung!$I$126</f>
        <v>t</v>
      </c>
      <c r="CP18" s="246" t="str">
        <f>Codierung!$I$126</f>
        <v>t</v>
      </c>
      <c r="CQ18" s="246" t="str">
        <f>Codierung!$I$126</f>
        <v>t</v>
      </c>
      <c r="CR18" s="295"/>
      <c r="CS18" s="232" t="str">
        <f>Codierung!$I$126</f>
        <v>t</v>
      </c>
      <c r="CT18" s="232" t="str">
        <f>Codierung!$I$126</f>
        <v>t</v>
      </c>
      <c r="CU18" s="295"/>
      <c r="CV18" s="246" t="str">
        <f>Codierung!$I$126</f>
        <v>t</v>
      </c>
      <c r="CW18" s="246" t="str">
        <f>Codierung!$I$126</f>
        <v>t</v>
      </c>
      <c r="CX18" s="232" t="str">
        <f>Codierung!$I$126</f>
        <v>t</v>
      </c>
      <c r="CY18" s="232" t="str">
        <f>Codierung!$I$126</f>
        <v>t</v>
      </c>
      <c r="CZ18" s="246" t="str">
        <f>Codierung!$I$126</f>
        <v>t</v>
      </c>
      <c r="DA18" s="246" t="str">
        <f>Codierung!$I$126</f>
        <v>t</v>
      </c>
      <c r="DB18" s="232" t="str">
        <f>Codierung!$I$126</f>
        <v>t</v>
      </c>
      <c r="DC18" s="232" t="str">
        <f>Codierung!$I$126</f>
        <v>t</v>
      </c>
      <c r="DD18" s="295"/>
      <c r="DE18" s="246" t="str">
        <f>Codierung!$I$126</f>
        <v>t</v>
      </c>
      <c r="DF18" s="246" t="str">
        <f>Codierung!$I$126</f>
        <v>t</v>
      </c>
      <c r="DG18" s="232" t="str">
        <f>Codierung!$I$126</f>
        <v>t</v>
      </c>
      <c r="DH18" s="232" t="str">
        <f>Codierung!$I$126</f>
        <v>t</v>
      </c>
      <c r="DI18" s="246" t="str">
        <f>Codierung!$I$126</f>
        <v>t</v>
      </c>
      <c r="DJ18" s="246" t="str">
        <f>Codierung!$I$126</f>
        <v>t</v>
      </c>
      <c r="DK18" s="232" t="str">
        <f>Codierung!$I$126</f>
        <v>t</v>
      </c>
      <c r="DL18" s="232" t="str">
        <f>Codierung!$I$126</f>
        <v>t</v>
      </c>
      <c r="DM18" s="246" t="str">
        <f>Codierung!$I$126</f>
        <v>t</v>
      </c>
      <c r="DN18" s="246" t="str">
        <f>Codierung!$I$126</f>
        <v>t</v>
      </c>
      <c r="DO18" s="232" t="str">
        <f>Codierung!$I$126</f>
        <v>t</v>
      </c>
      <c r="DP18" s="232" t="str">
        <f>Codierung!$I$126</f>
        <v>t</v>
      </c>
    </row>
    <row r="19" spans="1:120" s="228" customFormat="1" ht="12.75" customHeight="1" x14ac:dyDescent="0.2">
      <c r="A19" s="343" t="str">
        <f>Codierung!I227</f>
        <v>Aktuell</v>
      </c>
      <c r="B19" s="189">
        <f>B23</f>
        <v>45992</v>
      </c>
      <c r="C19" s="381">
        <f>C$23</f>
        <v>0</v>
      </c>
      <c r="D19" s="381">
        <f t="shared" ref="D19:BO19" si="0">D$23</f>
        <v>3.0999539999999999</v>
      </c>
      <c r="E19" s="380">
        <f t="shared" si="0"/>
        <v>5.0559000000000003</v>
      </c>
      <c r="F19" s="380">
        <f t="shared" si="0"/>
        <v>2.8716279999999998</v>
      </c>
      <c r="G19" s="381">
        <f t="shared" si="0"/>
        <v>0</v>
      </c>
      <c r="H19" s="381">
        <f t="shared" si="0"/>
        <v>2.860255</v>
      </c>
      <c r="I19" s="380">
        <f t="shared" si="0"/>
        <v>6.2999989999999997</v>
      </c>
      <c r="J19" s="380">
        <f t="shared" si="0"/>
        <v>0</v>
      </c>
      <c r="K19" s="381">
        <f t="shared" si="0"/>
        <v>6.3435610000000002</v>
      </c>
      <c r="L19" s="381">
        <f t="shared" si="0"/>
        <v>3.6803059999999999</v>
      </c>
      <c r="M19" s="380"/>
      <c r="N19" s="380">
        <f t="shared" si="0"/>
        <v>0</v>
      </c>
      <c r="O19" s="380">
        <f t="shared" si="0"/>
        <v>3.544273</v>
      </c>
      <c r="P19" s="381">
        <f t="shared" si="0"/>
        <v>0</v>
      </c>
      <c r="Q19" s="381">
        <f t="shared" si="0"/>
        <v>3.5875339999999998</v>
      </c>
      <c r="R19" s="380">
        <f t="shared" si="0"/>
        <v>0</v>
      </c>
      <c r="S19" s="380">
        <f t="shared" si="0"/>
        <v>3.4603830000000002</v>
      </c>
      <c r="T19" s="381">
        <f t="shared" si="0"/>
        <v>0</v>
      </c>
      <c r="U19" s="381">
        <f t="shared" si="0"/>
        <v>4.2230749999999997</v>
      </c>
      <c r="V19" s="380">
        <f t="shared" si="0"/>
        <v>6.4473070000000003</v>
      </c>
      <c r="W19" s="380">
        <f t="shared" si="0"/>
        <v>4.9053500000000003</v>
      </c>
      <c r="X19" s="380"/>
      <c r="Y19" s="380">
        <f t="shared" si="0"/>
        <v>0</v>
      </c>
      <c r="Z19" s="380">
        <f t="shared" si="0"/>
        <v>0</v>
      </c>
      <c r="AA19" s="381">
        <f t="shared" si="0"/>
        <v>0</v>
      </c>
      <c r="AB19" s="381">
        <f t="shared" si="0"/>
        <v>13.480765</v>
      </c>
      <c r="AC19" s="380">
        <f t="shared" si="0"/>
        <v>0</v>
      </c>
      <c r="AD19" s="380">
        <f t="shared" si="0"/>
        <v>11.675223000000001</v>
      </c>
      <c r="AE19" s="381">
        <f t="shared" si="0"/>
        <v>22.202182000000001</v>
      </c>
      <c r="AF19" s="381">
        <f t="shared" si="0"/>
        <v>18.022404999999999</v>
      </c>
      <c r="AG19" s="380"/>
      <c r="AH19" s="380">
        <f t="shared" si="0"/>
        <v>0</v>
      </c>
      <c r="AI19" s="380">
        <f t="shared" si="0"/>
        <v>0</v>
      </c>
      <c r="AJ19" s="381">
        <f t="shared" si="0"/>
        <v>0</v>
      </c>
      <c r="AK19" s="381">
        <f t="shared" si="0"/>
        <v>0</v>
      </c>
      <c r="AL19" s="380">
        <f t="shared" si="0"/>
        <v>0</v>
      </c>
      <c r="AM19" s="380">
        <f t="shared" si="0"/>
        <v>0</v>
      </c>
      <c r="AN19" s="381">
        <f t="shared" si="0"/>
        <v>0</v>
      </c>
      <c r="AO19" s="381">
        <f t="shared" si="0"/>
        <v>0</v>
      </c>
      <c r="AP19" s="380"/>
      <c r="AQ19" s="380">
        <f t="shared" si="0"/>
        <v>0</v>
      </c>
      <c r="AR19" s="380">
        <f t="shared" si="0"/>
        <v>3.8416980000000001</v>
      </c>
      <c r="AS19" s="380"/>
      <c r="AT19" s="381">
        <f>AT$23</f>
        <v>0</v>
      </c>
      <c r="AU19" s="381">
        <f>AU$23</f>
        <v>0</v>
      </c>
      <c r="AV19" s="380"/>
      <c r="AW19" s="380">
        <f t="shared" si="0"/>
        <v>3.657823</v>
      </c>
      <c r="AX19" s="380">
        <f t="shared" si="0"/>
        <v>1.381837</v>
      </c>
      <c r="AY19" s="381">
        <f t="shared" si="0"/>
        <v>0</v>
      </c>
      <c r="AZ19" s="381">
        <f t="shared" si="0"/>
        <v>3.2036349999999998</v>
      </c>
      <c r="BA19" s="380">
        <f t="shared" si="0"/>
        <v>3.8801580000000002</v>
      </c>
      <c r="BB19" s="380">
        <f t="shared" si="0"/>
        <v>2.0115980000000002</v>
      </c>
      <c r="BC19" s="381">
        <f t="shared" si="0"/>
        <v>0.521096</v>
      </c>
      <c r="BD19" s="381">
        <f t="shared" si="0"/>
        <v>0.41189300000000001</v>
      </c>
      <c r="BE19" s="380"/>
      <c r="BF19" s="380">
        <f t="shared" si="0"/>
        <v>0</v>
      </c>
      <c r="BG19" s="380">
        <f t="shared" si="0"/>
        <v>2.4235959999999999</v>
      </c>
      <c r="BH19" s="381">
        <f t="shared" si="0"/>
        <v>1.9126989999999999</v>
      </c>
      <c r="BI19" s="381">
        <f t="shared" si="0"/>
        <v>1.186588</v>
      </c>
      <c r="BJ19" s="380">
        <f t="shared" si="0"/>
        <v>2.8782549999999998</v>
      </c>
      <c r="BK19" s="380">
        <f t="shared" si="0"/>
        <v>2.5505979999999999</v>
      </c>
      <c r="BL19" s="381">
        <f t="shared" si="0"/>
        <v>0.86090599999999995</v>
      </c>
      <c r="BM19" s="381">
        <f t="shared" si="0"/>
        <v>0.99015600000000004</v>
      </c>
      <c r="BN19" s="380">
        <f t="shared" si="0"/>
        <v>3.7048030000000001</v>
      </c>
      <c r="BO19" s="380">
        <f t="shared" si="0"/>
        <v>1.4576260000000001</v>
      </c>
      <c r="BP19" s="370" t="str">
        <f>LEFT(BQ19,1)</f>
        <v>5</v>
      </c>
      <c r="BQ19" s="343">
        <f>BQ23</f>
        <v>5</v>
      </c>
      <c r="BR19" s="392">
        <f>BR$23</f>
        <v>6761.0578010259997</v>
      </c>
      <c r="BS19" s="392">
        <f t="shared" ref="BS19:DP19" si="1">BS$23</f>
        <v>34421.794002226001</v>
      </c>
      <c r="BT19" s="393"/>
      <c r="BU19" s="393">
        <f t="shared" si="1"/>
        <v>553.34001659500098</v>
      </c>
      <c r="BV19" s="393">
        <f t="shared" si="1"/>
        <v>4686.3532972560006</v>
      </c>
      <c r="BW19" s="393"/>
      <c r="BX19" s="392">
        <f t="shared" si="1"/>
        <v>171.844986384001</v>
      </c>
      <c r="BY19" s="392">
        <f t="shared" si="1"/>
        <v>1201.261075568</v>
      </c>
      <c r="BZ19" s="393"/>
      <c r="CA19" s="393">
        <f t="shared" si="1"/>
        <v>0</v>
      </c>
      <c r="CB19" s="393">
        <f t="shared" si="1"/>
        <v>105.510942736001</v>
      </c>
      <c r="CC19" s="392">
        <f t="shared" si="1"/>
        <v>37.626215740000994</v>
      </c>
      <c r="CD19" s="392">
        <f t="shared" si="1"/>
        <v>608.50091755900098</v>
      </c>
      <c r="CE19" s="393">
        <f t="shared" si="1"/>
        <v>29.967899889001</v>
      </c>
      <c r="CF19" s="393">
        <f t="shared" si="1"/>
        <v>156.161559823</v>
      </c>
      <c r="CG19" s="393"/>
      <c r="CH19" s="392">
        <f t="shared" si="1"/>
        <v>4.3819436210000005</v>
      </c>
      <c r="CI19" s="392">
        <f t="shared" si="1"/>
        <v>1.1961030000000001</v>
      </c>
      <c r="CJ19" s="393">
        <f t="shared" si="1"/>
        <v>1.5605108829999998</v>
      </c>
      <c r="CK19" s="393">
        <f t="shared" si="1"/>
        <v>4.9480310000000003</v>
      </c>
      <c r="CL19" s="392">
        <f t="shared" si="1"/>
        <v>7.9360000000000003E-3</v>
      </c>
      <c r="CM19" s="392">
        <f>CM$23</f>
        <v>15.14479113</v>
      </c>
      <c r="CN19" s="393">
        <f t="shared" si="1"/>
        <v>2.5106855090010001</v>
      </c>
      <c r="CO19" s="393">
        <f t="shared" si="1"/>
        <v>2.2287379430000001</v>
      </c>
      <c r="CP19" s="392">
        <f t="shared" si="1"/>
        <v>0</v>
      </c>
      <c r="CQ19" s="392">
        <f t="shared" si="1"/>
        <v>24.107341331000001</v>
      </c>
      <c r="CR19" s="393"/>
      <c r="CS19" s="393">
        <f t="shared" si="1"/>
        <v>75.524108817001007</v>
      </c>
      <c r="CT19" s="393">
        <f t="shared" si="1"/>
        <v>683.567396132</v>
      </c>
      <c r="CU19" s="393"/>
      <c r="CV19" s="392">
        <f t="shared" si="1"/>
        <v>826.39157876800107</v>
      </c>
      <c r="CW19" s="392">
        <f t="shared" si="1"/>
        <v>3381.0226321129999</v>
      </c>
      <c r="CX19" s="393">
        <f t="shared" si="1"/>
        <v>22.388974248</v>
      </c>
      <c r="CY19" s="393">
        <f t="shared" si="1"/>
        <v>345.865741539</v>
      </c>
      <c r="CZ19" s="392">
        <f t="shared" si="1"/>
        <v>938.0726688630009</v>
      </c>
      <c r="DA19" s="392">
        <f t="shared" si="1"/>
        <v>8435.0129198480008</v>
      </c>
      <c r="DB19" s="393">
        <f t="shared" si="1"/>
        <v>826.68589654200002</v>
      </c>
      <c r="DC19" s="393">
        <f t="shared" si="1"/>
        <v>882.95801457799996</v>
      </c>
      <c r="DD19" s="393"/>
      <c r="DE19" s="392">
        <f t="shared" si="1"/>
        <v>18.893408122001002</v>
      </c>
      <c r="DF19" s="392">
        <f t="shared" si="1"/>
        <v>936.03834204400096</v>
      </c>
      <c r="DG19" s="393">
        <f t="shared" si="1"/>
        <v>439.27444181600106</v>
      </c>
      <c r="DH19" s="393">
        <f t="shared" si="1"/>
        <v>1400.333485807</v>
      </c>
      <c r="DI19" s="392">
        <f t="shared" si="1"/>
        <v>2149.4426318350002</v>
      </c>
      <c r="DJ19" s="392">
        <f t="shared" si="1"/>
        <v>4913.5876125349996</v>
      </c>
      <c r="DK19" s="393">
        <f t="shared" si="1"/>
        <v>124.827061913001</v>
      </c>
      <c r="DL19" s="393">
        <f t="shared" si="1"/>
        <v>784.55008282200004</v>
      </c>
      <c r="DM19" s="392">
        <f t="shared" si="1"/>
        <v>9.0486211920000006</v>
      </c>
      <c r="DN19" s="392">
        <f t="shared" si="1"/>
        <v>931.73561267000105</v>
      </c>
      <c r="DO19" s="393">
        <f t="shared" si="1"/>
        <v>6.651E-2</v>
      </c>
      <c r="DP19" s="393">
        <f t="shared" si="1"/>
        <v>0.20305500000099999</v>
      </c>
    </row>
    <row r="20" spans="1:120" s="228" customFormat="1" ht="12.75" customHeight="1" x14ac:dyDescent="0.2">
      <c r="A20" s="343" t="str">
        <f>Codierung!I228</f>
        <v>Vormonat</v>
      </c>
      <c r="B20" s="189">
        <f>B24</f>
        <v>45962</v>
      </c>
      <c r="C20" s="381">
        <f>C$24</f>
        <v>0</v>
      </c>
      <c r="D20" s="381">
        <f t="shared" ref="D20:BO20" si="2">D$24</f>
        <v>3.064279</v>
      </c>
      <c r="E20" s="380">
        <f t="shared" si="2"/>
        <v>4.9472639999999997</v>
      </c>
      <c r="F20" s="380">
        <f t="shared" si="2"/>
        <v>2.9378139999999999</v>
      </c>
      <c r="G20" s="381">
        <f t="shared" si="2"/>
        <v>0</v>
      </c>
      <c r="H20" s="381">
        <f t="shared" si="2"/>
        <v>2.859162</v>
      </c>
      <c r="I20" s="380">
        <f t="shared" si="2"/>
        <v>6.3</v>
      </c>
      <c r="J20" s="380">
        <f t="shared" si="2"/>
        <v>0</v>
      </c>
      <c r="K20" s="381">
        <f t="shared" si="2"/>
        <v>6.3015109999999996</v>
      </c>
      <c r="L20" s="381">
        <f t="shared" si="2"/>
        <v>3.9439709999999999</v>
      </c>
      <c r="M20" s="380"/>
      <c r="N20" s="380">
        <f t="shared" si="2"/>
        <v>0</v>
      </c>
      <c r="O20" s="380">
        <f t="shared" si="2"/>
        <v>3.5460829999999999</v>
      </c>
      <c r="P20" s="381">
        <f t="shared" si="2"/>
        <v>0</v>
      </c>
      <c r="Q20" s="381">
        <f t="shared" si="2"/>
        <v>3.5999989999999999</v>
      </c>
      <c r="R20" s="380">
        <f t="shared" si="2"/>
        <v>0</v>
      </c>
      <c r="S20" s="380">
        <f t="shared" si="2"/>
        <v>3.449805</v>
      </c>
      <c r="T20" s="381">
        <f t="shared" si="2"/>
        <v>0</v>
      </c>
      <c r="U20" s="381">
        <f t="shared" si="2"/>
        <v>3.3842650000000001</v>
      </c>
      <c r="V20" s="380">
        <f t="shared" si="2"/>
        <v>6.4450190000000003</v>
      </c>
      <c r="W20" s="380">
        <f t="shared" si="2"/>
        <v>4.8895770000000001</v>
      </c>
      <c r="X20" s="380"/>
      <c r="Y20" s="380">
        <f t="shared" si="2"/>
        <v>0</v>
      </c>
      <c r="Z20" s="380">
        <f t="shared" si="2"/>
        <v>10.162105</v>
      </c>
      <c r="AA20" s="381">
        <f t="shared" si="2"/>
        <v>0</v>
      </c>
      <c r="AB20" s="381">
        <f t="shared" si="2"/>
        <v>12.073385</v>
      </c>
      <c r="AC20" s="380">
        <f t="shared" si="2"/>
        <v>0</v>
      </c>
      <c r="AD20" s="380">
        <f t="shared" si="2"/>
        <v>12.525639</v>
      </c>
      <c r="AE20" s="381">
        <f t="shared" si="2"/>
        <v>28.922789000000002</v>
      </c>
      <c r="AF20" s="381">
        <f t="shared" si="2"/>
        <v>20.528701000000002</v>
      </c>
      <c r="AG20" s="380"/>
      <c r="AH20" s="380">
        <f t="shared" si="2"/>
        <v>0</v>
      </c>
      <c r="AI20" s="380">
        <f t="shared" si="2"/>
        <v>0</v>
      </c>
      <c r="AJ20" s="381">
        <f t="shared" si="2"/>
        <v>0</v>
      </c>
      <c r="AK20" s="381">
        <f t="shared" si="2"/>
        <v>0</v>
      </c>
      <c r="AL20" s="380">
        <f t="shared" si="2"/>
        <v>0</v>
      </c>
      <c r="AM20" s="380">
        <f t="shared" si="2"/>
        <v>0</v>
      </c>
      <c r="AN20" s="381">
        <f t="shared" si="2"/>
        <v>0</v>
      </c>
      <c r="AO20" s="381">
        <f t="shared" si="2"/>
        <v>3.575488</v>
      </c>
      <c r="AP20" s="380"/>
      <c r="AQ20" s="380">
        <f t="shared" si="2"/>
        <v>0</v>
      </c>
      <c r="AR20" s="380">
        <f t="shared" si="2"/>
        <v>3.853059</v>
      </c>
      <c r="AS20" s="380"/>
      <c r="AT20" s="381">
        <f>AT$24</f>
        <v>0</v>
      </c>
      <c r="AU20" s="381">
        <f>AU$24</f>
        <v>0</v>
      </c>
      <c r="AV20" s="380"/>
      <c r="AW20" s="380">
        <f t="shared" si="2"/>
        <v>4.5748430000000004</v>
      </c>
      <c r="AX20" s="380">
        <f t="shared" si="2"/>
        <v>1.453452</v>
      </c>
      <c r="AY20" s="381">
        <f t="shared" si="2"/>
        <v>0</v>
      </c>
      <c r="AZ20" s="381">
        <f t="shared" si="2"/>
        <v>0</v>
      </c>
      <c r="BA20" s="380">
        <f t="shared" si="2"/>
        <v>4.8126480000000003</v>
      </c>
      <c r="BB20" s="380">
        <f t="shared" si="2"/>
        <v>2.1738</v>
      </c>
      <c r="BC20" s="381">
        <f t="shared" si="2"/>
        <v>0.51160600000000001</v>
      </c>
      <c r="BD20" s="381">
        <f t="shared" si="2"/>
        <v>0.40637600000000001</v>
      </c>
      <c r="BE20" s="380"/>
      <c r="BF20" s="380">
        <f t="shared" si="2"/>
        <v>0</v>
      </c>
      <c r="BG20" s="380">
        <f t="shared" si="2"/>
        <v>2.4199830000000002</v>
      </c>
      <c r="BH20" s="381">
        <f t="shared" si="2"/>
        <v>1.9718020000000001</v>
      </c>
      <c r="BI20" s="381">
        <f t="shared" si="2"/>
        <v>1.1807890000000001</v>
      </c>
      <c r="BJ20" s="380">
        <f t="shared" si="2"/>
        <v>3.0146350000000002</v>
      </c>
      <c r="BK20" s="380">
        <f t="shared" si="2"/>
        <v>2.5450469999999998</v>
      </c>
      <c r="BL20" s="381">
        <f t="shared" si="2"/>
        <v>0.90536799999999995</v>
      </c>
      <c r="BM20" s="381">
        <f t="shared" si="2"/>
        <v>0.93825700000000001</v>
      </c>
      <c r="BN20" s="380">
        <f t="shared" si="2"/>
        <v>3.8302209999999999</v>
      </c>
      <c r="BO20" s="380">
        <f t="shared" si="2"/>
        <v>1.2209620000000001</v>
      </c>
      <c r="BP20" s="370" t="str">
        <f t="shared" ref="BP20:BP21" si="3">LEFT(BQ20,1)</f>
        <v>4</v>
      </c>
      <c r="BQ20" s="343">
        <f>BQ24</f>
        <v>4</v>
      </c>
      <c r="BR20" s="392">
        <f>BR$24</f>
        <v>5269.5272400679996</v>
      </c>
      <c r="BS20" s="392">
        <f t="shared" ref="BS20:DP20" si="4">BS$24</f>
        <v>27392.439322905</v>
      </c>
      <c r="BT20" s="393"/>
      <c r="BU20" s="393">
        <f t="shared" si="4"/>
        <v>537.59795565799993</v>
      </c>
      <c r="BV20" s="393">
        <f t="shared" si="4"/>
        <v>4295.3024277959994</v>
      </c>
      <c r="BW20" s="393"/>
      <c r="BX20" s="392">
        <f t="shared" si="4"/>
        <v>193.661177009</v>
      </c>
      <c r="BY20" s="392">
        <f t="shared" si="4"/>
        <v>1062.735335863</v>
      </c>
      <c r="BZ20" s="393"/>
      <c r="CA20" s="393">
        <f t="shared" si="4"/>
        <v>2.1537619829999999</v>
      </c>
      <c r="CB20" s="393">
        <f t="shared" si="4"/>
        <v>98.424215733000011</v>
      </c>
      <c r="CC20" s="392">
        <f t="shared" si="4"/>
        <v>37.219500476</v>
      </c>
      <c r="CD20" s="392">
        <f t="shared" si="4"/>
        <v>540.10684583100101</v>
      </c>
      <c r="CE20" s="393">
        <f t="shared" si="4"/>
        <v>22.104586074000999</v>
      </c>
      <c r="CF20" s="393">
        <f t="shared" si="4"/>
        <v>120.88946746000001</v>
      </c>
      <c r="CG20" s="393"/>
      <c r="CH20" s="392">
        <f t="shared" si="4"/>
        <v>0.84764725299999999</v>
      </c>
      <c r="CI20" s="392">
        <f t="shared" si="4"/>
        <v>6.4954110350000001</v>
      </c>
      <c r="CJ20" s="393">
        <f t="shared" si="4"/>
        <v>0</v>
      </c>
      <c r="CK20" s="393">
        <f t="shared" si="4"/>
        <v>4.0904053920010002</v>
      </c>
      <c r="CL20" s="392">
        <f t="shared" si="4"/>
        <v>1.4596808480000001</v>
      </c>
      <c r="CM20" s="392">
        <f t="shared" si="4"/>
        <v>5.2590962149999996</v>
      </c>
      <c r="CN20" s="393">
        <f t="shared" si="4"/>
        <v>7.7740000000000005E-3</v>
      </c>
      <c r="CO20" s="393">
        <f t="shared" si="4"/>
        <v>4.7881188879999996</v>
      </c>
      <c r="CP20" s="392">
        <f t="shared" si="4"/>
        <v>2.2400000100000002E-4</v>
      </c>
      <c r="CQ20" s="392">
        <f t="shared" si="4"/>
        <v>155.807896376</v>
      </c>
      <c r="CR20" s="393"/>
      <c r="CS20" s="393">
        <f t="shared" si="4"/>
        <v>247.064761581</v>
      </c>
      <c r="CT20" s="393">
        <f t="shared" si="4"/>
        <v>1640.843849804</v>
      </c>
      <c r="CU20" s="393"/>
      <c r="CV20" s="392">
        <f t="shared" si="4"/>
        <v>418.24204512800003</v>
      </c>
      <c r="CW20" s="392">
        <f t="shared" si="4"/>
        <v>2328.034643297</v>
      </c>
      <c r="CX20" s="393">
        <f t="shared" si="4"/>
        <v>19.061175630000999</v>
      </c>
      <c r="CY20" s="393">
        <f t="shared" si="4"/>
        <v>268.62596894699999</v>
      </c>
      <c r="CZ20" s="392">
        <f t="shared" si="4"/>
        <v>315.50243476399999</v>
      </c>
      <c r="DA20" s="392">
        <f t="shared" si="4"/>
        <v>4719.5913023690018</v>
      </c>
      <c r="DB20" s="393">
        <f t="shared" si="4"/>
        <v>568.18340452500001</v>
      </c>
      <c r="DC20" s="393">
        <f t="shared" si="4"/>
        <v>722.42050785499998</v>
      </c>
      <c r="DD20" s="393"/>
      <c r="DE20" s="392">
        <f t="shared" si="4"/>
        <v>5.5236946090009997</v>
      </c>
      <c r="DF20" s="392">
        <f t="shared" si="4"/>
        <v>425.29855197200101</v>
      </c>
      <c r="DG20" s="393">
        <f t="shared" si="4"/>
        <v>285.65541540400102</v>
      </c>
      <c r="DH20" s="393">
        <f t="shared" si="4"/>
        <v>1219.0937364179999</v>
      </c>
      <c r="DI20" s="392">
        <f t="shared" si="4"/>
        <v>1937.995624253</v>
      </c>
      <c r="DJ20" s="392">
        <f t="shared" si="4"/>
        <v>4207.0774034080005</v>
      </c>
      <c r="DK20" s="393">
        <f t="shared" si="4"/>
        <v>90.020910550001005</v>
      </c>
      <c r="DL20" s="393">
        <f t="shared" si="4"/>
        <v>676.12215909300005</v>
      </c>
      <c r="DM20" s="392">
        <f t="shared" si="4"/>
        <v>49.189781695999997</v>
      </c>
      <c r="DN20" s="392">
        <f t="shared" si="4"/>
        <v>815.92275306200099</v>
      </c>
      <c r="DO20" s="393">
        <f t="shared" si="4"/>
        <v>20.055519014001003</v>
      </c>
      <c r="DP20" s="393">
        <f t="shared" si="4"/>
        <v>22.531694482999999</v>
      </c>
    </row>
    <row r="21" spans="1:120" s="228" customFormat="1" ht="12.75" customHeight="1" x14ac:dyDescent="0.2">
      <c r="A21" s="343" t="str">
        <f>Codierung!I229</f>
        <v>Vorjahr</v>
      </c>
      <c r="B21" s="189">
        <f>B35</f>
        <v>45627</v>
      </c>
      <c r="C21" s="381">
        <f>C$35</f>
        <v>0</v>
      </c>
      <c r="D21" s="381">
        <f t="shared" ref="D21:BO21" si="5">D$35</f>
        <v>3.070033</v>
      </c>
      <c r="E21" s="380">
        <f t="shared" si="5"/>
        <v>5.7400919999999998</v>
      </c>
      <c r="F21" s="380">
        <f t="shared" si="5"/>
        <v>2.900998</v>
      </c>
      <c r="G21" s="381">
        <f t="shared" si="5"/>
        <v>0</v>
      </c>
      <c r="H21" s="381">
        <f t="shared" si="5"/>
        <v>2.9414639999999999</v>
      </c>
      <c r="I21" s="380">
        <f t="shared" si="5"/>
        <v>6.317672</v>
      </c>
      <c r="J21" s="380">
        <f t="shared" si="5"/>
        <v>0</v>
      </c>
      <c r="K21" s="381">
        <f t="shared" si="5"/>
        <v>6.2804669999999998</v>
      </c>
      <c r="L21" s="381">
        <f t="shared" si="5"/>
        <v>4.0086880000000003</v>
      </c>
      <c r="M21" s="380"/>
      <c r="N21" s="380">
        <f t="shared" si="5"/>
        <v>0</v>
      </c>
      <c r="O21" s="380">
        <f t="shared" si="5"/>
        <v>3.3386019999999998</v>
      </c>
      <c r="P21" s="381">
        <f t="shared" si="5"/>
        <v>0</v>
      </c>
      <c r="Q21" s="381">
        <f t="shared" si="5"/>
        <v>3.1502500000000002</v>
      </c>
      <c r="R21" s="380">
        <f t="shared" si="5"/>
        <v>0</v>
      </c>
      <c r="S21" s="380">
        <f t="shared" si="5"/>
        <v>2.8382770000000002</v>
      </c>
      <c r="T21" s="381">
        <f t="shared" si="5"/>
        <v>0</v>
      </c>
      <c r="U21" s="381">
        <f t="shared" si="5"/>
        <v>3.577175</v>
      </c>
      <c r="V21" s="380">
        <f t="shared" si="5"/>
        <v>6.4324890000000003</v>
      </c>
      <c r="W21" s="380">
        <f t="shared" si="5"/>
        <v>4.8638669999999999</v>
      </c>
      <c r="X21" s="380"/>
      <c r="Y21" s="380">
        <f t="shared" si="5"/>
        <v>0</v>
      </c>
      <c r="Z21" s="380">
        <f t="shared" si="5"/>
        <v>0</v>
      </c>
      <c r="AA21" s="381">
        <f t="shared" si="5"/>
        <v>17.389748000000001</v>
      </c>
      <c r="AB21" s="381">
        <f t="shared" si="5"/>
        <v>16.882480999999999</v>
      </c>
      <c r="AC21" s="380">
        <f t="shared" si="5"/>
        <v>25.403537</v>
      </c>
      <c r="AD21" s="380">
        <f t="shared" si="5"/>
        <v>14.684761999999999</v>
      </c>
      <c r="AE21" s="381">
        <f t="shared" si="5"/>
        <v>23.745657000000001</v>
      </c>
      <c r="AF21" s="381">
        <f t="shared" si="5"/>
        <v>16.592258000000001</v>
      </c>
      <c r="AG21" s="380"/>
      <c r="AH21" s="380">
        <f t="shared" si="5"/>
        <v>0</v>
      </c>
      <c r="AI21" s="380">
        <f t="shared" si="5"/>
        <v>0</v>
      </c>
      <c r="AJ21" s="381">
        <f t="shared" si="5"/>
        <v>0</v>
      </c>
      <c r="AK21" s="381">
        <f t="shared" si="5"/>
        <v>0</v>
      </c>
      <c r="AL21" s="380">
        <f t="shared" si="5"/>
        <v>0</v>
      </c>
      <c r="AM21" s="380">
        <f t="shared" si="5"/>
        <v>0</v>
      </c>
      <c r="AN21" s="381">
        <f t="shared" si="5"/>
        <v>0</v>
      </c>
      <c r="AO21" s="381">
        <f t="shared" si="5"/>
        <v>0</v>
      </c>
      <c r="AP21" s="380"/>
      <c r="AQ21" s="380">
        <f t="shared" si="5"/>
        <v>0</v>
      </c>
      <c r="AR21" s="380">
        <f t="shared" si="5"/>
        <v>4.1360789999999996</v>
      </c>
      <c r="AS21" s="380"/>
      <c r="AT21" s="381">
        <f>AT$35</f>
        <v>0</v>
      </c>
      <c r="AU21" s="381">
        <f>AU$35</f>
        <v>3.0406559999999998</v>
      </c>
      <c r="AV21" s="380"/>
      <c r="AW21" s="380">
        <f t="shared" si="5"/>
        <v>2.605299</v>
      </c>
      <c r="AX21" s="380">
        <f t="shared" si="5"/>
        <v>1.5645070000000001</v>
      </c>
      <c r="AY21" s="381">
        <f t="shared" si="5"/>
        <v>0</v>
      </c>
      <c r="AZ21" s="381">
        <f t="shared" si="5"/>
        <v>2.21136</v>
      </c>
      <c r="BA21" s="380">
        <f t="shared" si="5"/>
        <v>3.604168</v>
      </c>
      <c r="BB21" s="380">
        <f t="shared" si="5"/>
        <v>2.0155449999999999</v>
      </c>
      <c r="BC21" s="381">
        <f t="shared" si="5"/>
        <v>0.495502</v>
      </c>
      <c r="BD21" s="381">
        <f t="shared" si="5"/>
        <v>0.403331</v>
      </c>
      <c r="BE21" s="380"/>
      <c r="BF21" s="380">
        <f t="shared" si="5"/>
        <v>0</v>
      </c>
      <c r="BG21" s="380">
        <f t="shared" si="5"/>
        <v>2.4210449999999999</v>
      </c>
      <c r="BH21" s="381">
        <f t="shared" si="5"/>
        <v>1.8330770000000001</v>
      </c>
      <c r="BI21" s="381">
        <f t="shared" si="5"/>
        <v>1.3701639999999999</v>
      </c>
      <c r="BJ21" s="380">
        <f t="shared" si="5"/>
        <v>2.982561</v>
      </c>
      <c r="BK21" s="380">
        <f t="shared" si="5"/>
        <v>2.5349910000000002</v>
      </c>
      <c r="BL21" s="381">
        <f t="shared" si="5"/>
        <v>0.90629099999999996</v>
      </c>
      <c r="BM21" s="381">
        <f t="shared" si="5"/>
        <v>0.97789899999999996</v>
      </c>
      <c r="BN21" s="380">
        <f t="shared" si="5"/>
        <v>3.0832700000000002</v>
      </c>
      <c r="BO21" s="380">
        <f t="shared" si="5"/>
        <v>1.4929030000000001</v>
      </c>
      <c r="BP21" s="370" t="str">
        <f t="shared" si="3"/>
        <v>5</v>
      </c>
      <c r="BQ21" s="343">
        <f>BQ35</f>
        <v>5</v>
      </c>
      <c r="BR21" s="392">
        <f>BR$35</f>
        <v>6891.458276583</v>
      </c>
      <c r="BS21" s="392">
        <f t="shared" ref="BS21:DP21" si="6">BS$35</f>
        <v>33654.967405754003</v>
      </c>
      <c r="BT21" s="393"/>
      <c r="BU21" s="393">
        <f t="shared" si="6"/>
        <v>567.75638423500004</v>
      </c>
      <c r="BV21" s="393">
        <f t="shared" si="6"/>
        <v>4824.5881893490005</v>
      </c>
      <c r="BW21" s="393"/>
      <c r="BX21" s="392">
        <f t="shared" si="6"/>
        <v>178.109727020001</v>
      </c>
      <c r="BY21" s="392">
        <f t="shared" si="6"/>
        <v>1239.1892017759999</v>
      </c>
      <c r="BZ21" s="393"/>
      <c r="CA21" s="393">
        <f t="shared" si="6"/>
        <v>0.45587721000100001</v>
      </c>
      <c r="CB21" s="393">
        <f t="shared" si="6"/>
        <v>65.006245388001005</v>
      </c>
      <c r="CC21" s="392">
        <f t="shared" si="6"/>
        <v>36.410001498001002</v>
      </c>
      <c r="CD21" s="392">
        <f t="shared" si="6"/>
        <v>476.35711238200105</v>
      </c>
      <c r="CE21" s="393">
        <f t="shared" si="6"/>
        <v>23.204331175</v>
      </c>
      <c r="CF21" s="393">
        <f t="shared" si="6"/>
        <v>184.76456985599998</v>
      </c>
      <c r="CG21" s="393"/>
      <c r="CH21" s="392">
        <f t="shared" si="6"/>
        <v>6.6100000010000009E-3</v>
      </c>
      <c r="CI21" s="392">
        <f t="shared" si="6"/>
        <v>0.73871100000000001</v>
      </c>
      <c r="CJ21" s="393">
        <f t="shared" si="6"/>
        <v>0.12303454000000001</v>
      </c>
      <c r="CK21" s="393">
        <f t="shared" si="6"/>
        <v>3.9945255860000004</v>
      </c>
      <c r="CL21" s="392">
        <f t="shared" si="6"/>
        <v>1.2899266650000001</v>
      </c>
      <c r="CM21" s="392">
        <f t="shared" si="6"/>
        <v>10.595861934000999</v>
      </c>
      <c r="CN21" s="393">
        <f t="shared" si="6"/>
        <v>0.35986248799999998</v>
      </c>
      <c r="CO21" s="393">
        <f t="shared" si="6"/>
        <v>0.39946399999999999</v>
      </c>
      <c r="CP21" s="392">
        <f t="shared" si="6"/>
        <v>5.6299999999999992E-4</v>
      </c>
      <c r="CQ21" s="392">
        <f t="shared" si="6"/>
        <v>0.182896</v>
      </c>
      <c r="CR21" s="393"/>
      <c r="CS21" s="393">
        <f t="shared" si="6"/>
        <v>55.027262668000006</v>
      </c>
      <c r="CT21" s="393">
        <f t="shared" si="6"/>
        <v>559.33801429900006</v>
      </c>
      <c r="CU21" s="393"/>
      <c r="CV21" s="392">
        <f t="shared" si="6"/>
        <v>939.87616118199992</v>
      </c>
      <c r="CW21" s="392">
        <f t="shared" si="6"/>
        <v>3580.6353740680001</v>
      </c>
      <c r="CX21" s="393">
        <f t="shared" si="6"/>
        <v>20.153895221999999</v>
      </c>
      <c r="CY21" s="393">
        <f t="shared" si="6"/>
        <v>361.69364430000002</v>
      </c>
      <c r="CZ21" s="392">
        <f t="shared" si="6"/>
        <v>820.23575930199991</v>
      </c>
      <c r="DA21" s="392">
        <f t="shared" si="6"/>
        <v>8026.5816827470007</v>
      </c>
      <c r="DB21" s="393">
        <f t="shared" si="6"/>
        <v>863.06774277900001</v>
      </c>
      <c r="DC21" s="393">
        <f t="shared" si="6"/>
        <v>848.50580948000004</v>
      </c>
      <c r="DD21" s="393"/>
      <c r="DE21" s="392">
        <f t="shared" si="6"/>
        <v>24.477750636001002</v>
      </c>
      <c r="DF21" s="392">
        <f t="shared" si="6"/>
        <v>942.77255811400096</v>
      </c>
      <c r="DG21" s="393">
        <f t="shared" si="6"/>
        <v>405.64681911899999</v>
      </c>
      <c r="DH21" s="393">
        <f t="shared" si="6"/>
        <v>1332.363586145</v>
      </c>
      <c r="DI21" s="392">
        <f t="shared" si="6"/>
        <v>2245.0640471229999</v>
      </c>
      <c r="DJ21" s="392">
        <f t="shared" si="6"/>
        <v>4628.9747799939996</v>
      </c>
      <c r="DK21" s="393">
        <f t="shared" si="6"/>
        <v>143.69489189500001</v>
      </c>
      <c r="DL21" s="393">
        <f t="shared" si="6"/>
        <v>752.24329937300104</v>
      </c>
      <c r="DM21" s="392">
        <f t="shared" si="6"/>
        <v>22.003721033001</v>
      </c>
      <c r="DN21" s="392">
        <f t="shared" si="6"/>
        <v>947.31207523099999</v>
      </c>
      <c r="DO21" s="393">
        <f t="shared" si="6"/>
        <v>0.108</v>
      </c>
      <c r="DP21" s="393">
        <f t="shared" si="6"/>
        <v>18.359131051000002</v>
      </c>
    </row>
    <row r="22" spans="1:120" s="228" customFormat="1" ht="12.75" customHeight="1" x14ac:dyDescent="0.2">
      <c r="A22" s="218"/>
      <c r="B22" s="218"/>
      <c r="C22" s="381"/>
      <c r="D22" s="381"/>
      <c r="E22" s="380"/>
      <c r="F22" s="380"/>
      <c r="G22" s="381"/>
      <c r="H22" s="381"/>
      <c r="I22" s="380"/>
      <c r="J22" s="380"/>
      <c r="K22" s="381"/>
      <c r="L22" s="381"/>
      <c r="M22" s="380"/>
      <c r="N22" s="380"/>
      <c r="O22" s="380"/>
      <c r="P22" s="381"/>
      <c r="Q22" s="381"/>
      <c r="R22" s="380"/>
      <c r="S22" s="380"/>
      <c r="T22" s="381"/>
      <c r="U22" s="381"/>
      <c r="V22" s="380"/>
      <c r="W22" s="380"/>
      <c r="X22" s="380"/>
      <c r="Y22" s="380"/>
      <c r="Z22" s="380"/>
      <c r="AA22" s="381"/>
      <c r="AB22" s="381"/>
      <c r="AC22" s="380"/>
      <c r="AD22" s="380"/>
      <c r="AE22" s="381"/>
      <c r="AF22" s="381"/>
      <c r="AG22" s="380"/>
      <c r="AH22" s="380"/>
      <c r="AI22" s="380"/>
      <c r="AJ22" s="381"/>
      <c r="AK22" s="381"/>
      <c r="AL22" s="380"/>
      <c r="AM22" s="380"/>
      <c r="AN22" s="381"/>
      <c r="AO22" s="381"/>
      <c r="AP22" s="380"/>
      <c r="AQ22" s="380"/>
      <c r="AR22" s="380"/>
      <c r="AS22" s="380"/>
      <c r="AT22" s="381"/>
      <c r="AU22" s="381"/>
      <c r="AV22" s="380"/>
      <c r="AW22" s="380"/>
      <c r="AX22" s="380"/>
      <c r="AY22" s="381"/>
      <c r="AZ22" s="381"/>
      <c r="BA22" s="380"/>
      <c r="BB22" s="380"/>
      <c r="BC22" s="381"/>
      <c r="BD22" s="381"/>
      <c r="BE22" s="380"/>
      <c r="BF22" s="380"/>
      <c r="BG22" s="380"/>
      <c r="BH22" s="381"/>
      <c r="BI22" s="381"/>
      <c r="BJ22" s="380"/>
      <c r="BK22" s="380"/>
      <c r="BL22" s="381"/>
      <c r="BM22" s="381"/>
      <c r="BN22" s="380"/>
      <c r="BO22" s="380"/>
      <c r="BP22" s="219"/>
      <c r="BQ22" s="343"/>
      <c r="BR22" s="392"/>
      <c r="BS22" s="392"/>
      <c r="BT22" s="393"/>
      <c r="BU22" s="393"/>
      <c r="BV22" s="393"/>
      <c r="BW22" s="393"/>
      <c r="BX22" s="392"/>
      <c r="BY22" s="392"/>
      <c r="BZ22" s="393"/>
      <c r="CA22" s="393"/>
      <c r="CB22" s="393"/>
      <c r="CC22" s="392"/>
      <c r="CD22" s="392"/>
      <c r="CE22" s="393"/>
      <c r="CF22" s="393"/>
      <c r="CG22" s="393"/>
      <c r="CH22" s="392"/>
      <c r="CI22" s="392"/>
      <c r="CJ22" s="393"/>
      <c r="CK22" s="393"/>
      <c r="CL22" s="392"/>
      <c r="CM22" s="392"/>
      <c r="CN22" s="393"/>
      <c r="CO22" s="393"/>
      <c r="CP22" s="392"/>
      <c r="CQ22" s="392"/>
      <c r="CR22" s="393"/>
      <c r="CS22" s="393"/>
      <c r="CT22" s="393"/>
      <c r="CU22" s="393"/>
      <c r="CV22" s="392"/>
      <c r="CW22" s="392"/>
      <c r="CX22" s="393"/>
      <c r="CY22" s="393"/>
      <c r="CZ22" s="392"/>
      <c r="DA22" s="392"/>
      <c r="DB22" s="393"/>
      <c r="DC22" s="393"/>
      <c r="DD22" s="393"/>
      <c r="DE22" s="392"/>
      <c r="DF22" s="392"/>
      <c r="DG22" s="393"/>
      <c r="DH22" s="393"/>
      <c r="DI22" s="392"/>
      <c r="DJ22" s="392"/>
      <c r="DK22" s="393"/>
      <c r="DL22" s="393"/>
      <c r="DM22" s="392"/>
      <c r="DN22" s="392"/>
      <c r="DO22" s="393"/>
      <c r="DP22" s="393"/>
    </row>
    <row r="23" spans="1:120" s="228" customFormat="1" ht="12.75" customHeight="1" x14ac:dyDescent="0.2">
      <c r="A23" s="218"/>
      <c r="B23" s="189">
        <f>[3]Früchte!$A7</f>
        <v>45992</v>
      </c>
      <c r="C23" s="381">
        <f>[3]Früchte!$C7</f>
        <v>0</v>
      </c>
      <c r="D23" s="381">
        <f>[3]Früchte!$AU7</f>
        <v>3.0999539999999999</v>
      </c>
      <c r="E23" s="380">
        <f>[3]Früchte!$E7</f>
        <v>5.0559000000000003</v>
      </c>
      <c r="F23" s="380">
        <f>[3]Früchte!$AW7</f>
        <v>2.8716279999999998</v>
      </c>
      <c r="G23" s="381">
        <f>[3]Früchte!$F7</f>
        <v>0</v>
      </c>
      <c r="H23" s="381">
        <f>[3]Früchte!$AX7</f>
        <v>2.860255</v>
      </c>
      <c r="I23" s="380">
        <f>[3]Früchte!$K7</f>
        <v>6.2999989999999997</v>
      </c>
      <c r="J23" s="380">
        <f>[3]Früchte!$BC7</f>
        <v>0</v>
      </c>
      <c r="K23" s="381">
        <f>[3]Früchte!$N7</f>
        <v>6.3435610000000002</v>
      </c>
      <c r="L23" s="381">
        <f>[3]Früchte!$BF7</f>
        <v>3.6803059999999999</v>
      </c>
      <c r="M23" s="380"/>
      <c r="N23" s="380">
        <f>[3]Früchte!$P7</f>
        <v>0</v>
      </c>
      <c r="O23" s="380">
        <f>[3]Früchte!$BH7</f>
        <v>3.544273</v>
      </c>
      <c r="P23" s="381">
        <f>[3]Früchte!$Q7</f>
        <v>0</v>
      </c>
      <c r="Q23" s="381">
        <f>[3]Früchte!$BI7</f>
        <v>3.5875339999999998</v>
      </c>
      <c r="R23" s="380">
        <f>[3]Früchte!$R7</f>
        <v>0</v>
      </c>
      <c r="S23" s="380">
        <f>[3]Früchte!$BJ7</f>
        <v>3.4603830000000002</v>
      </c>
      <c r="T23" s="381">
        <f>[3]Früchte!$T7</f>
        <v>0</v>
      </c>
      <c r="U23" s="381">
        <f>[3]Früchte!$BL7</f>
        <v>4.2230749999999997</v>
      </c>
      <c r="V23" s="380">
        <f>[3]Früchte!$U7</f>
        <v>6.4473070000000003</v>
      </c>
      <c r="W23" s="380">
        <f>[3]Früchte!$BM7</f>
        <v>4.9053500000000003</v>
      </c>
      <c r="X23" s="380"/>
      <c r="Y23" s="380">
        <f>[3]Früchte!$X7</f>
        <v>0</v>
      </c>
      <c r="Z23" s="380">
        <f>[3]Früchte!$BP7</f>
        <v>0</v>
      </c>
      <c r="AA23" s="381">
        <f>[3]Früchte!$Y7</f>
        <v>0</v>
      </c>
      <c r="AB23" s="381">
        <f>[3]Früchte!$BQ7</f>
        <v>13.480765</v>
      </c>
      <c r="AC23" s="380">
        <f>[3]Früchte!$Z7</f>
        <v>0</v>
      </c>
      <c r="AD23" s="380">
        <f>[3]Früchte!$BR7</f>
        <v>11.675223000000001</v>
      </c>
      <c r="AE23" s="381">
        <f>[3]Früchte!$AA7</f>
        <v>22.202182000000001</v>
      </c>
      <c r="AF23" s="381">
        <f>[3]Früchte!$BS7</f>
        <v>18.022404999999999</v>
      </c>
      <c r="AG23" s="380"/>
      <c r="AH23" s="380">
        <f>[3]Früchte!$AC7</f>
        <v>0</v>
      </c>
      <c r="AI23" s="380">
        <f>[3]Früchte!$BU7</f>
        <v>0</v>
      </c>
      <c r="AJ23" s="381">
        <f>[3]Früchte!$AE7</f>
        <v>0</v>
      </c>
      <c r="AK23" s="381">
        <f>[3]Früchte!$BW7</f>
        <v>0</v>
      </c>
      <c r="AL23" s="380">
        <f>[3]Früchte!$AG7</f>
        <v>0</v>
      </c>
      <c r="AM23" s="380">
        <f>[3]Früchte!$BY7</f>
        <v>0</v>
      </c>
      <c r="AN23" s="381">
        <f>[3]Früchte!$AH7</f>
        <v>0</v>
      </c>
      <c r="AO23" s="381">
        <f>[3]Früchte!$BZ7</f>
        <v>0</v>
      </c>
      <c r="AP23" s="380"/>
      <c r="AQ23" s="380">
        <f>[3]Früchte!$AI7</f>
        <v>0</v>
      </c>
      <c r="AR23" s="380">
        <f>[3]Früchte!$CA7</f>
        <v>3.8416980000000001</v>
      </c>
      <c r="AS23" s="380"/>
      <c r="AT23" s="381">
        <f>[3]Früchte!$AJ7</f>
        <v>0</v>
      </c>
      <c r="AU23" s="381">
        <f>[3]Früchte!$CB7</f>
        <v>0</v>
      </c>
      <c r="AV23" s="380"/>
      <c r="AW23" s="380">
        <f>[3]Früchte!$AK7</f>
        <v>3.657823</v>
      </c>
      <c r="AX23" s="380">
        <f>[3]Früchte!$CC7</f>
        <v>1.381837</v>
      </c>
      <c r="AY23" s="381">
        <f>[3]Früchte!$AL7</f>
        <v>0</v>
      </c>
      <c r="AZ23" s="381">
        <f>[3]Früchte!$CD7</f>
        <v>3.2036349999999998</v>
      </c>
      <c r="BA23" s="380">
        <f>[3]Früchte!$AM7</f>
        <v>3.8801580000000002</v>
      </c>
      <c r="BB23" s="380">
        <f>[3]Früchte!$CE7</f>
        <v>2.0115980000000002</v>
      </c>
      <c r="BC23" s="381">
        <f>[3]Früchte!$AN7</f>
        <v>0.521096</v>
      </c>
      <c r="BD23" s="381">
        <f>[3]Früchte!$CF7</f>
        <v>0.41189300000000001</v>
      </c>
      <c r="BE23" s="380"/>
      <c r="BF23" s="380">
        <f>[3]Früchte!$AO7</f>
        <v>0</v>
      </c>
      <c r="BG23" s="380">
        <f>[3]Früchte!$CG7</f>
        <v>2.4235959999999999</v>
      </c>
      <c r="BH23" s="381">
        <f>[3]Früchte!$AP7</f>
        <v>1.9126989999999999</v>
      </c>
      <c r="BI23" s="381">
        <f>[3]Früchte!$CH7</f>
        <v>1.186588</v>
      </c>
      <c r="BJ23" s="380">
        <f>[3]Früchte!$AQ7</f>
        <v>2.8782549999999998</v>
      </c>
      <c r="BK23" s="380">
        <f>[3]Früchte!$CI7</f>
        <v>2.5505979999999999</v>
      </c>
      <c r="BL23" s="381">
        <f>[3]Früchte!$AR7</f>
        <v>0.86090599999999995</v>
      </c>
      <c r="BM23" s="381">
        <f>[3]Früchte!$CJ7</f>
        <v>0.99015600000000004</v>
      </c>
      <c r="BN23" s="380">
        <f>[3]Früchte!$AS7</f>
        <v>3.7048030000000001</v>
      </c>
      <c r="BO23" s="380">
        <f>[3]Früchte!$CK7</f>
        <v>1.4576260000000001</v>
      </c>
      <c r="BP23" s="368" t="str">
        <f>LEFT(BQ23,1)</f>
        <v>5</v>
      </c>
      <c r="BQ23" s="343">
        <f>VLOOKUP(MONTH(B23),[4]Referenztabelle!$B$2:$E$14,4,FALSE)</f>
        <v>5</v>
      </c>
      <c r="BR23" s="392">
        <f>[3]Früchte!$CN7</f>
        <v>6761.0578010259997</v>
      </c>
      <c r="BS23" s="392">
        <f>[3]Früchte!$CO7</f>
        <v>34421.794002226001</v>
      </c>
      <c r="BT23" s="393"/>
      <c r="BU23" s="393">
        <f>[3]Früchte!$CP7</f>
        <v>553.34001659500098</v>
      </c>
      <c r="BV23" s="393">
        <f>[3]Früchte!$CQ7</f>
        <v>4686.3532972560006</v>
      </c>
      <c r="BW23" s="393"/>
      <c r="BX23" s="392">
        <f>[3]Früchte!$CR7</f>
        <v>171.844986384001</v>
      </c>
      <c r="BY23" s="392">
        <f>[3]Früchte!$CS7</f>
        <v>1201.261075568</v>
      </c>
      <c r="BZ23" s="393"/>
      <c r="CA23" s="393">
        <f>[3]Früchte!$CT7</f>
        <v>0</v>
      </c>
      <c r="CB23" s="393">
        <f>[3]Früchte!$CU7</f>
        <v>105.510942736001</v>
      </c>
      <c r="CC23" s="392">
        <f>[3]Früchte!$CV7</f>
        <v>37.626215740000994</v>
      </c>
      <c r="CD23" s="392">
        <f>[3]Früchte!$CW7</f>
        <v>608.50091755900098</v>
      </c>
      <c r="CE23" s="393">
        <f>[3]Früchte!$CX7</f>
        <v>29.967899889001</v>
      </c>
      <c r="CF23" s="393">
        <f>[3]Früchte!$CY7</f>
        <v>156.161559823</v>
      </c>
      <c r="CG23" s="393"/>
      <c r="CH23" s="392">
        <f>[3]Früchte!$CZ7</f>
        <v>4.3819436210000005</v>
      </c>
      <c r="CI23" s="392">
        <f>[3]Früchte!$DA7</f>
        <v>1.1961030000000001</v>
      </c>
      <c r="CJ23" s="393">
        <f>[3]Früchte!$DB7</f>
        <v>1.5605108829999998</v>
      </c>
      <c r="CK23" s="393">
        <f>[3]Früchte!$DC7</f>
        <v>4.9480310000000003</v>
      </c>
      <c r="CL23" s="392">
        <f>[3]Früchte!DD7</f>
        <v>7.9360000000000003E-3</v>
      </c>
      <c r="CM23" s="392">
        <f>[3]Früchte!DE7</f>
        <v>15.14479113</v>
      </c>
      <c r="CN23" s="393">
        <f>[3]Früchte!DF7</f>
        <v>2.5106855090010001</v>
      </c>
      <c r="CO23" s="393">
        <f>[3]Früchte!DG7</f>
        <v>2.2287379430000001</v>
      </c>
      <c r="CP23" s="392">
        <f>[3]Früchte!DH7</f>
        <v>0</v>
      </c>
      <c r="CQ23" s="392">
        <f>[3]Früchte!DI7</f>
        <v>24.107341331000001</v>
      </c>
      <c r="CR23" s="393"/>
      <c r="CS23" s="393">
        <f>[3]Früchte!DJ7</f>
        <v>75.524108817001007</v>
      </c>
      <c r="CT23" s="393">
        <f>[3]Früchte!DK7</f>
        <v>683.567396132</v>
      </c>
      <c r="CU23" s="393"/>
      <c r="CV23" s="392">
        <f>[3]Früchte!DL7</f>
        <v>826.39157876800107</v>
      </c>
      <c r="CW23" s="392">
        <f>[3]Früchte!DM7</f>
        <v>3381.0226321129999</v>
      </c>
      <c r="CX23" s="393">
        <f>[3]Früchte!DN7</f>
        <v>22.388974248</v>
      </c>
      <c r="CY23" s="393">
        <f>[3]Früchte!DO7</f>
        <v>345.865741539</v>
      </c>
      <c r="CZ23" s="392">
        <f>[3]Früchte!DP7</f>
        <v>938.0726688630009</v>
      </c>
      <c r="DA23" s="392">
        <f>[3]Früchte!DQ7</f>
        <v>8435.0129198480008</v>
      </c>
      <c r="DB23" s="393">
        <f>[3]Früchte!DR7</f>
        <v>826.68589654200002</v>
      </c>
      <c r="DC23" s="393">
        <f>[3]Früchte!DS7</f>
        <v>882.95801457799996</v>
      </c>
      <c r="DD23" s="393"/>
      <c r="DE23" s="392">
        <f>[3]Früchte!DT7</f>
        <v>18.893408122001002</v>
      </c>
      <c r="DF23" s="392">
        <f>[3]Früchte!DU7</f>
        <v>936.03834204400096</v>
      </c>
      <c r="DG23" s="393">
        <f>[3]Früchte!DV7</f>
        <v>439.27444181600106</v>
      </c>
      <c r="DH23" s="393">
        <f>[3]Früchte!DW7</f>
        <v>1400.333485807</v>
      </c>
      <c r="DI23" s="392">
        <f>[3]Früchte!DX7</f>
        <v>2149.4426318350002</v>
      </c>
      <c r="DJ23" s="392">
        <f>[3]Früchte!DY7</f>
        <v>4913.5876125349996</v>
      </c>
      <c r="DK23" s="393">
        <f>[3]Früchte!DZ7</f>
        <v>124.827061913001</v>
      </c>
      <c r="DL23" s="393">
        <f>[3]Früchte!EA7</f>
        <v>784.55008282200004</v>
      </c>
      <c r="DM23" s="392">
        <f>[3]Früchte!EB7</f>
        <v>9.0486211920000006</v>
      </c>
      <c r="DN23" s="392">
        <f>[3]Früchte!EC7</f>
        <v>931.73561267000105</v>
      </c>
      <c r="DO23" s="393">
        <f>[3]Früchte!ED7</f>
        <v>6.651E-2</v>
      </c>
      <c r="DP23" s="393">
        <f>[3]Früchte!EE7</f>
        <v>0.20305500000099999</v>
      </c>
    </row>
    <row r="24" spans="1:120" x14ac:dyDescent="0.2">
      <c r="A24" s="218"/>
      <c r="B24" s="189">
        <f>[3]Früchte!$A8</f>
        <v>45962</v>
      </c>
      <c r="C24" s="381">
        <f>[3]Früchte!$C8</f>
        <v>0</v>
      </c>
      <c r="D24" s="381">
        <f>[3]Früchte!$AU8</f>
        <v>3.064279</v>
      </c>
      <c r="E24" s="380">
        <f>[3]Früchte!$E8</f>
        <v>4.9472639999999997</v>
      </c>
      <c r="F24" s="380">
        <f>[3]Früchte!$AW8</f>
        <v>2.9378139999999999</v>
      </c>
      <c r="G24" s="381">
        <f>[3]Früchte!$F8</f>
        <v>0</v>
      </c>
      <c r="H24" s="381">
        <f>[3]Früchte!$AX8</f>
        <v>2.859162</v>
      </c>
      <c r="I24" s="380">
        <f>[3]Früchte!$K8</f>
        <v>6.3</v>
      </c>
      <c r="J24" s="380">
        <f>[3]Früchte!$BC8</f>
        <v>0</v>
      </c>
      <c r="K24" s="381">
        <f>[3]Früchte!$N8</f>
        <v>6.3015109999999996</v>
      </c>
      <c r="L24" s="381">
        <f>[3]Früchte!$BF8</f>
        <v>3.9439709999999999</v>
      </c>
      <c r="M24" s="380"/>
      <c r="N24" s="380">
        <f>[3]Früchte!$P8</f>
        <v>0</v>
      </c>
      <c r="O24" s="380">
        <f>[3]Früchte!$BH8</f>
        <v>3.5460829999999999</v>
      </c>
      <c r="P24" s="381">
        <f>[3]Früchte!$Q8</f>
        <v>0</v>
      </c>
      <c r="Q24" s="381">
        <f>[3]Früchte!$BI8</f>
        <v>3.5999989999999999</v>
      </c>
      <c r="R24" s="380">
        <f>[3]Früchte!$R8</f>
        <v>0</v>
      </c>
      <c r="S24" s="380">
        <f>[3]Früchte!$BJ8</f>
        <v>3.449805</v>
      </c>
      <c r="T24" s="381">
        <f>[3]Früchte!$T8</f>
        <v>0</v>
      </c>
      <c r="U24" s="381">
        <f>[3]Früchte!$BL8</f>
        <v>3.3842650000000001</v>
      </c>
      <c r="V24" s="380">
        <f>[3]Früchte!$U8</f>
        <v>6.4450190000000003</v>
      </c>
      <c r="W24" s="380">
        <f>[3]Früchte!$BM8</f>
        <v>4.8895770000000001</v>
      </c>
      <c r="X24" s="380"/>
      <c r="Y24" s="380">
        <f>[3]Früchte!$X8</f>
        <v>0</v>
      </c>
      <c r="Z24" s="380">
        <f>[3]Früchte!$BP8</f>
        <v>10.162105</v>
      </c>
      <c r="AA24" s="381">
        <f>[3]Früchte!$Y8</f>
        <v>0</v>
      </c>
      <c r="AB24" s="381">
        <f>[3]Früchte!$BQ8</f>
        <v>12.073385</v>
      </c>
      <c r="AC24" s="380">
        <f>[3]Früchte!$Z8</f>
        <v>0</v>
      </c>
      <c r="AD24" s="380">
        <f>[3]Früchte!$BR8</f>
        <v>12.525639</v>
      </c>
      <c r="AE24" s="381">
        <f>[3]Früchte!$AA8</f>
        <v>28.922789000000002</v>
      </c>
      <c r="AF24" s="381">
        <f>[3]Früchte!$BS8</f>
        <v>20.528701000000002</v>
      </c>
      <c r="AG24" s="380"/>
      <c r="AH24" s="380">
        <f>[3]Früchte!$AC8</f>
        <v>0</v>
      </c>
      <c r="AI24" s="380">
        <f>[3]Früchte!$BU8</f>
        <v>0</v>
      </c>
      <c r="AJ24" s="381">
        <f>[3]Früchte!$AE8</f>
        <v>0</v>
      </c>
      <c r="AK24" s="381">
        <f>[3]Früchte!$BW8</f>
        <v>0</v>
      </c>
      <c r="AL24" s="380">
        <f>[3]Früchte!$AG8</f>
        <v>0</v>
      </c>
      <c r="AM24" s="380">
        <f>[3]Früchte!$BY8</f>
        <v>0</v>
      </c>
      <c r="AN24" s="381">
        <f>[3]Früchte!$AH8</f>
        <v>0</v>
      </c>
      <c r="AO24" s="381">
        <f>[3]Früchte!$BZ8</f>
        <v>3.575488</v>
      </c>
      <c r="AP24" s="380"/>
      <c r="AQ24" s="380">
        <f>[3]Früchte!$AI8</f>
        <v>0</v>
      </c>
      <c r="AR24" s="380">
        <f>[3]Früchte!$CA8</f>
        <v>3.853059</v>
      </c>
      <c r="AS24" s="380"/>
      <c r="AT24" s="381">
        <f>[3]Früchte!$AJ8</f>
        <v>0</v>
      </c>
      <c r="AU24" s="381">
        <f>[3]Früchte!$CB8</f>
        <v>0</v>
      </c>
      <c r="AV24" s="380"/>
      <c r="AW24" s="380">
        <f>[3]Früchte!$AK8</f>
        <v>4.5748430000000004</v>
      </c>
      <c r="AX24" s="380">
        <f>[3]Früchte!$CC8</f>
        <v>1.453452</v>
      </c>
      <c r="AY24" s="381">
        <f>[3]Früchte!$AL8</f>
        <v>0</v>
      </c>
      <c r="AZ24" s="381">
        <f>[3]Früchte!$CD8</f>
        <v>0</v>
      </c>
      <c r="BA24" s="380">
        <f>[3]Früchte!$AM8</f>
        <v>4.8126480000000003</v>
      </c>
      <c r="BB24" s="380">
        <f>[3]Früchte!$CE8</f>
        <v>2.1738</v>
      </c>
      <c r="BC24" s="381">
        <f>[3]Früchte!$AN8</f>
        <v>0.51160600000000001</v>
      </c>
      <c r="BD24" s="381">
        <f>[3]Früchte!$CF8</f>
        <v>0.40637600000000001</v>
      </c>
      <c r="BE24" s="380"/>
      <c r="BF24" s="380">
        <f>[3]Früchte!$AO8</f>
        <v>0</v>
      </c>
      <c r="BG24" s="380">
        <f>[3]Früchte!$CG8</f>
        <v>2.4199830000000002</v>
      </c>
      <c r="BH24" s="381">
        <f>[3]Früchte!$AP8</f>
        <v>1.9718020000000001</v>
      </c>
      <c r="BI24" s="381">
        <f>[3]Früchte!$CH8</f>
        <v>1.1807890000000001</v>
      </c>
      <c r="BJ24" s="380">
        <f>[3]Früchte!$AQ8</f>
        <v>3.0146350000000002</v>
      </c>
      <c r="BK24" s="380">
        <f>[3]Früchte!$CI8</f>
        <v>2.5450469999999998</v>
      </c>
      <c r="BL24" s="381">
        <f>[3]Früchte!$AR8</f>
        <v>0.90536799999999995</v>
      </c>
      <c r="BM24" s="381">
        <f>[3]Früchte!$CJ8</f>
        <v>0.93825700000000001</v>
      </c>
      <c r="BN24" s="380">
        <f>[3]Früchte!$AS8</f>
        <v>3.8302209999999999</v>
      </c>
      <c r="BO24" s="380">
        <f>[3]Früchte!$CK8</f>
        <v>1.2209620000000001</v>
      </c>
      <c r="BP24" s="368" t="str">
        <f t="shared" ref="BP24:BP47" si="7">LEFT(BQ24,1)</f>
        <v>4</v>
      </c>
      <c r="BQ24" s="343">
        <f>VLOOKUP(MONTH(B24),[4]Referenztabelle!$B$2:$E$14,4,FALSE)</f>
        <v>4</v>
      </c>
      <c r="BR24" s="392">
        <f>[3]Früchte!$CN8</f>
        <v>5269.5272400679996</v>
      </c>
      <c r="BS24" s="392">
        <f>[3]Früchte!$CO8</f>
        <v>27392.439322905</v>
      </c>
      <c r="BT24" s="393"/>
      <c r="BU24" s="393">
        <f>[3]Früchte!$CP8</f>
        <v>537.59795565799993</v>
      </c>
      <c r="BV24" s="393">
        <f>[3]Früchte!$CQ8</f>
        <v>4295.3024277959994</v>
      </c>
      <c r="BW24" s="393"/>
      <c r="BX24" s="392">
        <f>[3]Früchte!$CR8</f>
        <v>193.661177009</v>
      </c>
      <c r="BY24" s="392">
        <f>[3]Früchte!$CS8</f>
        <v>1062.735335863</v>
      </c>
      <c r="BZ24" s="393"/>
      <c r="CA24" s="393">
        <f>[3]Früchte!$CT8</f>
        <v>2.1537619829999999</v>
      </c>
      <c r="CB24" s="393">
        <f>[3]Früchte!$CU8</f>
        <v>98.424215733000011</v>
      </c>
      <c r="CC24" s="392">
        <f>[3]Früchte!$CV8</f>
        <v>37.219500476</v>
      </c>
      <c r="CD24" s="392">
        <f>[3]Früchte!$CW8</f>
        <v>540.10684583100101</v>
      </c>
      <c r="CE24" s="393">
        <f>[3]Früchte!$CX8</f>
        <v>22.104586074000999</v>
      </c>
      <c r="CF24" s="393">
        <f>[3]Früchte!$CY8</f>
        <v>120.88946746000001</v>
      </c>
      <c r="CG24" s="393"/>
      <c r="CH24" s="392">
        <f>[3]Früchte!$CZ8</f>
        <v>0.84764725299999999</v>
      </c>
      <c r="CI24" s="392">
        <f>[3]Früchte!$DA8</f>
        <v>6.4954110350000001</v>
      </c>
      <c r="CJ24" s="393">
        <f>[3]Früchte!$DB8</f>
        <v>0</v>
      </c>
      <c r="CK24" s="393">
        <f>[3]Früchte!$DC8</f>
        <v>4.0904053920010002</v>
      </c>
      <c r="CL24" s="392">
        <f>[3]Früchte!DD8</f>
        <v>1.4596808480000001</v>
      </c>
      <c r="CM24" s="392">
        <f>[3]Früchte!DE8</f>
        <v>5.2590962149999996</v>
      </c>
      <c r="CN24" s="393">
        <f>[3]Früchte!DF8</f>
        <v>7.7740000000000005E-3</v>
      </c>
      <c r="CO24" s="393">
        <f>[3]Früchte!DG8</f>
        <v>4.7881188879999996</v>
      </c>
      <c r="CP24" s="392">
        <f>[3]Früchte!DH8</f>
        <v>2.2400000100000002E-4</v>
      </c>
      <c r="CQ24" s="392">
        <f>[3]Früchte!DI8</f>
        <v>155.807896376</v>
      </c>
      <c r="CR24" s="393"/>
      <c r="CS24" s="393">
        <f>[3]Früchte!DJ8</f>
        <v>247.064761581</v>
      </c>
      <c r="CT24" s="393">
        <f>[3]Früchte!DK8</f>
        <v>1640.843849804</v>
      </c>
      <c r="CU24" s="393"/>
      <c r="CV24" s="392">
        <f>[3]Früchte!DL8</f>
        <v>418.24204512800003</v>
      </c>
      <c r="CW24" s="392">
        <f>[3]Früchte!DM8</f>
        <v>2328.034643297</v>
      </c>
      <c r="CX24" s="393">
        <f>[3]Früchte!DN8</f>
        <v>19.061175630000999</v>
      </c>
      <c r="CY24" s="393">
        <f>[3]Früchte!DO8</f>
        <v>268.62596894699999</v>
      </c>
      <c r="CZ24" s="392">
        <f>[3]Früchte!DP8</f>
        <v>315.50243476399999</v>
      </c>
      <c r="DA24" s="392">
        <f>[3]Früchte!DQ8</f>
        <v>4719.5913023690018</v>
      </c>
      <c r="DB24" s="393">
        <f>[3]Früchte!DR8</f>
        <v>568.18340452500001</v>
      </c>
      <c r="DC24" s="393">
        <f>[3]Früchte!DS8</f>
        <v>722.42050785499998</v>
      </c>
      <c r="DD24" s="393"/>
      <c r="DE24" s="392">
        <f>[3]Früchte!DT8</f>
        <v>5.5236946090009997</v>
      </c>
      <c r="DF24" s="392">
        <f>[3]Früchte!DU8</f>
        <v>425.29855197200101</v>
      </c>
      <c r="DG24" s="393">
        <f>[3]Früchte!DV8</f>
        <v>285.65541540400102</v>
      </c>
      <c r="DH24" s="393">
        <f>[3]Früchte!DW8</f>
        <v>1219.0937364179999</v>
      </c>
      <c r="DI24" s="392">
        <f>[3]Früchte!DX8</f>
        <v>1937.995624253</v>
      </c>
      <c r="DJ24" s="392">
        <f>[3]Früchte!DY8</f>
        <v>4207.0774034080005</v>
      </c>
      <c r="DK24" s="393">
        <f>[3]Früchte!DZ8</f>
        <v>90.020910550001005</v>
      </c>
      <c r="DL24" s="393">
        <f>[3]Früchte!EA8</f>
        <v>676.12215909300005</v>
      </c>
      <c r="DM24" s="392">
        <f>[3]Früchte!EB8</f>
        <v>49.189781695999997</v>
      </c>
      <c r="DN24" s="392">
        <f>[3]Früchte!EC8</f>
        <v>815.92275306200099</v>
      </c>
      <c r="DO24" s="393">
        <f>[3]Früchte!ED8</f>
        <v>20.055519014001003</v>
      </c>
      <c r="DP24" s="393">
        <f>[3]Früchte!EE8</f>
        <v>22.531694482999999</v>
      </c>
    </row>
    <row r="25" spans="1:120" x14ac:dyDescent="0.2">
      <c r="A25" s="218"/>
      <c r="B25" s="189">
        <f>[3]Früchte!$A9</f>
        <v>45931</v>
      </c>
      <c r="C25" s="381">
        <f>[3]Früchte!$C9</f>
        <v>0</v>
      </c>
      <c r="D25" s="381">
        <f>[3]Früchte!$AU9</f>
        <v>3.2951199999999998</v>
      </c>
      <c r="E25" s="380">
        <f>[3]Früchte!$E9</f>
        <v>4.8564489999999996</v>
      </c>
      <c r="F25" s="380">
        <f>[3]Früchte!$AW9</f>
        <v>2.8996659999999999</v>
      </c>
      <c r="G25" s="381">
        <f>[3]Früchte!$F9</f>
        <v>0</v>
      </c>
      <c r="H25" s="381">
        <f>[3]Früchte!$AX9</f>
        <v>2.8557700000000001</v>
      </c>
      <c r="I25" s="380">
        <f>[3]Früchte!$K9</f>
        <v>0</v>
      </c>
      <c r="J25" s="380">
        <f>[3]Früchte!$BC9</f>
        <v>0</v>
      </c>
      <c r="K25" s="381">
        <f>[3]Früchte!$N9</f>
        <v>6.1650020000000003</v>
      </c>
      <c r="L25" s="381">
        <f>[3]Früchte!$BF9</f>
        <v>4.1611779999999996</v>
      </c>
      <c r="M25" s="380"/>
      <c r="N25" s="380">
        <f>[3]Früchte!$P9</f>
        <v>0</v>
      </c>
      <c r="O25" s="380">
        <f>[3]Früchte!$BH9</f>
        <v>3.3058689999999999</v>
      </c>
      <c r="P25" s="381">
        <f>[3]Früchte!$Q9</f>
        <v>0</v>
      </c>
      <c r="Q25" s="381">
        <f>[3]Früchte!$BI9</f>
        <v>3.6</v>
      </c>
      <c r="R25" s="380">
        <f>[3]Früchte!$R9</f>
        <v>0</v>
      </c>
      <c r="S25" s="380">
        <f>[3]Früchte!$BJ9</f>
        <v>3.5980599999999998</v>
      </c>
      <c r="T25" s="381">
        <f>[3]Früchte!$T9</f>
        <v>0</v>
      </c>
      <c r="U25" s="381">
        <f>[3]Früchte!$BL9</f>
        <v>3.6441210000000002</v>
      </c>
      <c r="V25" s="380">
        <f>[3]Früchte!$U9</f>
        <v>6.4298489999999999</v>
      </c>
      <c r="W25" s="380">
        <f>[3]Früchte!$BM9</f>
        <v>4.9428489999999998</v>
      </c>
      <c r="X25" s="380"/>
      <c r="Y25" s="380">
        <f>[3]Früchte!$X9</f>
        <v>0</v>
      </c>
      <c r="Z25" s="380">
        <f>[3]Früchte!$BP9</f>
        <v>10.146333</v>
      </c>
      <c r="AA25" s="381">
        <f>[3]Früchte!$Y9</f>
        <v>0</v>
      </c>
      <c r="AB25" s="381">
        <f>[3]Früchte!$BQ9</f>
        <v>10.368904000000001</v>
      </c>
      <c r="AC25" s="380">
        <f>[3]Früchte!$Z9</f>
        <v>0</v>
      </c>
      <c r="AD25" s="380">
        <f>[3]Früchte!$BR9</f>
        <v>14.999101</v>
      </c>
      <c r="AE25" s="381">
        <f>[3]Früchte!$AA9</f>
        <v>29.097542000000001</v>
      </c>
      <c r="AF25" s="381">
        <f>[3]Früchte!$BS9</f>
        <v>21.876954000000001</v>
      </c>
      <c r="AG25" s="380"/>
      <c r="AH25" s="380">
        <f>[3]Früchte!$AC9</f>
        <v>0</v>
      </c>
      <c r="AI25" s="380">
        <f>[3]Früchte!$BU9</f>
        <v>0</v>
      </c>
      <c r="AJ25" s="381">
        <f>[3]Früchte!$AE9</f>
        <v>0</v>
      </c>
      <c r="AK25" s="381">
        <f>[3]Früchte!$BW9</f>
        <v>0</v>
      </c>
      <c r="AL25" s="380">
        <f>[3]Früchte!$AG9</f>
        <v>0</v>
      </c>
      <c r="AM25" s="380">
        <f>[3]Früchte!$BY9</f>
        <v>3.0305469999999999</v>
      </c>
      <c r="AN25" s="381">
        <f>[3]Früchte!$AH9</f>
        <v>0</v>
      </c>
      <c r="AO25" s="381">
        <f>[3]Früchte!$BZ9</f>
        <v>3.8399130000000001</v>
      </c>
      <c r="AP25" s="380"/>
      <c r="AQ25" s="380">
        <f>[3]Früchte!$AI9</f>
        <v>0</v>
      </c>
      <c r="AR25" s="380">
        <f>[3]Früchte!$CA9</f>
        <v>3.554608</v>
      </c>
      <c r="AS25" s="380"/>
      <c r="AT25" s="381">
        <f>[3]Früchte!$AJ9</f>
        <v>0</v>
      </c>
      <c r="AU25" s="381">
        <f>[3]Früchte!$CB9</f>
        <v>0</v>
      </c>
      <c r="AV25" s="380"/>
      <c r="AW25" s="380">
        <f>[3]Früchte!$AK9</f>
        <v>4.9381519999999997</v>
      </c>
      <c r="AX25" s="380">
        <f>[3]Früchte!$CC9</f>
        <v>1.7102619999999999</v>
      </c>
      <c r="AY25" s="381">
        <f>[3]Früchte!$AL9</f>
        <v>0</v>
      </c>
      <c r="AZ25" s="381">
        <f>[3]Früchte!$CD9</f>
        <v>0</v>
      </c>
      <c r="BA25" s="380">
        <f>[3]Früchte!$AM9</f>
        <v>4.9450209999999997</v>
      </c>
      <c r="BB25" s="380">
        <f>[3]Früchte!$CE9</f>
        <v>2.674229</v>
      </c>
      <c r="BC25" s="381">
        <f>[3]Früchte!$AN9</f>
        <v>0.66457599999999994</v>
      </c>
      <c r="BD25" s="381">
        <f>[3]Früchte!$CF9</f>
        <v>0.406026</v>
      </c>
      <c r="BE25" s="380"/>
      <c r="BF25" s="380">
        <f>[3]Früchte!$AO9</f>
        <v>0</v>
      </c>
      <c r="BG25" s="380">
        <f>[3]Früchte!$CG9</f>
        <v>2.4269120000000002</v>
      </c>
      <c r="BH25" s="381">
        <f>[3]Früchte!$AP9</f>
        <v>1.9706630000000001</v>
      </c>
      <c r="BI25" s="381">
        <f>[3]Früchte!$CH9</f>
        <v>1.1828069999999999</v>
      </c>
      <c r="BJ25" s="380">
        <f>[3]Früchte!$AQ9</f>
        <v>2.9446159999999999</v>
      </c>
      <c r="BK25" s="380">
        <f>[3]Früchte!$CI9</f>
        <v>2.5462009999999999</v>
      </c>
      <c r="BL25" s="381">
        <f>[3]Früchte!$AR9</f>
        <v>0.85198499999999999</v>
      </c>
      <c r="BM25" s="381">
        <f>[3]Früchte!$CJ9</f>
        <v>0.94353200000000004</v>
      </c>
      <c r="BN25" s="380">
        <f>[3]Früchte!$AS9</f>
        <v>3.4262320000000002</v>
      </c>
      <c r="BO25" s="380">
        <f>[3]Früchte!$CK9</f>
        <v>1.3167789999999999</v>
      </c>
      <c r="BP25" s="368" t="str">
        <f t="shared" si="7"/>
        <v>4</v>
      </c>
      <c r="BQ25" s="343">
        <f>VLOOKUP(MONTH(B25),[4]Referenztabelle!$B$2:$E$14,4,FALSE)</f>
        <v>4</v>
      </c>
      <c r="BR25" s="392">
        <f>[3]Früchte!$CN9</f>
        <v>4404.3461871279997</v>
      </c>
      <c r="BS25" s="392">
        <f>[3]Früchte!$CO9</f>
        <v>25175.389728091002</v>
      </c>
      <c r="BT25" s="393"/>
      <c r="BU25" s="393">
        <f>[3]Früchte!$CP9</f>
        <v>562.923703437001</v>
      </c>
      <c r="BV25" s="393">
        <f>[3]Früchte!$CQ9</f>
        <v>4066.1484411860001</v>
      </c>
      <c r="BW25" s="393"/>
      <c r="BX25" s="392">
        <f>[3]Früchte!$CR9</f>
        <v>167.286345592</v>
      </c>
      <c r="BY25" s="392">
        <f>[3]Früchte!$CS9</f>
        <v>999.91682963400103</v>
      </c>
      <c r="BZ25" s="393"/>
      <c r="CA25" s="393">
        <f>[3]Früchte!$CT9</f>
        <v>0.74239287600000003</v>
      </c>
      <c r="CB25" s="393">
        <f>[3]Früchte!$CU9</f>
        <v>181.288772932</v>
      </c>
      <c r="CC25" s="392">
        <f>[3]Früchte!$CV9</f>
        <v>36.638771223000006</v>
      </c>
      <c r="CD25" s="392">
        <f>[3]Früchte!$CW9</f>
        <v>482.53663196300101</v>
      </c>
      <c r="CE25" s="393">
        <f>[3]Früchte!$CX9</f>
        <v>12.690407647001001</v>
      </c>
      <c r="CF25" s="393">
        <f>[3]Früchte!$CY9</f>
        <v>166.51300014500001</v>
      </c>
      <c r="CG25" s="393"/>
      <c r="CH25" s="392">
        <f>[3]Früchte!$CZ9</f>
        <v>1.369290164001</v>
      </c>
      <c r="CI25" s="392">
        <f>[3]Früchte!$DA9</f>
        <v>3.4652289610009999</v>
      </c>
      <c r="CJ25" s="393">
        <f>[3]Früchte!$DB9</f>
        <v>4.7000000000000004E-5</v>
      </c>
      <c r="CK25" s="393">
        <f>[3]Früchte!$DC9</f>
        <v>4.0487788350010003</v>
      </c>
      <c r="CL25" s="392">
        <f>[3]Früchte!DD9</f>
        <v>3.5078385580010001</v>
      </c>
      <c r="CM25" s="392">
        <f>[3]Früchte!DE9</f>
        <v>153.411672344001</v>
      </c>
      <c r="CN25" s="393">
        <f>[3]Früchte!DF9</f>
        <v>5.7477560580000002</v>
      </c>
      <c r="CO25" s="393">
        <f>[3]Früchte!DG9</f>
        <v>56.820934186999999</v>
      </c>
      <c r="CP25" s="392">
        <f>[3]Früchte!DH9</f>
        <v>1.7086880000010001</v>
      </c>
      <c r="CQ25" s="392">
        <f>[3]Früchte!DI9</f>
        <v>481.88220615500001</v>
      </c>
      <c r="CR25" s="393"/>
      <c r="CS25" s="393">
        <f>[3]Früchte!DJ9</f>
        <v>340.53110520500002</v>
      </c>
      <c r="CT25" s="393">
        <f>[3]Früchte!DK9</f>
        <v>2748.8920511400001</v>
      </c>
      <c r="CU25" s="393"/>
      <c r="CV25" s="392">
        <f>[3]Früchte!DL9</f>
        <v>56.505563083001</v>
      </c>
      <c r="CW25" s="392">
        <f>[3]Früchte!DM9</f>
        <v>1303.641039505</v>
      </c>
      <c r="CX25" s="393">
        <f>[3]Früchte!DN9</f>
        <v>9.2423570000000002</v>
      </c>
      <c r="CY25" s="393">
        <f>[3]Früchte!DO9</f>
        <v>228.56024125499999</v>
      </c>
      <c r="CZ25" s="392">
        <f>[3]Früchte!DP9</f>
        <v>65.636459357000007</v>
      </c>
      <c r="DA25" s="392">
        <f>[3]Früchte!DQ9</f>
        <v>2486.1024972850009</v>
      </c>
      <c r="DB25" s="393">
        <f>[3]Früchte!DR9</f>
        <v>398.79698431099996</v>
      </c>
      <c r="DC25" s="393">
        <f>[3]Früchte!DS9</f>
        <v>733.39717138100104</v>
      </c>
      <c r="DD25" s="393"/>
      <c r="DE25" s="392">
        <f>[3]Früchte!DT9</f>
        <v>1.9951366330010001</v>
      </c>
      <c r="DF25" s="392">
        <f>[3]Früchte!DU9</f>
        <v>409.01777813499996</v>
      </c>
      <c r="DG25" s="393">
        <f>[3]Früchte!DV9</f>
        <v>266.24806395100001</v>
      </c>
      <c r="DH25" s="393">
        <f>[3]Früchte!DW9</f>
        <v>1095.6832554079999</v>
      </c>
      <c r="DI25" s="392">
        <f>[3]Früchte!DX9</f>
        <v>1841.464095668</v>
      </c>
      <c r="DJ25" s="392">
        <f>[3]Früchte!DY9</f>
        <v>3945.1869370980003</v>
      </c>
      <c r="DK25" s="393">
        <f>[3]Früchte!DZ9</f>
        <v>66.634746926000005</v>
      </c>
      <c r="DL25" s="393">
        <f>[3]Früchte!EA9</f>
        <v>619.65710816000001</v>
      </c>
      <c r="DM25" s="392">
        <f>[3]Früchte!EB9</f>
        <v>103.37659332299999</v>
      </c>
      <c r="DN25" s="392">
        <f>[3]Früchte!EC9</f>
        <v>567.23688695600003</v>
      </c>
      <c r="DO25" s="393">
        <f>[3]Früchte!ED9</f>
        <v>0.39600000000000002</v>
      </c>
      <c r="DP25" s="393">
        <f>[3]Früchte!EE9</f>
        <v>131.70121294</v>
      </c>
    </row>
    <row r="26" spans="1:120" x14ac:dyDescent="0.2">
      <c r="A26" s="218"/>
      <c r="B26" s="189">
        <f>[3]Früchte!$A10</f>
        <v>45901</v>
      </c>
      <c r="C26" s="381">
        <f>[3]Früchte!$C10</f>
        <v>0</v>
      </c>
      <c r="D26" s="381">
        <f>[3]Früchte!$AU10</f>
        <v>3.204361</v>
      </c>
      <c r="E26" s="380">
        <f>[3]Früchte!$E10</f>
        <v>5.0857599999999996</v>
      </c>
      <c r="F26" s="380">
        <f>[3]Früchte!$AW10</f>
        <v>2.7679360000000002</v>
      </c>
      <c r="G26" s="381">
        <f>[3]Früchte!$F10</f>
        <v>0</v>
      </c>
      <c r="H26" s="381">
        <f>[3]Früchte!$AX10</f>
        <v>2.8705729999999998</v>
      </c>
      <c r="I26" s="380">
        <f>[3]Früchte!$K10</f>
        <v>0</v>
      </c>
      <c r="J26" s="380">
        <f>[3]Früchte!$BC10</f>
        <v>0</v>
      </c>
      <c r="K26" s="381">
        <f>[3]Früchte!$N10</f>
        <v>6.2746560000000002</v>
      </c>
      <c r="L26" s="381">
        <f>[3]Früchte!$BF10</f>
        <v>4.0732400000000002</v>
      </c>
      <c r="M26" s="380"/>
      <c r="N26" s="380">
        <f>[3]Früchte!$P10</f>
        <v>0</v>
      </c>
      <c r="O26" s="380">
        <f>[3]Früchte!$BH10</f>
        <v>3.4995340000000001</v>
      </c>
      <c r="P26" s="381">
        <f>[3]Früchte!$Q10</f>
        <v>0</v>
      </c>
      <c r="Q26" s="381">
        <f>[3]Früchte!$BI10</f>
        <v>3.5603690000000001</v>
      </c>
      <c r="R26" s="380">
        <f>[3]Früchte!$R10</f>
        <v>0</v>
      </c>
      <c r="S26" s="380">
        <f>[3]Früchte!$BJ10</f>
        <v>0</v>
      </c>
      <c r="T26" s="381">
        <f>[3]Früchte!$T10</f>
        <v>0</v>
      </c>
      <c r="U26" s="381">
        <f>[3]Früchte!$BL10</f>
        <v>3.5182410000000002</v>
      </c>
      <c r="V26" s="380">
        <f>[3]Früchte!$U10</f>
        <v>6.2822690000000003</v>
      </c>
      <c r="W26" s="380">
        <f>[3]Früchte!$BM10</f>
        <v>4.4153349999999998</v>
      </c>
      <c r="X26" s="380"/>
      <c r="Y26" s="380">
        <f>[3]Früchte!$X10</f>
        <v>0</v>
      </c>
      <c r="Z26" s="380">
        <f>[3]Früchte!$BP10</f>
        <v>9.7990200000000005</v>
      </c>
      <c r="AA26" s="381">
        <f>[3]Früchte!$Y10</f>
        <v>0</v>
      </c>
      <c r="AB26" s="381">
        <f>[3]Früchte!$BQ10</f>
        <v>9.4263580000000005</v>
      </c>
      <c r="AC26" s="380">
        <f>[3]Früchte!$Z10</f>
        <v>27.450609</v>
      </c>
      <c r="AD26" s="380">
        <f>[3]Früchte!$BR10</f>
        <v>15.485234</v>
      </c>
      <c r="AE26" s="381">
        <f>[3]Früchte!$AA10</f>
        <v>29.961749999999999</v>
      </c>
      <c r="AF26" s="381">
        <f>[3]Früchte!$BS10</f>
        <v>20.921163</v>
      </c>
      <c r="AG26" s="380"/>
      <c r="AH26" s="380">
        <f>[3]Früchte!$AC10</f>
        <v>0</v>
      </c>
      <c r="AI26" s="380">
        <f>[3]Früchte!$BU10</f>
        <v>7.3048140000000004</v>
      </c>
      <c r="AJ26" s="381">
        <f>[3]Früchte!$AE10</f>
        <v>0</v>
      </c>
      <c r="AK26" s="381">
        <f>[3]Früchte!$BW10</f>
        <v>0</v>
      </c>
      <c r="AL26" s="380">
        <f>[3]Früchte!$AG10</f>
        <v>6.775671</v>
      </c>
      <c r="AM26" s="380">
        <f>[3]Früchte!$BY10</f>
        <v>3.1271070000000001</v>
      </c>
      <c r="AN26" s="381">
        <f>[3]Früchte!$AH10</f>
        <v>9.3211809999999993</v>
      </c>
      <c r="AO26" s="381">
        <f>[3]Früchte!$BZ10</f>
        <v>4.5123939999999996</v>
      </c>
      <c r="AP26" s="380"/>
      <c r="AQ26" s="380">
        <f>[3]Früchte!$AI10</f>
        <v>0</v>
      </c>
      <c r="AR26" s="380">
        <f>[3]Früchte!$CA10</f>
        <v>3.9015499999999999</v>
      </c>
      <c r="AS26" s="380"/>
      <c r="AT26" s="381">
        <f>[3]Früchte!$AJ10</f>
        <v>0</v>
      </c>
      <c r="AU26" s="381">
        <f>[3]Früchte!$CB10</f>
        <v>1.3501650000000001</v>
      </c>
      <c r="AV26" s="380"/>
      <c r="AW26" s="380">
        <f>[3]Früchte!$AK10</f>
        <v>0</v>
      </c>
      <c r="AX26" s="380">
        <f>[3]Früchte!$CC10</f>
        <v>1.805833</v>
      </c>
      <c r="AY26" s="381">
        <f>[3]Früchte!$AL10</f>
        <v>0</v>
      </c>
      <c r="AZ26" s="381">
        <f>[3]Früchte!$CD10</f>
        <v>0</v>
      </c>
      <c r="BA26" s="380">
        <f>[3]Früchte!$AM10</f>
        <v>0</v>
      </c>
      <c r="BB26" s="380">
        <f>[3]Früchte!$CE10</f>
        <v>2.574646</v>
      </c>
      <c r="BC26" s="381">
        <f>[3]Früchte!$AN10</f>
        <v>0.67762100000000003</v>
      </c>
      <c r="BD26" s="381">
        <f>[3]Früchte!$CF10</f>
        <v>0.43390699999999999</v>
      </c>
      <c r="BE26" s="380"/>
      <c r="BF26" s="380">
        <f>[3]Früchte!$AO10</f>
        <v>0</v>
      </c>
      <c r="BG26" s="380">
        <f>[3]Früchte!$CG10</f>
        <v>2.4269120000000002</v>
      </c>
      <c r="BH26" s="381">
        <f>[3]Früchte!$AP10</f>
        <v>1.8720810000000001</v>
      </c>
      <c r="BI26" s="381">
        <f>[3]Früchte!$CH10</f>
        <v>1.2513030000000001</v>
      </c>
      <c r="BJ26" s="380">
        <f>[3]Früchte!$AQ10</f>
        <v>3.0686819999999999</v>
      </c>
      <c r="BK26" s="380">
        <f>[3]Früchte!$CI10</f>
        <v>2.5463100000000001</v>
      </c>
      <c r="BL26" s="381">
        <f>[3]Früchte!$AR10</f>
        <v>0.87780599999999998</v>
      </c>
      <c r="BM26" s="381">
        <f>[3]Früchte!$CJ10</f>
        <v>0.99224299999999999</v>
      </c>
      <c r="BN26" s="380">
        <f>[3]Früchte!$AS10</f>
        <v>3.5600360000000002</v>
      </c>
      <c r="BO26" s="380">
        <f>[3]Früchte!$CK10</f>
        <v>1.5319309999999999</v>
      </c>
      <c r="BP26" s="368" t="str">
        <f t="shared" si="7"/>
        <v>5</v>
      </c>
      <c r="BQ26" s="343">
        <f>VLOOKUP(MONTH(B26),[4]Referenztabelle!$B$2:$E$14,4,FALSE)</f>
        <v>5</v>
      </c>
      <c r="BR26" s="392">
        <f>[3]Früchte!$CN10</f>
        <v>5747.3830477239999</v>
      </c>
      <c r="BS26" s="392">
        <f>[3]Früchte!$CO10</f>
        <v>34265.283992455996</v>
      </c>
      <c r="BT26" s="393"/>
      <c r="BU26" s="393">
        <f>[3]Früchte!$CP10</f>
        <v>576.12032913800101</v>
      </c>
      <c r="BV26" s="393">
        <f>[3]Früchte!$CQ10</f>
        <v>4562.6624652460005</v>
      </c>
      <c r="BW26" s="393"/>
      <c r="BX26" s="392">
        <f>[3]Früchte!$CR10</f>
        <v>159.10257184900001</v>
      </c>
      <c r="BY26" s="392">
        <f>[3]Früchte!$CS10</f>
        <v>891.82751077600005</v>
      </c>
      <c r="BZ26" s="393"/>
      <c r="CA26" s="393">
        <f>[3]Früchte!$CT10</f>
        <v>1.915450696001</v>
      </c>
      <c r="CB26" s="393">
        <f>[3]Früchte!$CU10</f>
        <v>561.736896809001</v>
      </c>
      <c r="CC26" s="392">
        <f>[3]Früchte!$CV10</f>
        <v>74.706148635000005</v>
      </c>
      <c r="CD26" s="392">
        <f>[3]Früchte!$CW10</f>
        <v>669.03828720100103</v>
      </c>
      <c r="CE26" s="393">
        <f>[3]Früchte!$CX10</f>
        <v>14.50855387</v>
      </c>
      <c r="CF26" s="393">
        <f>[3]Früchte!$CY10</f>
        <v>285.40403173200002</v>
      </c>
      <c r="CG26" s="393"/>
      <c r="CH26" s="392">
        <f>[3]Früchte!$CZ10</f>
        <v>19.850241575001</v>
      </c>
      <c r="CI26" s="392">
        <f>[3]Früchte!$DA10</f>
        <v>177.183802429</v>
      </c>
      <c r="CJ26" s="393">
        <f>[3]Früchte!$DB10</f>
        <v>2.7933843990009999</v>
      </c>
      <c r="CK26" s="393">
        <f>[3]Früchte!$DC10</f>
        <v>8.3483599710000007</v>
      </c>
      <c r="CL26" s="392">
        <f>[3]Früchte!DD10</f>
        <v>72.154721543001003</v>
      </c>
      <c r="CM26" s="392">
        <f>[3]Früchte!DE10</f>
        <v>2669.7208574470001</v>
      </c>
      <c r="CN26" s="393">
        <f>[3]Früchte!DF10</f>
        <v>64.316403054000006</v>
      </c>
      <c r="CO26" s="393">
        <f>[3]Früchte!DG10</f>
        <v>1274.2181235829999</v>
      </c>
      <c r="CP26" s="392">
        <f>[3]Früchte!DH10</f>
        <v>90.871831000000014</v>
      </c>
      <c r="CQ26" s="392">
        <f>[3]Früchte!DI10</f>
        <v>1538.052071368</v>
      </c>
      <c r="CR26" s="393"/>
      <c r="CS26" s="393">
        <f>[3]Früchte!DJ10</f>
        <v>424.403117234001</v>
      </c>
      <c r="CT26" s="393">
        <f>[3]Früchte!DK10</f>
        <v>3105.7708060249997</v>
      </c>
      <c r="CU26" s="393"/>
      <c r="CV26" s="392">
        <f>[3]Früchte!DL10</f>
        <v>47.907715072000002</v>
      </c>
      <c r="CW26" s="392">
        <f>[3]Früchte!DM10</f>
        <v>1225.973057956</v>
      </c>
      <c r="CX26" s="393">
        <f>[3]Früchte!DN10</f>
        <v>12.370067135999999</v>
      </c>
      <c r="CY26" s="393">
        <f>[3]Früchte!DO10</f>
        <v>230.58287230900001</v>
      </c>
      <c r="CZ26" s="392">
        <f>[3]Früchte!DP10</f>
        <v>6.7907892390019997</v>
      </c>
      <c r="DA26" s="392">
        <f>[3]Früchte!DQ10</f>
        <v>811.52801448200205</v>
      </c>
      <c r="DB26" s="393">
        <f>[3]Früchte!DR10</f>
        <v>351.67254085000098</v>
      </c>
      <c r="DC26" s="393">
        <f>[3]Früchte!DS10</f>
        <v>986.48795503199995</v>
      </c>
      <c r="DD26" s="393"/>
      <c r="DE26" s="392">
        <f>[3]Früchte!DT10</f>
        <v>6.1643760009999999</v>
      </c>
      <c r="DF26" s="392">
        <f>[3]Früchte!DU10</f>
        <v>413.69493495899997</v>
      </c>
      <c r="DG26" s="393">
        <f>[3]Früchte!DV10</f>
        <v>407.39303281000002</v>
      </c>
      <c r="DH26" s="393">
        <f>[3]Früchte!DW10</f>
        <v>1446.1799289410001</v>
      </c>
      <c r="DI26" s="392">
        <f>[3]Früchte!DX10</f>
        <v>2312.286607174</v>
      </c>
      <c r="DJ26" s="392">
        <f>[3]Früchte!DY10</f>
        <v>4980.4062732480006</v>
      </c>
      <c r="DK26" s="393">
        <f>[3]Früchte!DZ10</f>
        <v>74.773416310999991</v>
      </c>
      <c r="DL26" s="393">
        <f>[3]Früchte!EA10</f>
        <v>741.74949365200109</v>
      </c>
      <c r="DM26" s="392">
        <f>[3]Früchte!EB10</f>
        <v>87.196015883999991</v>
      </c>
      <c r="DN26" s="392">
        <f>[3]Früchte!EC10</f>
        <v>777.39295538299996</v>
      </c>
      <c r="DO26" s="393">
        <f>[3]Früchte!ED10</f>
        <v>271.61598147799998</v>
      </c>
      <c r="DP26" s="393">
        <f>[3]Früchte!EE10</f>
        <v>2061.692812965</v>
      </c>
    </row>
    <row r="27" spans="1:120" x14ac:dyDescent="0.2">
      <c r="A27" s="218"/>
      <c r="B27" s="189">
        <f>[3]Früchte!$A11</f>
        <v>45870</v>
      </c>
      <c r="C27" s="381">
        <f>[3]Früchte!$C11</f>
        <v>0</v>
      </c>
      <c r="D27" s="381">
        <f>[3]Früchte!$AU11</f>
        <v>3.2697430000000001</v>
      </c>
      <c r="E27" s="380">
        <f>[3]Früchte!$E11</f>
        <v>5.1715030000000004</v>
      </c>
      <c r="F27" s="380">
        <f>[3]Früchte!$AW11</f>
        <v>2.8483450000000001</v>
      </c>
      <c r="G27" s="381">
        <f>[3]Früchte!$F11</f>
        <v>0</v>
      </c>
      <c r="H27" s="381">
        <f>[3]Früchte!$AX11</f>
        <v>2.9030849999999999</v>
      </c>
      <c r="I27" s="380">
        <f>[3]Früchte!$K11</f>
        <v>0</v>
      </c>
      <c r="J27" s="380">
        <f>[3]Früchte!$BC11</f>
        <v>0</v>
      </c>
      <c r="K27" s="381">
        <f>[3]Früchte!$N11</f>
        <v>6.2405749999999998</v>
      </c>
      <c r="L27" s="381">
        <f>[3]Früchte!$BF11</f>
        <v>4.1712350000000002</v>
      </c>
      <c r="M27" s="380"/>
      <c r="N27" s="380">
        <f>[3]Früchte!$P11</f>
        <v>0</v>
      </c>
      <c r="O27" s="380">
        <f>[3]Früchte!$BH11</f>
        <v>2.6458219999999999</v>
      </c>
      <c r="P27" s="381">
        <f>[3]Früchte!$Q11</f>
        <v>0</v>
      </c>
      <c r="Q27" s="381">
        <f>[3]Früchte!$BI11</f>
        <v>0</v>
      </c>
      <c r="R27" s="380">
        <f>[3]Früchte!$R11</f>
        <v>0</v>
      </c>
      <c r="S27" s="380">
        <f>[3]Früchte!$BJ11</f>
        <v>2.4055019999999998</v>
      </c>
      <c r="T27" s="381">
        <f>[3]Früchte!$T11</f>
        <v>0</v>
      </c>
      <c r="U27" s="381">
        <f>[3]Früchte!$BL11</f>
        <v>3.4000810000000001</v>
      </c>
      <c r="V27" s="380">
        <f>[3]Früchte!$U11</f>
        <v>6.3976189999999997</v>
      </c>
      <c r="W27" s="380">
        <f>[3]Früchte!$BM11</f>
        <v>3.5973830000000002</v>
      </c>
      <c r="X27" s="380"/>
      <c r="Y27" s="380">
        <f>[3]Früchte!$X11</f>
        <v>0</v>
      </c>
      <c r="Z27" s="380">
        <f>[3]Früchte!$BP11</f>
        <v>9.5738350000000008</v>
      </c>
      <c r="AA27" s="381">
        <f>[3]Früchte!$Y11</f>
        <v>0</v>
      </c>
      <c r="AB27" s="381">
        <f>[3]Früchte!$BQ11</f>
        <v>8.813072</v>
      </c>
      <c r="AC27" s="380">
        <f>[3]Früchte!$Z11</f>
        <v>27.746258000000001</v>
      </c>
      <c r="AD27" s="380">
        <f>[3]Früchte!$BR11</f>
        <v>18.08811</v>
      </c>
      <c r="AE27" s="381">
        <f>[3]Früchte!$AA11</f>
        <v>31</v>
      </c>
      <c r="AF27" s="381">
        <f>[3]Früchte!$BS11</f>
        <v>20.279229999999998</v>
      </c>
      <c r="AG27" s="380"/>
      <c r="AH27" s="380">
        <f>[3]Früchte!$AC11</f>
        <v>11.9</v>
      </c>
      <c r="AI27" s="380">
        <f>[3]Früchte!$BU11</f>
        <v>7.8091889999999999</v>
      </c>
      <c r="AJ27" s="381">
        <f>[3]Früchte!$AE11</f>
        <v>0</v>
      </c>
      <c r="AK27" s="381">
        <f>[3]Früchte!$BW11</f>
        <v>12.013392</v>
      </c>
      <c r="AL27" s="380">
        <f>[3]Früchte!$AG11</f>
        <v>6.487393</v>
      </c>
      <c r="AM27" s="380">
        <f>[3]Früchte!$BY11</f>
        <v>3.3865370000000001</v>
      </c>
      <c r="AN27" s="381">
        <f>[3]Früchte!$AH11</f>
        <v>9.7127470000000002</v>
      </c>
      <c r="AO27" s="381">
        <f>[3]Früchte!$BZ11</f>
        <v>4.9792439999999996</v>
      </c>
      <c r="AP27" s="380"/>
      <c r="AQ27" s="380">
        <f>[3]Früchte!$AI11</f>
        <v>0</v>
      </c>
      <c r="AR27" s="380">
        <f>[3]Früchte!$CA11</f>
        <v>4.1850639999999997</v>
      </c>
      <c r="AS27" s="380"/>
      <c r="AT27" s="381">
        <f>[3]Früchte!$AJ11</f>
        <v>0</v>
      </c>
      <c r="AU27" s="381">
        <f>[3]Früchte!$CB11</f>
        <v>1.4026149999999999</v>
      </c>
      <c r="AV27" s="380"/>
      <c r="AW27" s="380">
        <f>[3]Früchte!$AK11</f>
        <v>0</v>
      </c>
      <c r="AX27" s="380">
        <f>[3]Früchte!$CC11</f>
        <v>1.8290869999999999</v>
      </c>
      <c r="AY27" s="381">
        <f>[3]Früchte!$AL11</f>
        <v>0</v>
      </c>
      <c r="AZ27" s="381">
        <f>[3]Früchte!$CD11</f>
        <v>0</v>
      </c>
      <c r="BA27" s="380">
        <f>[3]Früchte!$AM11</f>
        <v>0</v>
      </c>
      <c r="BB27" s="380">
        <f>[3]Früchte!$CE11</f>
        <v>0</v>
      </c>
      <c r="BC27" s="381">
        <f>[3]Früchte!$AN11</f>
        <v>0.66219899999999998</v>
      </c>
      <c r="BD27" s="381">
        <f>[3]Früchte!$CF11</f>
        <v>0.44279000000000002</v>
      </c>
      <c r="BE27" s="380"/>
      <c r="BF27" s="380">
        <f>[3]Früchte!$AO11</f>
        <v>0</v>
      </c>
      <c r="BG27" s="380">
        <f>[3]Früchte!$CG11</f>
        <v>2.3846039999999999</v>
      </c>
      <c r="BH27" s="381">
        <f>[3]Früchte!$AP11</f>
        <v>1.9083600000000001</v>
      </c>
      <c r="BI27" s="381">
        <f>[3]Früchte!$CH11</f>
        <v>1.0991310000000001</v>
      </c>
      <c r="BJ27" s="380">
        <f>[3]Früchte!$AQ11</f>
        <v>3.0685069999999999</v>
      </c>
      <c r="BK27" s="380">
        <f>[3]Früchte!$CI11</f>
        <v>2.54636</v>
      </c>
      <c r="BL27" s="381">
        <f>[3]Früchte!$AR11</f>
        <v>0.92728500000000003</v>
      </c>
      <c r="BM27" s="381">
        <f>[3]Früchte!$CJ11</f>
        <v>1.023077</v>
      </c>
      <c r="BN27" s="380">
        <f>[3]Früchte!$AS11</f>
        <v>3.6990059999999998</v>
      </c>
      <c r="BO27" s="380">
        <f>[3]Früchte!$CK11</f>
        <v>1.473177</v>
      </c>
      <c r="BP27" s="368" t="str">
        <f t="shared" si="7"/>
        <v>4</v>
      </c>
      <c r="BQ27" s="343">
        <f>VLOOKUP(MONTH(B27),[4]Referenztabelle!$B$2:$E$14,4,FALSE)</f>
        <v>4</v>
      </c>
      <c r="BR27" s="392">
        <f>[3]Früchte!$CN11</f>
        <v>5355.3790958569998</v>
      </c>
      <c r="BS27" s="392">
        <f>[3]Früchte!$CO11</f>
        <v>33764.834362447997</v>
      </c>
      <c r="BT27" s="393"/>
      <c r="BU27" s="393">
        <f>[3]Früchte!$CP11</f>
        <v>426.54115558199999</v>
      </c>
      <c r="BV27" s="393">
        <f>[3]Früchte!$CQ11</f>
        <v>2944.9769588280001</v>
      </c>
      <c r="BW27" s="393"/>
      <c r="BX27" s="392">
        <f>[3]Früchte!$CR11</f>
        <v>62.605744171001007</v>
      </c>
      <c r="BY27" s="392">
        <f>[3]Früchte!$CS11</f>
        <v>351.89242399199998</v>
      </c>
      <c r="BZ27" s="393"/>
      <c r="CA27" s="393">
        <f>[3]Früchte!$CT11</f>
        <v>4.3341980680000001</v>
      </c>
      <c r="CB27" s="393">
        <f>[3]Früchte!$CU11</f>
        <v>809.90872598500005</v>
      </c>
      <c r="CC27" s="392">
        <f>[3]Früchte!$CV11</f>
        <v>110.396707255001</v>
      </c>
      <c r="CD27" s="392">
        <f>[3]Früchte!$CW11</f>
        <v>751.44053600400105</v>
      </c>
      <c r="CE27" s="393">
        <f>[3]Früchte!$CX11</f>
        <v>15.006710283</v>
      </c>
      <c r="CF27" s="393">
        <f>[3]Früchte!$CY11</f>
        <v>327.29439982599996</v>
      </c>
      <c r="CG27" s="393"/>
      <c r="CH27" s="392">
        <f>[3]Früchte!$CZ11</f>
        <v>140.68684187900001</v>
      </c>
      <c r="CI27" s="392">
        <f>[3]Früchte!$DA11</f>
        <v>1212.0196311469999</v>
      </c>
      <c r="CJ27" s="393">
        <f>[3]Früchte!$DB11</f>
        <v>8.0424654590000006</v>
      </c>
      <c r="CK27" s="393">
        <f>[3]Früchte!$DC11</f>
        <v>273.61485563499997</v>
      </c>
      <c r="CL27" s="392">
        <f>[3]Früchte!DD11</f>
        <v>227.88056930500002</v>
      </c>
      <c r="CM27" s="392">
        <f>[3]Früchte!DE11</f>
        <v>3138.6289133350001</v>
      </c>
      <c r="CN27" s="393">
        <f>[3]Früchte!DF11</f>
        <v>97.067432423000014</v>
      </c>
      <c r="CO27" s="393">
        <f>[3]Früchte!DG11</f>
        <v>1728.965873229</v>
      </c>
      <c r="CP27" s="392">
        <f>[3]Früchte!DH11</f>
        <v>64.522366700000006</v>
      </c>
      <c r="CQ27" s="392">
        <f>[3]Früchte!DI11</f>
        <v>849.84247054699995</v>
      </c>
      <c r="CR27" s="393"/>
      <c r="CS27" s="393">
        <f>[3]Früchte!DJ11</f>
        <v>189.47261387400098</v>
      </c>
      <c r="CT27" s="393">
        <f>[3]Früchte!DK11</f>
        <v>1830.0457488820002</v>
      </c>
      <c r="CU27" s="393"/>
      <c r="CV27" s="392">
        <f>[3]Früchte!DL11</f>
        <v>18.403983351000999</v>
      </c>
      <c r="CW27" s="392">
        <f>[3]Früchte!DM11</f>
        <v>831.39575576400102</v>
      </c>
      <c r="CX27" s="393">
        <f>[3]Früchte!DN11</f>
        <v>11.210636155</v>
      </c>
      <c r="CY27" s="393">
        <f>[3]Früchte!DO11</f>
        <v>166.75148411500001</v>
      </c>
      <c r="CZ27" s="392">
        <f>[3]Früchte!DP11</f>
        <v>3.2648100630009997</v>
      </c>
      <c r="DA27" s="392">
        <f>[3]Früchte!DQ11</f>
        <v>127.743439815001</v>
      </c>
      <c r="DB27" s="393">
        <f>[3]Früchte!DR11</f>
        <v>402.406178775</v>
      </c>
      <c r="DC27" s="393">
        <f>[3]Früchte!DS11</f>
        <v>816.74994214100104</v>
      </c>
      <c r="DD27" s="393"/>
      <c r="DE27" s="392">
        <f>[3]Früchte!DT11</f>
        <v>2.043585683001</v>
      </c>
      <c r="DF27" s="392">
        <f>[3]Früchte!DU11</f>
        <v>360.21516709399998</v>
      </c>
      <c r="DG27" s="393">
        <f>[3]Früchte!DV11</f>
        <v>357.09276363800097</v>
      </c>
      <c r="DH27" s="393">
        <f>[3]Früchte!DW11</f>
        <v>1258.7556539710001</v>
      </c>
      <c r="DI27" s="392">
        <f>[3]Früchte!DX11</f>
        <v>1651.6407526390001</v>
      </c>
      <c r="DJ27" s="392">
        <f>[3]Früchte!DY11</f>
        <v>3680.4169444510003</v>
      </c>
      <c r="DK27" s="393">
        <f>[3]Früchte!DZ11</f>
        <v>57.252421305000006</v>
      </c>
      <c r="DL27" s="393">
        <f>[3]Früchte!EA11</f>
        <v>491.41064585500004</v>
      </c>
      <c r="DM27" s="392">
        <f>[3]Früchte!EB11</f>
        <v>16.427830766</v>
      </c>
      <c r="DN27" s="392">
        <f>[3]Früchte!EC11</f>
        <v>662.09378284900106</v>
      </c>
      <c r="DO27" s="393">
        <f>[3]Früchte!ED11</f>
        <v>898.12350992900008</v>
      </c>
      <c r="DP27" s="393">
        <f>[3]Früchte!EE11</f>
        <v>6003.931394061</v>
      </c>
    </row>
    <row r="28" spans="1:120" x14ac:dyDescent="0.2">
      <c r="A28" s="218"/>
      <c r="B28" s="189">
        <f>[3]Früchte!$A12</f>
        <v>45839</v>
      </c>
      <c r="C28" s="381">
        <f>[3]Früchte!$C12</f>
        <v>0</v>
      </c>
      <c r="D28" s="381">
        <f>[3]Früchte!$AU12</f>
        <v>3.115558</v>
      </c>
      <c r="E28" s="380">
        <f>[3]Früchte!$E12</f>
        <v>5.1359669999999999</v>
      </c>
      <c r="F28" s="380">
        <f>[3]Früchte!$AW12</f>
        <v>2.9454859999999998</v>
      </c>
      <c r="G28" s="381">
        <f>[3]Früchte!$F12</f>
        <v>0</v>
      </c>
      <c r="H28" s="381">
        <f>[3]Früchte!$AX12</f>
        <v>2.9761669999999998</v>
      </c>
      <c r="I28" s="380">
        <f>[3]Früchte!$K12</f>
        <v>0</v>
      </c>
      <c r="J28" s="380">
        <f>[3]Früchte!$BC12</f>
        <v>0</v>
      </c>
      <c r="K28" s="381">
        <f>[3]Früchte!$N12</f>
        <v>6.3024110000000002</v>
      </c>
      <c r="L28" s="381">
        <f>[3]Früchte!$BF12</f>
        <v>4.2608769999999998</v>
      </c>
      <c r="M28" s="380"/>
      <c r="N28" s="380">
        <f>[3]Früchte!$P12</f>
        <v>0</v>
      </c>
      <c r="O28" s="380">
        <f>[3]Früchte!$BH12</f>
        <v>2.713552</v>
      </c>
      <c r="P28" s="381">
        <f>[3]Früchte!$Q12</f>
        <v>0</v>
      </c>
      <c r="Q28" s="381">
        <f>[3]Früchte!$BI12</f>
        <v>0</v>
      </c>
      <c r="R28" s="380">
        <f>[3]Früchte!$R12</f>
        <v>0</v>
      </c>
      <c r="S28" s="380">
        <f>[3]Früchte!$BJ12</f>
        <v>2.618471</v>
      </c>
      <c r="T28" s="381">
        <f>[3]Früchte!$T12</f>
        <v>0</v>
      </c>
      <c r="U28" s="381">
        <f>[3]Früchte!$BL12</f>
        <v>3.692488</v>
      </c>
      <c r="V28" s="380">
        <f>[3]Früchte!$U12</f>
        <v>6.6201689999999997</v>
      </c>
      <c r="W28" s="380">
        <f>[3]Früchte!$BM12</f>
        <v>4.1961029999999999</v>
      </c>
      <c r="X28" s="380"/>
      <c r="Y28" s="380">
        <f>[3]Früchte!$X12</f>
        <v>0</v>
      </c>
      <c r="Z28" s="380">
        <f>[3]Früchte!$BP12</f>
        <v>9.2279529999999994</v>
      </c>
      <c r="AA28" s="381">
        <f>[3]Früchte!$Y12</f>
        <v>0</v>
      </c>
      <c r="AB28" s="381">
        <f>[3]Früchte!$BQ12</f>
        <v>8.8185380000000002</v>
      </c>
      <c r="AC28" s="380">
        <f>[3]Früchte!$Z12</f>
        <v>26.477419999999999</v>
      </c>
      <c r="AD28" s="380">
        <f>[3]Früchte!$BR12</f>
        <v>18.467760999999999</v>
      </c>
      <c r="AE28" s="381">
        <f>[3]Früchte!$AA12</f>
        <v>31</v>
      </c>
      <c r="AF28" s="381">
        <f>[3]Früchte!$BS12</f>
        <v>19.507421999999998</v>
      </c>
      <c r="AG28" s="380"/>
      <c r="AH28" s="380">
        <f>[3]Früchte!$AC12</f>
        <v>12.188606</v>
      </c>
      <c r="AI28" s="380">
        <f>[3]Früchte!$BU12</f>
        <v>7.9681930000000003</v>
      </c>
      <c r="AJ28" s="381">
        <f>[3]Früchte!$AE12</f>
        <v>15.958205</v>
      </c>
      <c r="AK28" s="381">
        <f>[3]Früchte!$BW12</f>
        <v>11.061030000000001</v>
      </c>
      <c r="AL28" s="380">
        <f>[3]Früchte!$AG12</f>
        <v>6.8729180000000003</v>
      </c>
      <c r="AM28" s="380">
        <f>[3]Früchte!$BY12</f>
        <v>3.7475990000000001</v>
      </c>
      <c r="AN28" s="381">
        <f>[3]Früchte!$AH12</f>
        <v>9.7948819999999994</v>
      </c>
      <c r="AO28" s="381">
        <f>[3]Früchte!$BZ12</f>
        <v>5.4189379999999998</v>
      </c>
      <c r="AP28" s="380"/>
      <c r="AQ28" s="380">
        <f>[3]Früchte!$AI12</f>
        <v>0</v>
      </c>
      <c r="AR28" s="380">
        <f>[3]Früchte!$CA12</f>
        <v>5.5552700000000002</v>
      </c>
      <c r="AS28" s="380"/>
      <c r="AT28" s="381">
        <f>[3]Früchte!$AJ12</f>
        <v>0</v>
      </c>
      <c r="AU28" s="381">
        <f>[3]Früchte!$CB12</f>
        <v>2.473274</v>
      </c>
      <c r="AV28" s="380"/>
      <c r="AW28" s="380">
        <f>[3]Früchte!$AK12</f>
        <v>2.3285279999999999</v>
      </c>
      <c r="AX28" s="380">
        <f>[3]Früchte!$CC12</f>
        <v>1.65764</v>
      </c>
      <c r="AY28" s="381">
        <f>[3]Früchte!$AL12</f>
        <v>0</v>
      </c>
      <c r="AZ28" s="381">
        <f>[3]Früchte!$CD12</f>
        <v>0</v>
      </c>
      <c r="BA28" s="380">
        <f>[3]Früchte!$AM12</f>
        <v>0</v>
      </c>
      <c r="BB28" s="380">
        <f>[3]Früchte!$CE12</f>
        <v>0</v>
      </c>
      <c r="BC28" s="381">
        <f>[3]Früchte!$AN12</f>
        <v>0.51926099999999997</v>
      </c>
      <c r="BD28" s="381">
        <f>[3]Früchte!$CF12</f>
        <v>0.429199</v>
      </c>
      <c r="BE28" s="380"/>
      <c r="BF28" s="380">
        <f>[3]Früchte!$AO12</f>
        <v>0</v>
      </c>
      <c r="BG28" s="380">
        <f>[3]Früchte!$CG12</f>
        <v>2.4173239999999998</v>
      </c>
      <c r="BH28" s="381">
        <f>[3]Früchte!$AP12</f>
        <v>1.8563130000000001</v>
      </c>
      <c r="BI28" s="381">
        <f>[3]Früchte!$CH12</f>
        <v>1.196631</v>
      </c>
      <c r="BJ28" s="380">
        <f>[3]Früchte!$AQ12</f>
        <v>3.067272</v>
      </c>
      <c r="BK28" s="380">
        <f>[3]Früchte!$CI12</f>
        <v>2.54636</v>
      </c>
      <c r="BL28" s="381">
        <f>[3]Früchte!$AR12</f>
        <v>0.95591099999999996</v>
      </c>
      <c r="BM28" s="381">
        <f>[3]Früchte!$CJ12</f>
        <v>0.86699400000000004</v>
      </c>
      <c r="BN28" s="380">
        <f>[3]Früchte!$AS12</f>
        <v>0</v>
      </c>
      <c r="BO28" s="380">
        <f>[3]Früchte!$CK12</f>
        <v>1.55498</v>
      </c>
      <c r="BP28" s="368" t="str">
        <f t="shared" si="7"/>
        <v>4</v>
      </c>
      <c r="BQ28" s="343">
        <f>VLOOKUP(MONTH(B28),[4]Referenztabelle!$B$2:$E$14,4,FALSE)</f>
        <v>4</v>
      </c>
      <c r="BR28" s="392">
        <f>[3]Früchte!$CN12</f>
        <v>5749.9689227219997</v>
      </c>
      <c r="BS28" s="392">
        <f>[3]Früchte!$CO12</f>
        <v>35774.242203406997</v>
      </c>
      <c r="BT28" s="393"/>
      <c r="BU28" s="393">
        <f>[3]Früchte!$CP12</f>
        <v>361.79945615400101</v>
      </c>
      <c r="BV28" s="393">
        <f>[3]Früchte!$CQ12</f>
        <v>2654.1530874790001</v>
      </c>
      <c r="BW28" s="393"/>
      <c r="BX28" s="392">
        <f>[3]Früchte!$CR12</f>
        <v>23.422314930000002</v>
      </c>
      <c r="BY28" s="392">
        <f>[3]Früchte!$CS12</f>
        <v>438.55547941099996</v>
      </c>
      <c r="BZ28" s="393"/>
      <c r="CA28" s="393">
        <f>[3]Früchte!$CT12</f>
        <v>15.352306134000001</v>
      </c>
      <c r="CB28" s="393">
        <f>[3]Früchte!$CU12</f>
        <v>1287.094794695</v>
      </c>
      <c r="CC28" s="392">
        <f>[3]Früchte!$CV12</f>
        <v>130.254170122001</v>
      </c>
      <c r="CD28" s="392">
        <f>[3]Früchte!$CW12</f>
        <v>643.32787907599993</v>
      </c>
      <c r="CE28" s="393">
        <f>[3]Früchte!$CX12</f>
        <v>15.728617987</v>
      </c>
      <c r="CF28" s="393">
        <f>[3]Früchte!$CY12</f>
        <v>413.18144461200103</v>
      </c>
      <c r="CG28" s="393"/>
      <c r="CH28" s="392">
        <f>[3]Früchte!$CZ12</f>
        <v>247.48706850800099</v>
      </c>
      <c r="CI28" s="392">
        <f>[3]Früchte!$DA12</f>
        <v>2140.1102563499999</v>
      </c>
      <c r="CJ28" s="393">
        <f>[3]Früchte!$DB12</f>
        <v>145.679445972</v>
      </c>
      <c r="CK28" s="393">
        <f>[3]Früchte!$DC12</f>
        <v>1181.2357447070001</v>
      </c>
      <c r="CL28" s="392">
        <f>[3]Früchte!DD12</f>
        <v>230.96961376900001</v>
      </c>
      <c r="CM28" s="392">
        <f>[3]Früchte!DE12</f>
        <v>2874.7227552240001</v>
      </c>
      <c r="CN28" s="393">
        <f>[3]Früchte!DF12</f>
        <v>120.798541666001</v>
      </c>
      <c r="CO28" s="393">
        <f>[3]Früchte!DG12</f>
        <v>1646.5222718380001</v>
      </c>
      <c r="CP28" s="392">
        <f>[3]Früchte!DH12</f>
        <v>4.0134002999999998</v>
      </c>
      <c r="CQ28" s="392">
        <f>[3]Früchte!DI12</f>
        <v>30.667296783999998</v>
      </c>
      <c r="CR28" s="393"/>
      <c r="CS28" s="393">
        <f>[3]Früchte!DJ12</f>
        <v>105.231651224</v>
      </c>
      <c r="CT28" s="393">
        <f>[3]Früchte!DK12</f>
        <v>1118.5891883910001</v>
      </c>
      <c r="CU28" s="393"/>
      <c r="CV28" s="392">
        <f>[3]Früchte!DL12</f>
        <v>61.816604907001</v>
      </c>
      <c r="CW28" s="392">
        <f>[3]Früchte!DM12</f>
        <v>828.87304352299998</v>
      </c>
      <c r="CX28" s="393">
        <f>[3]Früchte!DN12</f>
        <v>11.944409059</v>
      </c>
      <c r="CY28" s="393">
        <f>[3]Früchte!DO12</f>
        <v>184.093506001001</v>
      </c>
      <c r="CZ28" s="392">
        <f>[3]Früchte!DP12</f>
        <v>1.7546811099999999</v>
      </c>
      <c r="DA28" s="392">
        <f>[3]Früchte!DQ12</f>
        <v>21.026140234</v>
      </c>
      <c r="DB28" s="393">
        <f>[3]Früchte!DR12</f>
        <v>520.47236342300107</v>
      </c>
      <c r="DC28" s="393">
        <f>[3]Früchte!DS12</f>
        <v>749.86904687000003</v>
      </c>
      <c r="DD28" s="393"/>
      <c r="DE28" s="392">
        <f>[3]Früchte!DT12</f>
        <v>7.063956641001</v>
      </c>
      <c r="DF28" s="392">
        <f>[3]Früchte!DU12</f>
        <v>435.266216323001</v>
      </c>
      <c r="DG28" s="393">
        <f>[3]Früchte!DV12</f>
        <v>323.19577650100001</v>
      </c>
      <c r="DH28" s="393">
        <f>[3]Früchte!DW12</f>
        <v>1076.173621959</v>
      </c>
      <c r="DI28" s="392">
        <f>[3]Früchte!DX12</f>
        <v>1600.6090760520001</v>
      </c>
      <c r="DJ28" s="392">
        <f>[3]Früchte!DY12</f>
        <v>3477.8312890699999</v>
      </c>
      <c r="DK28" s="393">
        <f>[3]Früchte!DZ12</f>
        <v>48.995814995000998</v>
      </c>
      <c r="DL28" s="393">
        <f>[3]Früchte!EA12</f>
        <v>427.18697099399998</v>
      </c>
      <c r="DM28" s="392">
        <f>[3]Früchte!EB12</f>
        <v>11.495005685001001</v>
      </c>
      <c r="DN28" s="392">
        <f>[3]Früchte!EC12</f>
        <v>526.36908477600105</v>
      </c>
      <c r="DO28" s="393">
        <f>[3]Früchte!ED12</f>
        <v>1234.5068655369998</v>
      </c>
      <c r="DP28" s="393">
        <f>[3]Früchte!EE12</f>
        <v>9069.8719291329999</v>
      </c>
    </row>
    <row r="29" spans="1:120" x14ac:dyDescent="0.2">
      <c r="A29" s="218"/>
      <c r="B29" s="189">
        <f>[3]Früchte!$A13</f>
        <v>45809</v>
      </c>
      <c r="C29" s="381">
        <f>[3]Früchte!$C13</f>
        <v>0</v>
      </c>
      <c r="D29" s="381">
        <f>[3]Früchte!$AU13</f>
        <v>3.0671430000000002</v>
      </c>
      <c r="E29" s="380">
        <f>[3]Früchte!$E13</f>
        <v>5.1487309999999997</v>
      </c>
      <c r="F29" s="380">
        <f>[3]Früchte!$AW13</f>
        <v>2.9358879999999998</v>
      </c>
      <c r="G29" s="381">
        <f>[3]Früchte!$F13</f>
        <v>0</v>
      </c>
      <c r="H29" s="381">
        <f>[3]Früchte!$AX13</f>
        <v>3.0164170000000001</v>
      </c>
      <c r="I29" s="380">
        <f>[3]Früchte!$K13</f>
        <v>0</v>
      </c>
      <c r="J29" s="380">
        <f>[3]Früchte!$BC13</f>
        <v>0</v>
      </c>
      <c r="K29" s="381">
        <f>[3]Früchte!$N13</f>
        <v>6.3232489999999997</v>
      </c>
      <c r="L29" s="381">
        <f>[3]Früchte!$BF13</f>
        <v>4.3560410000000003</v>
      </c>
      <c r="M29" s="380"/>
      <c r="N29" s="380">
        <f>[3]Früchte!$P13</f>
        <v>0</v>
      </c>
      <c r="O29" s="380">
        <f>[3]Früchte!$BH13</f>
        <v>2.7347290000000002</v>
      </c>
      <c r="P29" s="381">
        <f>[3]Früchte!$Q13</f>
        <v>0</v>
      </c>
      <c r="Q29" s="381">
        <f>[3]Früchte!$BI13</f>
        <v>0</v>
      </c>
      <c r="R29" s="380">
        <f>[3]Früchte!$R13</f>
        <v>0</v>
      </c>
      <c r="S29" s="380">
        <f>[3]Früchte!$BJ13</f>
        <v>2.9052509999999998</v>
      </c>
      <c r="T29" s="381">
        <f>[3]Früchte!$T13</f>
        <v>0</v>
      </c>
      <c r="U29" s="381">
        <f>[3]Früchte!$BL13</f>
        <v>3.5642119999999999</v>
      </c>
      <c r="V29" s="380">
        <f>[3]Früchte!$U13</f>
        <v>6.8961560000000004</v>
      </c>
      <c r="W29" s="380">
        <f>[3]Früchte!$BM13</f>
        <v>4.4910040000000002</v>
      </c>
      <c r="X29" s="380"/>
      <c r="Y29" s="380">
        <f>[3]Früchte!$X13</f>
        <v>17.170223</v>
      </c>
      <c r="Z29" s="380">
        <f>[3]Früchte!$BP13</f>
        <v>9.3724919999999994</v>
      </c>
      <c r="AA29" s="381">
        <f>[3]Früchte!$Y13</f>
        <v>0</v>
      </c>
      <c r="AB29" s="381">
        <f>[3]Früchte!$BQ13</f>
        <v>9.2289290000000008</v>
      </c>
      <c r="AC29" s="380">
        <f>[3]Früchte!$Z13</f>
        <v>25.559315000000002</v>
      </c>
      <c r="AD29" s="380">
        <f>[3]Früchte!$BR13</f>
        <v>12.431627000000001</v>
      </c>
      <c r="AE29" s="381">
        <f>[3]Früchte!$AA13</f>
        <v>25.924779999999998</v>
      </c>
      <c r="AF29" s="381">
        <f>[3]Früchte!$BS13</f>
        <v>19.087536</v>
      </c>
      <c r="AG29" s="380"/>
      <c r="AH29" s="380">
        <f>[3]Früchte!$AC13</f>
        <v>10.78693</v>
      </c>
      <c r="AI29" s="380">
        <f>[3]Früchte!$BU13</f>
        <v>7.1722460000000003</v>
      </c>
      <c r="AJ29" s="381">
        <f>[3]Früchte!$AE13</f>
        <v>16.243932999999998</v>
      </c>
      <c r="AK29" s="381">
        <f>[3]Früchte!$BW13</f>
        <v>10.304774</v>
      </c>
      <c r="AL29" s="380">
        <f>[3]Früchte!$AG13</f>
        <v>8.2760069999999999</v>
      </c>
      <c r="AM29" s="380">
        <f>[3]Früchte!$BY13</f>
        <v>4.4824339999999996</v>
      </c>
      <c r="AN29" s="381">
        <f>[3]Früchte!$AH13</f>
        <v>0</v>
      </c>
      <c r="AO29" s="381">
        <f>[3]Früchte!$BZ13</f>
        <v>0</v>
      </c>
      <c r="AP29" s="380"/>
      <c r="AQ29" s="380">
        <f>[3]Früchte!$AI13</f>
        <v>0</v>
      </c>
      <c r="AR29" s="380">
        <f>[3]Früchte!$CA13</f>
        <v>3.932763</v>
      </c>
      <c r="AS29" s="380"/>
      <c r="AT29" s="381">
        <f>[3]Früchte!$AJ13</f>
        <v>0</v>
      </c>
      <c r="AU29" s="381">
        <f>[3]Früchte!$CB13</f>
        <v>2.6086740000000002</v>
      </c>
      <c r="AV29" s="380"/>
      <c r="AW29" s="380">
        <f>[3]Früchte!$AK13</f>
        <v>2.3567019999999999</v>
      </c>
      <c r="AX29" s="380">
        <f>[3]Früchte!$CC13</f>
        <v>1.6756930000000001</v>
      </c>
      <c r="AY29" s="381">
        <f>[3]Früchte!$AL13</f>
        <v>0</v>
      </c>
      <c r="AZ29" s="381">
        <f>[3]Früchte!$CD13</f>
        <v>0</v>
      </c>
      <c r="BA29" s="380">
        <f>[3]Früchte!$AM13</f>
        <v>0</v>
      </c>
      <c r="BB29" s="380">
        <f>[3]Früchte!$CE13</f>
        <v>0</v>
      </c>
      <c r="BC29" s="381">
        <f>[3]Früchte!$AN13</f>
        <v>0.495251</v>
      </c>
      <c r="BD29" s="381">
        <f>[3]Früchte!$CF13</f>
        <v>0.40325499999999997</v>
      </c>
      <c r="BE29" s="380"/>
      <c r="BF29" s="380">
        <f>[3]Früchte!$AO13</f>
        <v>0</v>
      </c>
      <c r="BG29" s="380">
        <f>[3]Früchte!$CG13</f>
        <v>2.4269120000000002</v>
      </c>
      <c r="BH29" s="381">
        <f>[3]Früchte!$AP13</f>
        <v>1.794295</v>
      </c>
      <c r="BI29" s="381">
        <f>[3]Früchte!$CH13</f>
        <v>1.2668509999999999</v>
      </c>
      <c r="BJ29" s="380">
        <f>[3]Früchte!$AQ13</f>
        <v>3.0686819999999999</v>
      </c>
      <c r="BK29" s="380">
        <f>[3]Früchte!$CI13</f>
        <v>2.5474070000000002</v>
      </c>
      <c r="BL29" s="381">
        <f>[3]Früchte!$AR13</f>
        <v>0.79103900000000005</v>
      </c>
      <c r="BM29" s="381">
        <f>[3]Früchte!$CJ13</f>
        <v>1.026141</v>
      </c>
      <c r="BN29" s="380">
        <f>[3]Früchte!$AS13</f>
        <v>3.4676070000000001</v>
      </c>
      <c r="BO29" s="380">
        <f>[3]Früchte!$CK13</f>
        <v>1.546505</v>
      </c>
      <c r="BP29" s="368" t="str">
        <f t="shared" si="7"/>
        <v>5</v>
      </c>
      <c r="BQ29" s="343">
        <f>VLOOKUP(MONTH(B29),[4]Referenztabelle!$B$2:$E$14,4,FALSE)</f>
        <v>5</v>
      </c>
      <c r="BR29" s="392">
        <f>[3]Früchte!$CN13</f>
        <v>8470.7875634920001</v>
      </c>
      <c r="BS29" s="392">
        <f>[3]Früchte!$CO13</f>
        <v>45311.881916392995</v>
      </c>
      <c r="BT29" s="393"/>
      <c r="BU29" s="393">
        <f>[3]Früchte!$CP13</f>
        <v>605.10007051500008</v>
      </c>
      <c r="BV29" s="393">
        <f>[3]Früchte!$CQ13</f>
        <v>4334.0685528250006</v>
      </c>
      <c r="BW29" s="393"/>
      <c r="BX29" s="392">
        <f>[3]Früchte!$CR13</f>
        <v>55.506701492000005</v>
      </c>
      <c r="BY29" s="392">
        <f>[3]Früchte!$CS13</f>
        <v>861.72623234900004</v>
      </c>
      <c r="BZ29" s="393"/>
      <c r="CA29" s="393">
        <f>[3]Früchte!$CT13</f>
        <v>241.88977900500001</v>
      </c>
      <c r="CB29" s="393">
        <f>[3]Früchte!$CU13</f>
        <v>3148.777933583</v>
      </c>
      <c r="CC29" s="392">
        <f>[3]Früchte!$CV13</f>
        <v>212.553110874</v>
      </c>
      <c r="CD29" s="392">
        <f>[3]Früchte!$CW13</f>
        <v>967.11500078799997</v>
      </c>
      <c r="CE29" s="393">
        <f>[3]Früchte!$CX13</f>
        <v>81.167573881999999</v>
      </c>
      <c r="CF29" s="393">
        <f>[3]Früchte!$CY13</f>
        <v>381.68757190500003</v>
      </c>
      <c r="CG29" s="393"/>
      <c r="CH29" s="392">
        <f>[3]Früchte!$CZ13</f>
        <v>347.93205138999997</v>
      </c>
      <c r="CI29" s="392">
        <f>[3]Früchte!$DA13</f>
        <v>2336.460797659</v>
      </c>
      <c r="CJ29" s="393">
        <f>[3]Früchte!$DB13</f>
        <v>164.41416590900002</v>
      </c>
      <c r="CK29" s="393">
        <f>[3]Früchte!$DC13</f>
        <v>1357.525396794</v>
      </c>
      <c r="CL29" s="392">
        <f>[3]Früchte!DD13</f>
        <v>288.22563484000102</v>
      </c>
      <c r="CM29" s="392">
        <f>[3]Früchte!DE13</f>
        <v>2775.3685869740002</v>
      </c>
      <c r="CN29" s="393">
        <f>[3]Früchte!DF13</f>
        <v>181.06571018400098</v>
      </c>
      <c r="CO29" s="393">
        <f>[3]Früchte!DG13</f>
        <v>2009.216316583</v>
      </c>
      <c r="CP29" s="392">
        <f>[3]Früchte!DH13</f>
        <v>1.8160000000000001E-3</v>
      </c>
      <c r="CQ29" s="392">
        <f>[3]Früchte!DI13</f>
        <v>0.33299600000100005</v>
      </c>
      <c r="CR29" s="393"/>
      <c r="CS29" s="393">
        <f>[3]Früchte!DJ13</f>
        <v>25.012758774999998</v>
      </c>
      <c r="CT29" s="393">
        <f>[3]Früchte!DK13</f>
        <v>872.77293962400006</v>
      </c>
      <c r="CU29" s="393"/>
      <c r="CV29" s="392">
        <f>[3]Früchte!DL13</f>
        <v>227.161327712</v>
      </c>
      <c r="CW29" s="392">
        <f>[3]Früchte!DM13</f>
        <v>1433.939992029</v>
      </c>
      <c r="CX29" s="393">
        <f>[3]Früchte!DN13</f>
        <v>14.458648695000001</v>
      </c>
      <c r="CY29" s="393">
        <f>[3]Früchte!DO13</f>
        <v>218.76817391500001</v>
      </c>
      <c r="CZ29" s="392">
        <f>[3]Früchte!DP13</f>
        <v>7.720000000100001E-2</v>
      </c>
      <c r="DA29" s="392">
        <f>[3]Früchte!DQ13</f>
        <v>17.980781150000002</v>
      </c>
      <c r="DB29" s="393">
        <f>[3]Früchte!DR13</f>
        <v>913.0479722880001</v>
      </c>
      <c r="DC29" s="393">
        <f>[3]Früchte!DS13</f>
        <v>856.10778372900006</v>
      </c>
      <c r="DD29" s="393"/>
      <c r="DE29" s="392">
        <f>[3]Früchte!DT13</f>
        <v>13.044718838001</v>
      </c>
      <c r="DF29" s="392">
        <f>[3]Früchte!DU13</f>
        <v>578.52273382500005</v>
      </c>
      <c r="DG29" s="393">
        <f>[3]Früchte!DV13</f>
        <v>464.67714681300004</v>
      </c>
      <c r="DH29" s="393">
        <f>[3]Früchte!DW13</f>
        <v>1503.4590964879999</v>
      </c>
      <c r="DI29" s="392">
        <f>[3]Früchte!DX13</f>
        <v>2470.7159674030004</v>
      </c>
      <c r="DJ29" s="392">
        <f>[3]Früchte!DY13</f>
        <v>4991.4657814399998</v>
      </c>
      <c r="DK29" s="393">
        <f>[3]Früchte!DZ13</f>
        <v>57.133253345</v>
      </c>
      <c r="DL29" s="393">
        <f>[3]Früchte!EA13</f>
        <v>662.86096836500099</v>
      </c>
      <c r="DM29" s="392">
        <f>[3]Früchte!EB13</f>
        <v>35.237728668001004</v>
      </c>
      <c r="DN29" s="392">
        <f>[3]Früchte!EC13</f>
        <v>983.90177840399997</v>
      </c>
      <c r="DO29" s="393">
        <f>[3]Früchte!ED13</f>
        <v>1426.8086201619999</v>
      </c>
      <c r="DP29" s="393">
        <f>[3]Früchte!EE13</f>
        <v>9806.7221015620016</v>
      </c>
    </row>
    <row r="30" spans="1:120" x14ac:dyDescent="0.2">
      <c r="A30" s="218"/>
      <c r="B30" s="189">
        <f>[3]Früchte!$A14</f>
        <v>45778</v>
      </c>
      <c r="C30" s="381">
        <f>[3]Früchte!$C14</f>
        <v>0</v>
      </c>
      <c r="D30" s="381">
        <f>[3]Früchte!$AU14</f>
        <v>3.2254489999999998</v>
      </c>
      <c r="E30" s="380">
        <f>[3]Früchte!$E14</f>
        <v>5.1463510000000001</v>
      </c>
      <c r="F30" s="380">
        <f>[3]Früchte!$AW14</f>
        <v>2.859121</v>
      </c>
      <c r="G30" s="381">
        <f>[3]Früchte!$F14</f>
        <v>0</v>
      </c>
      <c r="H30" s="381">
        <f>[3]Früchte!$AX14</f>
        <v>3.0159940000000001</v>
      </c>
      <c r="I30" s="380">
        <f>[3]Früchte!$K14</f>
        <v>6.3</v>
      </c>
      <c r="J30" s="380">
        <f>[3]Früchte!$BC14</f>
        <v>0</v>
      </c>
      <c r="K30" s="381">
        <f>[3]Früchte!$N14</f>
        <v>6.1371219999999997</v>
      </c>
      <c r="L30" s="381">
        <f>[3]Früchte!$BF14</f>
        <v>4.1055910000000004</v>
      </c>
      <c r="M30" s="380"/>
      <c r="N30" s="380">
        <f>[3]Früchte!$P14</f>
        <v>0</v>
      </c>
      <c r="O30" s="380">
        <f>[3]Früchte!$BH14</f>
        <v>2.7342689999999998</v>
      </c>
      <c r="P30" s="381">
        <f>[3]Früchte!$Q14</f>
        <v>0</v>
      </c>
      <c r="Q30" s="381">
        <f>[3]Früchte!$BI14</f>
        <v>0</v>
      </c>
      <c r="R30" s="380">
        <f>[3]Früchte!$R14</f>
        <v>0</v>
      </c>
      <c r="S30" s="380">
        <f>[3]Früchte!$BJ14</f>
        <v>3.0433569999999999</v>
      </c>
      <c r="T30" s="381">
        <f>[3]Früchte!$T14</f>
        <v>0</v>
      </c>
      <c r="U30" s="381">
        <f>[3]Früchte!$BL14</f>
        <v>3.5583670000000001</v>
      </c>
      <c r="V30" s="380">
        <f>[3]Früchte!$U14</f>
        <v>7.0915939999999997</v>
      </c>
      <c r="W30" s="380">
        <f>[3]Früchte!$BM14</f>
        <v>4.3890909999999996</v>
      </c>
      <c r="X30" s="380"/>
      <c r="Y30" s="380">
        <f>[3]Früchte!$X14</f>
        <v>0</v>
      </c>
      <c r="Z30" s="380">
        <f>[3]Früchte!$BP14</f>
        <v>10.422631000000001</v>
      </c>
      <c r="AA30" s="381">
        <f>[3]Früchte!$Y14</f>
        <v>13.924226000000001</v>
      </c>
      <c r="AB30" s="381">
        <f>[3]Früchte!$BQ14</f>
        <v>7.795795</v>
      </c>
      <c r="AC30" s="380">
        <f>[3]Früchte!$Z14</f>
        <v>24.536691000000001</v>
      </c>
      <c r="AD30" s="380">
        <f>[3]Früchte!$BR14</f>
        <v>10.729960999999999</v>
      </c>
      <c r="AE30" s="381">
        <f>[3]Früchte!$AA14</f>
        <v>19.630652999999999</v>
      </c>
      <c r="AF30" s="381">
        <f>[3]Früchte!$BS14</f>
        <v>14.754979000000001</v>
      </c>
      <c r="AG30" s="380"/>
      <c r="AH30" s="380">
        <f>[3]Früchte!$AC14</f>
        <v>11.518115999999999</v>
      </c>
      <c r="AI30" s="380">
        <f>[3]Früchte!$BU14</f>
        <v>7.3241290000000001</v>
      </c>
      <c r="AJ30" s="381">
        <f>[3]Früchte!$AE14</f>
        <v>15.457248</v>
      </c>
      <c r="AK30" s="381">
        <f>[3]Früchte!$BW14</f>
        <v>12.811135</v>
      </c>
      <c r="AL30" s="380">
        <f>[3]Früchte!$AG14</f>
        <v>9.5099429999999998</v>
      </c>
      <c r="AM30" s="380">
        <f>[3]Früchte!$BY14</f>
        <v>5.4837119999999997</v>
      </c>
      <c r="AN30" s="381">
        <f>[3]Früchte!$AH14</f>
        <v>0</v>
      </c>
      <c r="AO30" s="381">
        <f>[3]Früchte!$BZ14</f>
        <v>0</v>
      </c>
      <c r="AP30" s="380"/>
      <c r="AQ30" s="380">
        <f>[3]Früchte!$AI14</f>
        <v>0</v>
      </c>
      <c r="AR30" s="380">
        <f>[3]Früchte!$CA14</f>
        <v>4.1081849999999998</v>
      </c>
      <c r="AS30" s="380"/>
      <c r="AT30" s="381">
        <f>[3]Früchte!$AJ14</f>
        <v>0</v>
      </c>
      <c r="AU30" s="381">
        <f>[3]Früchte!$CB14</f>
        <v>2.6830970000000001</v>
      </c>
      <c r="AV30" s="380"/>
      <c r="AW30" s="380">
        <f>[3]Früchte!$AK14</f>
        <v>2.3477899999999998</v>
      </c>
      <c r="AX30" s="380">
        <f>[3]Früchte!$CC14</f>
        <v>1.702893</v>
      </c>
      <c r="AY30" s="381">
        <f>[3]Früchte!$AL14</f>
        <v>0</v>
      </c>
      <c r="AZ30" s="381">
        <f>[3]Früchte!$CD14</f>
        <v>0</v>
      </c>
      <c r="BA30" s="380">
        <f>[3]Früchte!$AM14</f>
        <v>0</v>
      </c>
      <c r="BB30" s="380">
        <f>[3]Früchte!$CE14</f>
        <v>3.300268</v>
      </c>
      <c r="BC30" s="381">
        <f>[3]Früchte!$AN14</f>
        <v>0.49941000000000002</v>
      </c>
      <c r="BD30" s="381">
        <f>[3]Früchte!$CF14</f>
        <v>0.403698</v>
      </c>
      <c r="BE30" s="380"/>
      <c r="BF30" s="380">
        <f>[3]Früchte!$AO14</f>
        <v>0</v>
      </c>
      <c r="BG30" s="380">
        <f>[3]Früchte!$CG14</f>
        <v>2.4309799999999999</v>
      </c>
      <c r="BH30" s="381">
        <f>[3]Früchte!$AP14</f>
        <v>1.927484</v>
      </c>
      <c r="BI30" s="381">
        <f>[3]Früchte!$CH14</f>
        <v>1.247657</v>
      </c>
      <c r="BJ30" s="380">
        <f>[3]Früchte!$AQ14</f>
        <v>3.0667049999999998</v>
      </c>
      <c r="BK30" s="380">
        <f>[3]Früchte!$CI14</f>
        <v>2.5383179999999999</v>
      </c>
      <c r="BL30" s="381">
        <f>[3]Früchte!$AR14</f>
        <v>0.91473899999999997</v>
      </c>
      <c r="BM30" s="381">
        <f>[3]Früchte!$CJ14</f>
        <v>1.095092</v>
      </c>
      <c r="BN30" s="380">
        <f>[3]Früchte!$AS14</f>
        <v>3.3725010000000002</v>
      </c>
      <c r="BO30" s="380">
        <f>[3]Früchte!$CK14</f>
        <v>1.5260039999999999</v>
      </c>
      <c r="BP30" s="368" t="str">
        <f t="shared" si="7"/>
        <v>4</v>
      </c>
      <c r="BQ30" s="343">
        <f>VLOOKUP(MONTH(B30),[4]Referenztabelle!$B$2:$E$14,4,FALSE)</f>
        <v>4</v>
      </c>
      <c r="BR30" s="392">
        <f>[3]Früchte!$CN14</f>
        <v>6085.4989731170008</v>
      </c>
      <c r="BS30" s="392">
        <f>[3]Früchte!$CO14</f>
        <v>29545.703124323001</v>
      </c>
      <c r="BT30" s="393"/>
      <c r="BU30" s="393">
        <f>[3]Früchte!$CP14</f>
        <v>574.61472450700001</v>
      </c>
      <c r="BV30" s="393">
        <f>[3]Früchte!$CQ14</f>
        <v>4343.0232176689997</v>
      </c>
      <c r="BW30" s="393"/>
      <c r="BX30" s="392">
        <f>[3]Früchte!$CR14</f>
        <v>74.400481576999994</v>
      </c>
      <c r="BY30" s="392">
        <f>[3]Früchte!$CS14</f>
        <v>1150.578749347</v>
      </c>
      <c r="BZ30" s="393"/>
      <c r="CA30" s="393">
        <f>[3]Früchte!$CT14</f>
        <v>195.24034628999999</v>
      </c>
      <c r="CB30" s="393">
        <f>[3]Früchte!$CU14</f>
        <v>2666.0432916</v>
      </c>
      <c r="CC30" s="392">
        <f>[3]Früchte!$CV14</f>
        <v>156.05732729799999</v>
      </c>
      <c r="CD30" s="392">
        <f>[3]Früchte!$CW14</f>
        <v>959.15028425000094</v>
      </c>
      <c r="CE30" s="393">
        <f>[3]Früchte!$CX14</f>
        <v>121.823605298</v>
      </c>
      <c r="CF30" s="393">
        <f>[3]Früchte!$CY14</f>
        <v>453.10001118299999</v>
      </c>
      <c r="CG30" s="393"/>
      <c r="CH30" s="392">
        <f>[3]Früchte!$CZ14</f>
        <v>77.362346145999993</v>
      </c>
      <c r="CI30" s="392">
        <f>[3]Früchte!$DA14</f>
        <v>836.22889037900109</v>
      </c>
      <c r="CJ30" s="393">
        <f>[3]Früchte!$DB14</f>
        <v>19.709708963000001</v>
      </c>
      <c r="CK30" s="393">
        <f>[3]Früchte!$DC14</f>
        <v>302.19732622400102</v>
      </c>
      <c r="CL30" s="392">
        <f>[3]Früchte!DD14</f>
        <v>46.181354423001004</v>
      </c>
      <c r="CM30" s="392">
        <f>[3]Früchte!DE14</f>
        <v>881.162022817001</v>
      </c>
      <c r="CN30" s="393">
        <f>[3]Früchte!DF14</f>
        <v>26.62587027</v>
      </c>
      <c r="CO30" s="393">
        <f>[3]Früchte!DG14</f>
        <v>323.63691910300099</v>
      </c>
      <c r="CP30" s="392">
        <f>[3]Früchte!DH14</f>
        <v>0</v>
      </c>
      <c r="CQ30" s="392">
        <f>[3]Früchte!DI14</f>
        <v>0.128609</v>
      </c>
      <c r="CR30" s="393"/>
      <c r="CS30" s="393">
        <f>[3]Früchte!DJ14</f>
        <v>1.5170000010000001E-3</v>
      </c>
      <c r="CT30" s="393">
        <f>[3]Früchte!DK14</f>
        <v>511.30018492600004</v>
      </c>
      <c r="CU30" s="393"/>
      <c r="CV30" s="392">
        <f>[3]Früchte!DL14</f>
        <v>337.09956898200102</v>
      </c>
      <c r="CW30" s="392">
        <f>[3]Früchte!DM14</f>
        <v>1662.2546396580001</v>
      </c>
      <c r="CX30" s="393">
        <f>[3]Früchte!DN14</f>
        <v>17.748491092000002</v>
      </c>
      <c r="CY30" s="393">
        <f>[3]Früchte!DO14</f>
        <v>239.25437942000102</v>
      </c>
      <c r="CZ30" s="392">
        <f>[3]Früchte!DP14</f>
        <v>0.29327700000000001</v>
      </c>
      <c r="DA30" s="392">
        <f>[3]Früchte!DQ14</f>
        <v>212.51702081300002</v>
      </c>
      <c r="DB30" s="393">
        <f>[3]Früchte!DR14</f>
        <v>714.46773237900004</v>
      </c>
      <c r="DC30" s="393">
        <f>[3]Früchte!DS14</f>
        <v>610.85149883000099</v>
      </c>
      <c r="DD30" s="393"/>
      <c r="DE30" s="392">
        <f>[3]Früchte!DT14</f>
        <v>12.108364578001</v>
      </c>
      <c r="DF30" s="392">
        <f>[3]Früchte!DU14</f>
        <v>572.917382331</v>
      </c>
      <c r="DG30" s="393">
        <f>[3]Früchte!DV14</f>
        <v>382.896535924001</v>
      </c>
      <c r="DH30" s="393">
        <f>[3]Früchte!DW14</f>
        <v>1213.4885661630001</v>
      </c>
      <c r="DI30" s="392">
        <f>[3]Früchte!DX14</f>
        <v>2234.798357571</v>
      </c>
      <c r="DJ30" s="392">
        <f>[3]Früchte!DY14</f>
        <v>4405.2084164100006</v>
      </c>
      <c r="DK30" s="393">
        <f>[3]Früchte!DZ14</f>
        <v>89.535893372000004</v>
      </c>
      <c r="DL30" s="393">
        <f>[3]Früchte!EA14</f>
        <v>614.37475338100091</v>
      </c>
      <c r="DM30" s="392">
        <f>[3]Früchte!EB14</f>
        <v>40.699629384001</v>
      </c>
      <c r="DN30" s="392">
        <f>[3]Früchte!EC14</f>
        <v>920.14504597200005</v>
      </c>
      <c r="DO30" s="393">
        <f>[3]Früchte!ED14</f>
        <v>631.34996723099994</v>
      </c>
      <c r="DP30" s="393">
        <f>[3]Früchte!EE14</f>
        <v>3733.8968093209996</v>
      </c>
    </row>
    <row r="31" spans="1:120" x14ac:dyDescent="0.2">
      <c r="A31" s="218"/>
      <c r="B31" s="189">
        <f>[3]Früchte!$A15</f>
        <v>45748</v>
      </c>
      <c r="C31" s="381">
        <f>[3]Früchte!$C15</f>
        <v>0</v>
      </c>
      <c r="D31" s="381">
        <f>[3]Früchte!$AU15</f>
        <v>3.1642700000000001</v>
      </c>
      <c r="E31" s="380">
        <f>[3]Früchte!$E15</f>
        <v>5.1860869999999997</v>
      </c>
      <c r="F31" s="380">
        <f>[3]Früchte!$AW15</f>
        <v>2.9300220000000001</v>
      </c>
      <c r="G31" s="381">
        <f>[3]Früchte!$F15</f>
        <v>0</v>
      </c>
      <c r="H31" s="381">
        <f>[3]Früchte!$AX15</f>
        <v>3.0187020000000002</v>
      </c>
      <c r="I31" s="380">
        <f>[3]Früchte!$K15</f>
        <v>5.9816330000000004</v>
      </c>
      <c r="J31" s="380">
        <f>[3]Früchte!$BC15</f>
        <v>0</v>
      </c>
      <c r="K31" s="381">
        <f>[3]Früchte!$N15</f>
        <v>6.1274179999999996</v>
      </c>
      <c r="L31" s="381">
        <f>[3]Früchte!$BF15</f>
        <v>4.2320070000000003</v>
      </c>
      <c r="M31" s="380"/>
      <c r="N31" s="380">
        <f>[3]Früchte!$P15</f>
        <v>0</v>
      </c>
      <c r="O31" s="380">
        <f>[3]Früchte!$BH15</f>
        <v>2.8702109999999998</v>
      </c>
      <c r="P31" s="381">
        <f>[3]Früchte!$Q15</f>
        <v>0</v>
      </c>
      <c r="Q31" s="381">
        <f>[3]Früchte!$BI15</f>
        <v>3.363445</v>
      </c>
      <c r="R31" s="380">
        <f>[3]Früchte!$R15</f>
        <v>0</v>
      </c>
      <c r="S31" s="380">
        <f>[3]Früchte!$BJ15</f>
        <v>3.035622</v>
      </c>
      <c r="T31" s="381">
        <f>[3]Früchte!$T15</f>
        <v>0</v>
      </c>
      <c r="U31" s="381">
        <f>[3]Früchte!$BL15</f>
        <v>3.4768089999999998</v>
      </c>
      <c r="V31" s="380">
        <f>[3]Früchte!$U15</f>
        <v>6.5458100000000004</v>
      </c>
      <c r="W31" s="380">
        <f>[3]Früchte!$BM15</f>
        <v>4.9314429999999998</v>
      </c>
      <c r="X31" s="380"/>
      <c r="Y31" s="380">
        <f>[3]Früchte!$X15</f>
        <v>0</v>
      </c>
      <c r="Z31" s="380">
        <f>[3]Früchte!$BP15</f>
        <v>0</v>
      </c>
      <c r="AA31" s="381">
        <f>[3]Früchte!$Y15</f>
        <v>10.988712</v>
      </c>
      <c r="AB31" s="381">
        <f>[3]Früchte!$BQ15</f>
        <v>7.0767150000000001</v>
      </c>
      <c r="AC31" s="380">
        <f>[3]Früchte!$Z15</f>
        <v>24.805040999999999</v>
      </c>
      <c r="AD31" s="380">
        <f>[3]Früchte!$BR15</f>
        <v>10.902208999999999</v>
      </c>
      <c r="AE31" s="381">
        <f>[3]Früchte!$AA15</f>
        <v>19.154143999999999</v>
      </c>
      <c r="AF31" s="381">
        <f>[3]Früchte!$BS15</f>
        <v>14.859952</v>
      </c>
      <c r="AG31" s="380"/>
      <c r="AH31" s="380">
        <f>[3]Früchte!$AC15</f>
        <v>0</v>
      </c>
      <c r="AI31" s="380">
        <f>[3]Früchte!$BU15</f>
        <v>9.7461780000000005</v>
      </c>
      <c r="AJ31" s="381">
        <f>[3]Früchte!$AE15</f>
        <v>0</v>
      </c>
      <c r="AK31" s="381">
        <f>[3]Früchte!$BW15</f>
        <v>0</v>
      </c>
      <c r="AL31" s="380">
        <f>[3]Früchte!$AG15</f>
        <v>0</v>
      </c>
      <c r="AM31" s="380">
        <f>[3]Früchte!$BY15</f>
        <v>6.171055</v>
      </c>
      <c r="AN31" s="381">
        <f>[3]Früchte!$AH15</f>
        <v>0</v>
      </c>
      <c r="AO31" s="381">
        <f>[3]Früchte!$BZ15</f>
        <v>0</v>
      </c>
      <c r="AP31" s="380"/>
      <c r="AQ31" s="380">
        <f>[3]Früchte!$AI15</f>
        <v>0</v>
      </c>
      <c r="AR31" s="380">
        <f>[3]Früchte!$CA15</f>
        <v>4.2284199999999998</v>
      </c>
      <c r="AS31" s="380"/>
      <c r="AT31" s="381">
        <f>[3]Früchte!$AJ15</f>
        <v>0</v>
      </c>
      <c r="AU31" s="381">
        <f>[3]Früchte!$CB15</f>
        <v>2.6935060000000002</v>
      </c>
      <c r="AV31" s="380"/>
      <c r="AW31" s="380">
        <f>[3]Früchte!$AK15</f>
        <v>2.372052</v>
      </c>
      <c r="AX31" s="380">
        <f>[3]Früchte!$CC15</f>
        <v>1.6716279999999999</v>
      </c>
      <c r="AY31" s="381">
        <f>[3]Früchte!$AL15</f>
        <v>0</v>
      </c>
      <c r="AZ31" s="381">
        <f>[3]Früchte!$CD15</f>
        <v>2.1975259999999999</v>
      </c>
      <c r="BA31" s="380">
        <f>[3]Früchte!$AM15</f>
        <v>4.4988979999999996</v>
      </c>
      <c r="BB31" s="380">
        <f>[3]Früchte!$CE15</f>
        <v>2.416598</v>
      </c>
      <c r="BC31" s="381">
        <f>[3]Früchte!$AN15</f>
        <v>0.47543999999999997</v>
      </c>
      <c r="BD31" s="381">
        <f>[3]Früchte!$CF15</f>
        <v>0.40780100000000002</v>
      </c>
      <c r="BE31" s="380"/>
      <c r="BF31" s="380">
        <f>[3]Früchte!$AO15</f>
        <v>0</v>
      </c>
      <c r="BG31" s="380">
        <f>[3]Früchte!$CG15</f>
        <v>2.4345210000000002</v>
      </c>
      <c r="BH31" s="381">
        <f>[3]Früchte!$AP15</f>
        <v>1.8533059999999999</v>
      </c>
      <c r="BI31" s="381">
        <f>[3]Früchte!$CH15</f>
        <v>1.2838000000000001</v>
      </c>
      <c r="BJ31" s="380">
        <f>[3]Früchte!$AQ15</f>
        <v>3.06664</v>
      </c>
      <c r="BK31" s="380">
        <f>[3]Früchte!$CI15</f>
        <v>2.5512489999999999</v>
      </c>
      <c r="BL31" s="381">
        <f>[3]Früchte!$AR15</f>
        <v>0.89746099999999995</v>
      </c>
      <c r="BM31" s="381">
        <f>[3]Früchte!$CJ15</f>
        <v>1.0932539999999999</v>
      </c>
      <c r="BN31" s="380">
        <f>[3]Früchte!$AS15</f>
        <v>3.1536550000000001</v>
      </c>
      <c r="BO31" s="380">
        <f>[3]Früchte!$CK15</f>
        <v>1.5372889999999999</v>
      </c>
      <c r="BP31" s="368" t="str">
        <f t="shared" si="7"/>
        <v>4</v>
      </c>
      <c r="BQ31" s="343">
        <f>VLOOKUP(MONTH(B31),[4]Referenztabelle!$B$2:$E$14,4,FALSE)</f>
        <v>4</v>
      </c>
      <c r="BR31" s="392">
        <f>[3]Früchte!$CN15</f>
        <v>5846.8959593580003</v>
      </c>
      <c r="BS31" s="392">
        <f>[3]Früchte!$CO15</f>
        <v>25977.359546152002</v>
      </c>
      <c r="BT31" s="393"/>
      <c r="BU31" s="393">
        <f>[3]Früchte!$CP15</f>
        <v>615.26859687200101</v>
      </c>
      <c r="BV31" s="393">
        <f>[3]Früchte!$CQ15</f>
        <v>4547.1967544899999</v>
      </c>
      <c r="BW31" s="393"/>
      <c r="BX31" s="392">
        <f>[3]Früchte!$CR15</f>
        <v>123.375728705</v>
      </c>
      <c r="BY31" s="392">
        <f>[3]Früchte!$CS15</f>
        <v>1088.4636789660001</v>
      </c>
      <c r="BZ31" s="393"/>
      <c r="CA31" s="393">
        <f>[3]Früchte!$CT15</f>
        <v>213.45199088200101</v>
      </c>
      <c r="CB31" s="393">
        <f>[3]Früchte!$CU15</f>
        <v>2970.5788932210003</v>
      </c>
      <c r="CC31" s="392">
        <f>[3]Früchte!$CV15</f>
        <v>170.55131377999999</v>
      </c>
      <c r="CD31" s="392">
        <f>[3]Früchte!$CW15</f>
        <v>707.11197875799996</v>
      </c>
      <c r="CE31" s="393">
        <f>[3]Früchte!$CX15</f>
        <v>130.79324898900001</v>
      </c>
      <c r="CF31" s="393">
        <f>[3]Früchte!$CY15</f>
        <v>417.07305849600004</v>
      </c>
      <c r="CG31" s="393"/>
      <c r="CH31" s="392">
        <f>[3]Früchte!$CZ15</f>
        <v>7.8800000000000007E-4</v>
      </c>
      <c r="CI31" s="392">
        <f>[3]Früchte!$DA15</f>
        <v>0.76518320800000006</v>
      </c>
      <c r="CJ31" s="393">
        <f>[3]Früchte!$DB15</f>
        <v>1.6100671070000001</v>
      </c>
      <c r="CK31" s="393">
        <f>[3]Früchte!$DC15</f>
        <v>3.0144388200009997</v>
      </c>
      <c r="CL31" s="392">
        <f>[3]Früchte!DD15</f>
        <v>4.8591709810010002</v>
      </c>
      <c r="CM31" s="392">
        <f>[3]Früchte!DE15</f>
        <v>95.273988117999991</v>
      </c>
      <c r="CN31" s="393">
        <f>[3]Früchte!DF15</f>
        <v>6.7580000000000001E-3</v>
      </c>
      <c r="CO31" s="393">
        <f>[3]Früchte!DG15</f>
        <v>3.0264353440000002</v>
      </c>
      <c r="CP31" s="392">
        <f>[3]Früchte!DH15</f>
        <v>1.4199999999999998E-4</v>
      </c>
      <c r="CQ31" s="392">
        <f>[3]Früchte!DI15</f>
        <v>0.113297000001</v>
      </c>
      <c r="CR31" s="393"/>
      <c r="CS31" s="393">
        <f>[3]Früchte!DJ15</f>
        <v>1.5760000009999999E-3</v>
      </c>
      <c r="CT31" s="393">
        <f>[3]Früchte!DK15</f>
        <v>484.16578755100102</v>
      </c>
      <c r="CU31" s="393"/>
      <c r="CV31" s="392">
        <f>[3]Früchte!DL15</f>
        <v>471.447470127001</v>
      </c>
      <c r="CW31" s="392">
        <f>[3]Früchte!DM15</f>
        <v>1914.2020288589999</v>
      </c>
      <c r="CX31" s="393">
        <f>[3]Früchte!DN15</f>
        <v>25.915734623000002</v>
      </c>
      <c r="CY31" s="393">
        <f>[3]Früchte!DO15</f>
        <v>304.03527227400002</v>
      </c>
      <c r="CZ31" s="392">
        <f>[3]Früchte!DP15</f>
        <v>13.272048324001</v>
      </c>
      <c r="DA31" s="392">
        <f>[3]Früchte!DQ15</f>
        <v>896.84761561300104</v>
      </c>
      <c r="DB31" s="393">
        <f>[3]Früchte!DR15</f>
        <v>858.73441366099996</v>
      </c>
      <c r="DC31" s="393">
        <f>[3]Früchte!DS15</f>
        <v>613.03353426000103</v>
      </c>
      <c r="DD31" s="393"/>
      <c r="DE31" s="392">
        <f>[3]Früchte!DT15</f>
        <v>18.643837082000999</v>
      </c>
      <c r="DF31" s="392">
        <f>[3]Früchte!DU15</f>
        <v>600.20523874000105</v>
      </c>
      <c r="DG31" s="393">
        <f>[3]Früchte!DV15</f>
        <v>480.56164993400097</v>
      </c>
      <c r="DH31" s="393">
        <f>[3]Früchte!DW15</f>
        <v>1245.7005174380001</v>
      </c>
      <c r="DI31" s="392">
        <f>[3]Früchte!DX15</f>
        <v>2303.8919972890003</v>
      </c>
      <c r="DJ31" s="392">
        <f>[3]Früchte!DY15</f>
        <v>4258.0746942039996</v>
      </c>
      <c r="DK31" s="393">
        <f>[3]Früchte!DZ15</f>
        <v>106.344374918</v>
      </c>
      <c r="DL31" s="393">
        <f>[3]Früchte!EA15</f>
        <v>442.33970819199999</v>
      </c>
      <c r="DM31" s="392">
        <f>[3]Früchte!EB15</f>
        <v>32.683301165000003</v>
      </c>
      <c r="DN31" s="392">
        <f>[3]Früchte!EC15</f>
        <v>1063.832813038</v>
      </c>
      <c r="DO31" s="393">
        <f>[3]Früchte!ED15</f>
        <v>80.356804703999998</v>
      </c>
      <c r="DP31" s="393">
        <f>[3]Früchte!EE15</f>
        <v>1226.731012839</v>
      </c>
    </row>
    <row r="32" spans="1:120" x14ac:dyDescent="0.2">
      <c r="A32" s="218"/>
      <c r="B32" s="189">
        <f>[3]Früchte!$A16</f>
        <v>45717</v>
      </c>
      <c r="C32" s="381">
        <f>[3]Früchte!$C16</f>
        <v>0</v>
      </c>
      <c r="D32" s="381">
        <f>[3]Früchte!$AU16</f>
        <v>3.0819399999999999</v>
      </c>
      <c r="E32" s="380">
        <f>[3]Früchte!$E16</f>
        <v>5.2214200000000002</v>
      </c>
      <c r="F32" s="380">
        <f>[3]Früchte!$AW16</f>
        <v>2.646604</v>
      </c>
      <c r="G32" s="381">
        <f>[3]Früchte!$F16</f>
        <v>0</v>
      </c>
      <c r="H32" s="381">
        <f>[3]Früchte!$AX16</f>
        <v>2.9895939999999999</v>
      </c>
      <c r="I32" s="380">
        <f>[3]Früchte!$K16</f>
        <v>6.2087779999999997</v>
      </c>
      <c r="J32" s="380">
        <f>[3]Früchte!$BC16</f>
        <v>0</v>
      </c>
      <c r="K32" s="381">
        <f>[3]Früchte!$N16</f>
        <v>6.0794810000000004</v>
      </c>
      <c r="L32" s="381">
        <f>[3]Früchte!$BF16</f>
        <v>4.1553139999999997</v>
      </c>
      <c r="M32" s="380"/>
      <c r="N32" s="380">
        <f>[3]Früchte!$P16</f>
        <v>0</v>
      </c>
      <c r="O32" s="380">
        <f>[3]Früchte!$BH16</f>
        <v>3.3258299999999998</v>
      </c>
      <c r="P32" s="381">
        <f>[3]Früchte!$Q16</f>
        <v>0</v>
      </c>
      <c r="Q32" s="381">
        <f>[3]Früchte!$BI16</f>
        <v>3.4542700000000002</v>
      </c>
      <c r="R32" s="380">
        <f>[3]Früchte!$R16</f>
        <v>0</v>
      </c>
      <c r="S32" s="380">
        <f>[3]Früchte!$BJ16</f>
        <v>3.0378780000000001</v>
      </c>
      <c r="T32" s="381">
        <f>[3]Früchte!$T16</f>
        <v>0</v>
      </c>
      <c r="U32" s="381">
        <f>[3]Früchte!$BL16</f>
        <v>0</v>
      </c>
      <c r="V32" s="380">
        <f>[3]Früchte!$U16</f>
        <v>6.5141619999999998</v>
      </c>
      <c r="W32" s="380">
        <f>[3]Früchte!$BM16</f>
        <v>5.1679320000000004</v>
      </c>
      <c r="X32" s="380"/>
      <c r="Y32" s="380">
        <f>[3]Früchte!$X16</f>
        <v>0</v>
      </c>
      <c r="Z32" s="380">
        <f>[3]Früchte!$BP16</f>
        <v>0</v>
      </c>
      <c r="AA32" s="381">
        <f>[3]Früchte!$Y16</f>
        <v>10.208828</v>
      </c>
      <c r="AB32" s="381">
        <f>[3]Früchte!$BQ16</f>
        <v>8.920121</v>
      </c>
      <c r="AC32" s="380">
        <f>[3]Früchte!$Z16</f>
        <v>26.125627000000001</v>
      </c>
      <c r="AD32" s="380">
        <f>[3]Früchte!$BR16</f>
        <v>11.850526</v>
      </c>
      <c r="AE32" s="381">
        <f>[3]Früchte!$AA16</f>
        <v>21.800204000000001</v>
      </c>
      <c r="AF32" s="381">
        <f>[3]Früchte!$BS16</f>
        <v>15.548657</v>
      </c>
      <c r="AG32" s="380"/>
      <c r="AH32" s="380">
        <f>[3]Früchte!$AC16</f>
        <v>0</v>
      </c>
      <c r="AI32" s="380">
        <f>[3]Früchte!$BU16</f>
        <v>0</v>
      </c>
      <c r="AJ32" s="381">
        <f>[3]Früchte!$AE16</f>
        <v>0</v>
      </c>
      <c r="AK32" s="381">
        <f>[3]Früchte!$BW16</f>
        <v>0</v>
      </c>
      <c r="AL32" s="380">
        <f>[3]Früchte!$AG16</f>
        <v>0</v>
      </c>
      <c r="AM32" s="380">
        <f>[3]Früchte!$BY16</f>
        <v>4.4746069999999998</v>
      </c>
      <c r="AN32" s="381">
        <f>[3]Früchte!$AH16</f>
        <v>0</v>
      </c>
      <c r="AO32" s="381">
        <f>[3]Früchte!$BZ16</f>
        <v>0</v>
      </c>
      <c r="AP32" s="380"/>
      <c r="AQ32" s="380">
        <f>[3]Früchte!$AI16</f>
        <v>0</v>
      </c>
      <c r="AR32" s="380">
        <f>[3]Früchte!$CA16</f>
        <v>4.1502420000000004</v>
      </c>
      <c r="AS32" s="380"/>
      <c r="AT32" s="381">
        <f>[3]Früchte!$AJ16</f>
        <v>0</v>
      </c>
      <c r="AU32" s="381">
        <f>[3]Früchte!$CB16</f>
        <v>3.0238209999999999</v>
      </c>
      <c r="AV32" s="380"/>
      <c r="AW32" s="380">
        <f>[3]Früchte!$AK16</f>
        <v>2.292678</v>
      </c>
      <c r="AX32" s="380">
        <f>[3]Früchte!$CC16</f>
        <v>1.593877</v>
      </c>
      <c r="AY32" s="381">
        <f>[3]Früchte!$AL16</f>
        <v>0</v>
      </c>
      <c r="AZ32" s="381">
        <f>[3]Früchte!$CD16</f>
        <v>2.188707</v>
      </c>
      <c r="BA32" s="380">
        <f>[3]Früchte!$AM16</f>
        <v>4.0091260000000002</v>
      </c>
      <c r="BB32" s="380">
        <f>[3]Früchte!$CE16</f>
        <v>2.169972</v>
      </c>
      <c r="BC32" s="381">
        <f>[3]Früchte!$AN16</f>
        <v>0.47275099999999998</v>
      </c>
      <c r="BD32" s="381">
        <f>[3]Früchte!$CF16</f>
        <v>0.40284599999999998</v>
      </c>
      <c r="BE32" s="380"/>
      <c r="BF32" s="380">
        <f>[3]Früchte!$AO16</f>
        <v>0</v>
      </c>
      <c r="BG32" s="380">
        <f>[3]Früchte!$CG16</f>
        <v>2.431292</v>
      </c>
      <c r="BH32" s="381">
        <f>[3]Früchte!$AP16</f>
        <v>1.7456769999999999</v>
      </c>
      <c r="BI32" s="381">
        <f>[3]Früchte!$CH16</f>
        <v>1.3033840000000001</v>
      </c>
      <c r="BJ32" s="380">
        <f>[3]Früchte!$AQ16</f>
        <v>2.9533200000000002</v>
      </c>
      <c r="BK32" s="380">
        <f>[3]Früchte!$CI16</f>
        <v>2.5502980000000002</v>
      </c>
      <c r="BL32" s="381">
        <f>[3]Früchte!$AR16</f>
        <v>0.91764599999999996</v>
      </c>
      <c r="BM32" s="381">
        <f>[3]Früchte!$CJ16</f>
        <v>1.0549189999999999</v>
      </c>
      <c r="BN32" s="380">
        <f>[3]Früchte!$AS16</f>
        <v>3.1240760000000001</v>
      </c>
      <c r="BO32" s="380">
        <f>[3]Früchte!$CK16</f>
        <v>1.556424</v>
      </c>
      <c r="BP32" s="368" t="str">
        <f t="shared" si="7"/>
        <v>5</v>
      </c>
      <c r="BQ32" s="343">
        <f>VLOOKUP(MONTH(B32),[4]Referenztabelle!$B$2:$E$14,4,FALSE)</f>
        <v>5</v>
      </c>
      <c r="BR32" s="392">
        <f>[3]Früchte!$CN16</f>
        <v>7725.8308077520005</v>
      </c>
      <c r="BS32" s="392">
        <f>[3]Früchte!$CO16</f>
        <v>34406.065679692001</v>
      </c>
      <c r="BT32" s="393"/>
      <c r="BU32" s="393">
        <f>[3]Früchte!$CP16</f>
        <v>793.80688002300099</v>
      </c>
      <c r="BV32" s="393">
        <f>[3]Früchte!$CQ16</f>
        <v>6323.9321585429998</v>
      </c>
      <c r="BW32" s="393"/>
      <c r="BX32" s="392">
        <f>[3]Früchte!$CR16</f>
        <v>178.18969778700099</v>
      </c>
      <c r="BY32" s="392">
        <f>[3]Früchte!$CS16</f>
        <v>1475.2119620409999</v>
      </c>
      <c r="BZ32" s="393"/>
      <c r="CA32" s="393">
        <f>[3]Früchte!$CT16</f>
        <v>186.834025367001</v>
      </c>
      <c r="CB32" s="393">
        <f>[3]Früchte!$CU16</f>
        <v>2287.7376249449999</v>
      </c>
      <c r="CC32" s="392">
        <f>[3]Früchte!$CV16</f>
        <v>114.21102105400101</v>
      </c>
      <c r="CD32" s="392">
        <f>[3]Früchte!$CW16</f>
        <v>768.22753875299998</v>
      </c>
      <c r="CE32" s="393">
        <f>[3]Früchte!$CX16</f>
        <v>93.974370039999997</v>
      </c>
      <c r="CF32" s="393">
        <f>[3]Früchte!$CY16</f>
        <v>257.988499641001</v>
      </c>
      <c r="CG32" s="393"/>
      <c r="CH32" s="392">
        <f>[3]Früchte!$CZ16</f>
        <v>5.3999999999999998E-5</v>
      </c>
      <c r="CI32" s="392">
        <f>[3]Früchte!$DA16</f>
        <v>1.822056087</v>
      </c>
      <c r="CJ32" s="393">
        <f>[3]Früchte!$DB16</f>
        <v>2.8300000099999999E-4</v>
      </c>
      <c r="CK32" s="393">
        <f>[3]Früchte!$DC16</f>
        <v>3.4155694990000001</v>
      </c>
      <c r="CL32" s="392">
        <f>[3]Früchte!DD16</f>
        <v>6.5075242550000008</v>
      </c>
      <c r="CM32" s="392">
        <f>[3]Früchte!DE16</f>
        <v>171.17069025700101</v>
      </c>
      <c r="CN32" s="393">
        <f>[3]Früchte!DF16</f>
        <v>0.48779955300100003</v>
      </c>
      <c r="CO32" s="393">
        <f>[3]Früchte!DG16</f>
        <v>2.3474549630010002</v>
      </c>
      <c r="CP32" s="392">
        <f>[3]Früchte!DH16</f>
        <v>0</v>
      </c>
      <c r="CQ32" s="392">
        <f>[3]Früchte!DI16</f>
        <v>0.24216599999999999</v>
      </c>
      <c r="CR32" s="393"/>
      <c r="CS32" s="393">
        <f>[3]Früchte!DJ16</f>
        <v>0.73705600000100002</v>
      </c>
      <c r="CT32" s="393">
        <f>[3]Früchte!DK16</f>
        <v>627.66003121100005</v>
      </c>
      <c r="CU32" s="393"/>
      <c r="CV32" s="392">
        <f>[3]Früchte!DL16</f>
        <v>724.141653918001</v>
      </c>
      <c r="CW32" s="392">
        <f>[3]Früchte!DM16</f>
        <v>3193.2402488420003</v>
      </c>
      <c r="CX32" s="393">
        <f>[3]Früchte!DN16</f>
        <v>34.867067782999996</v>
      </c>
      <c r="CY32" s="393">
        <f>[3]Früchte!DO16</f>
        <v>661.30069464400003</v>
      </c>
      <c r="CZ32" s="392">
        <f>[3]Früchte!DP16</f>
        <v>172.40300296400201</v>
      </c>
      <c r="DA32" s="392">
        <f>[3]Früchte!DQ16</f>
        <v>2662.0130524639999</v>
      </c>
      <c r="DB32" s="393">
        <f>[3]Früchte!DR16</f>
        <v>844.61662727000009</v>
      </c>
      <c r="DC32" s="393">
        <f>[3]Früchte!DS16</f>
        <v>789.09496209299994</v>
      </c>
      <c r="DD32" s="393"/>
      <c r="DE32" s="392">
        <f>[3]Früchte!DT16</f>
        <v>20.045110855000001</v>
      </c>
      <c r="DF32" s="392">
        <f>[3]Früchte!DU16</f>
        <v>697.31201851800097</v>
      </c>
      <c r="DG32" s="393">
        <f>[3]Früchte!DV16</f>
        <v>588.224578114</v>
      </c>
      <c r="DH32" s="393">
        <f>[3]Früchte!DW16</f>
        <v>1738.8529530809999</v>
      </c>
      <c r="DI32" s="392">
        <f>[3]Früchte!DX16</f>
        <v>3158.2279506540003</v>
      </c>
      <c r="DJ32" s="392">
        <f>[3]Früchte!DY16</f>
        <v>5520.097417938</v>
      </c>
      <c r="DK32" s="393">
        <f>[3]Früchte!DZ16</f>
        <v>170.65611158200002</v>
      </c>
      <c r="DL32" s="393">
        <f>[3]Früchte!EA16</f>
        <v>746.28827017600099</v>
      </c>
      <c r="DM32" s="392">
        <f>[3]Früchte!EB16</f>
        <v>35.723995404</v>
      </c>
      <c r="DN32" s="392">
        <f>[3]Früchte!EC16</f>
        <v>1349.995427433</v>
      </c>
      <c r="DO32" s="393">
        <f>[3]Früchte!ED16</f>
        <v>86.520235534999998</v>
      </c>
      <c r="DP32" s="393">
        <f>[3]Früchte!EE16</f>
        <v>660.91343790600104</v>
      </c>
    </row>
    <row r="33" spans="1:120" x14ac:dyDescent="0.2">
      <c r="A33" s="218"/>
      <c r="B33" s="189">
        <f>[3]Früchte!$A17</f>
        <v>45689</v>
      </c>
      <c r="C33" s="381">
        <f>[3]Früchte!$C17</f>
        <v>0</v>
      </c>
      <c r="D33" s="381">
        <f>[3]Früchte!$AU17</f>
        <v>3.14547</v>
      </c>
      <c r="E33" s="380">
        <f>[3]Früchte!$E17</f>
        <v>5.1018160000000004</v>
      </c>
      <c r="F33" s="380">
        <f>[3]Früchte!$AW17</f>
        <v>2.925805</v>
      </c>
      <c r="G33" s="381">
        <f>[3]Früchte!$F17</f>
        <v>0</v>
      </c>
      <c r="H33" s="381">
        <f>[3]Früchte!$AX17</f>
        <v>2.9413299999999998</v>
      </c>
      <c r="I33" s="380">
        <f>[3]Früchte!$K17</f>
        <v>6.3472379999999999</v>
      </c>
      <c r="J33" s="380">
        <f>[3]Früchte!$BC17</f>
        <v>0</v>
      </c>
      <c r="K33" s="381">
        <f>[3]Früchte!$N17</f>
        <v>6.2081770000000001</v>
      </c>
      <c r="L33" s="381">
        <f>[3]Früchte!$BF17</f>
        <v>4.4063080000000001</v>
      </c>
      <c r="M33" s="380"/>
      <c r="N33" s="380">
        <f>[3]Früchte!$P17</f>
        <v>0</v>
      </c>
      <c r="O33" s="380">
        <f>[3]Früchte!$BH17</f>
        <v>3.3000479999999999</v>
      </c>
      <c r="P33" s="381">
        <f>[3]Früchte!$Q17</f>
        <v>0</v>
      </c>
      <c r="Q33" s="381">
        <f>[3]Früchte!$BI17</f>
        <v>3.4757419999999999</v>
      </c>
      <c r="R33" s="380">
        <f>[3]Früchte!$R17</f>
        <v>0</v>
      </c>
      <c r="S33" s="380">
        <f>[3]Früchte!$BJ17</f>
        <v>3.043088</v>
      </c>
      <c r="T33" s="381">
        <f>[3]Früchte!$T17</f>
        <v>0</v>
      </c>
      <c r="U33" s="381">
        <f>[3]Früchte!$BL17</f>
        <v>3.6954889999999998</v>
      </c>
      <c r="V33" s="380">
        <f>[3]Früchte!$U17</f>
        <v>6.4338889999999997</v>
      </c>
      <c r="W33" s="380">
        <f>[3]Früchte!$BM17</f>
        <v>5.0152539999999997</v>
      </c>
      <c r="X33" s="380"/>
      <c r="Y33" s="380">
        <f>[3]Früchte!$X17</f>
        <v>0</v>
      </c>
      <c r="Z33" s="380">
        <f>[3]Früchte!$BP17</f>
        <v>0</v>
      </c>
      <c r="AA33" s="381">
        <f>[3]Früchte!$Y17</f>
        <v>14.465947</v>
      </c>
      <c r="AB33" s="381">
        <f>[3]Früchte!$BQ17</f>
        <v>8.9382020000000004</v>
      </c>
      <c r="AC33" s="380">
        <f>[3]Früchte!$Z17</f>
        <v>26.178225000000001</v>
      </c>
      <c r="AD33" s="380">
        <f>[3]Früchte!$BR17</f>
        <v>12.080539</v>
      </c>
      <c r="AE33" s="381">
        <f>[3]Früchte!$AA17</f>
        <v>23.743113999999998</v>
      </c>
      <c r="AF33" s="381">
        <f>[3]Früchte!$BS17</f>
        <v>16.203976000000001</v>
      </c>
      <c r="AG33" s="380"/>
      <c r="AH33" s="380">
        <f>[3]Früchte!$AC17</f>
        <v>0</v>
      </c>
      <c r="AI33" s="380">
        <f>[3]Früchte!$BU17</f>
        <v>0</v>
      </c>
      <c r="AJ33" s="381">
        <f>[3]Früchte!$AE17</f>
        <v>0</v>
      </c>
      <c r="AK33" s="381">
        <f>[3]Früchte!$BW17</f>
        <v>0</v>
      </c>
      <c r="AL33" s="380">
        <f>[3]Früchte!$AG17</f>
        <v>0</v>
      </c>
      <c r="AM33" s="380">
        <f>[3]Früchte!$BY17</f>
        <v>4.9371710000000002</v>
      </c>
      <c r="AN33" s="381">
        <f>[3]Früchte!$AH17</f>
        <v>0</v>
      </c>
      <c r="AO33" s="381">
        <f>[3]Früchte!$BZ17</f>
        <v>0</v>
      </c>
      <c r="AP33" s="380"/>
      <c r="AQ33" s="380">
        <f>[3]Früchte!$AI17</f>
        <v>0</v>
      </c>
      <c r="AR33" s="380">
        <f>[3]Früchte!$CA17</f>
        <v>4.3866810000000003</v>
      </c>
      <c r="AS33" s="380"/>
      <c r="AT33" s="381">
        <f>[3]Früchte!$AJ17</f>
        <v>0</v>
      </c>
      <c r="AU33" s="381">
        <f>[3]Früchte!$CB17</f>
        <v>3.0080809999999998</v>
      </c>
      <c r="AV33" s="380"/>
      <c r="AW33" s="380">
        <f>[3]Früchte!$AK17</f>
        <v>2.3231739999999999</v>
      </c>
      <c r="AX33" s="380">
        <f>[3]Früchte!$CC17</f>
        <v>1.654995</v>
      </c>
      <c r="AY33" s="381">
        <f>[3]Früchte!$AL17</f>
        <v>0</v>
      </c>
      <c r="AZ33" s="381">
        <f>[3]Früchte!$CD17</f>
        <v>2.126341</v>
      </c>
      <c r="BA33" s="380">
        <f>[3]Früchte!$AM17</f>
        <v>3.9916689999999999</v>
      </c>
      <c r="BB33" s="380">
        <f>[3]Früchte!$CE17</f>
        <v>2.1933569999999998</v>
      </c>
      <c r="BC33" s="381">
        <f>[3]Früchte!$AN17</f>
        <v>0.47133900000000001</v>
      </c>
      <c r="BD33" s="381">
        <f>[3]Früchte!$CF17</f>
        <v>0.40269199999999999</v>
      </c>
      <c r="BE33" s="380"/>
      <c r="BF33" s="380">
        <f>[3]Früchte!$AO17</f>
        <v>0</v>
      </c>
      <c r="BG33" s="380">
        <f>[3]Früchte!$CG17</f>
        <v>2.4319060000000001</v>
      </c>
      <c r="BH33" s="381">
        <f>[3]Früchte!$AP17</f>
        <v>1.7589429999999999</v>
      </c>
      <c r="BI33" s="381">
        <f>[3]Früchte!$CH17</f>
        <v>1.52362</v>
      </c>
      <c r="BJ33" s="380">
        <f>[3]Früchte!$AQ17</f>
        <v>2.9626700000000001</v>
      </c>
      <c r="BK33" s="380">
        <f>[3]Früchte!$CI17</f>
        <v>2.528772</v>
      </c>
      <c r="BL33" s="381">
        <f>[3]Früchte!$AR17</f>
        <v>0.87809800000000005</v>
      </c>
      <c r="BM33" s="381">
        <f>[3]Früchte!$CJ17</f>
        <v>1.0460750000000001</v>
      </c>
      <c r="BN33" s="380">
        <f>[3]Früchte!$AS17</f>
        <v>3.119675</v>
      </c>
      <c r="BO33" s="380">
        <f>[3]Früchte!$CK17</f>
        <v>1.468518</v>
      </c>
      <c r="BP33" s="368" t="str">
        <f t="shared" si="7"/>
        <v>4</v>
      </c>
      <c r="BQ33" s="343">
        <f>VLOOKUP(MONTH(B33),[4]Referenztabelle!$B$2:$E$14,4,FALSE)</f>
        <v>4</v>
      </c>
      <c r="BR33" s="392">
        <f>[3]Früchte!$CN17</f>
        <v>6060.610605498</v>
      </c>
      <c r="BS33" s="392">
        <f>[3]Früchte!$CO17</f>
        <v>27489.157049303001</v>
      </c>
      <c r="BT33" s="393"/>
      <c r="BU33" s="393">
        <f>[3]Früchte!$CP17</f>
        <v>608.78546938300008</v>
      </c>
      <c r="BV33" s="393">
        <f>[3]Früchte!$CQ17</f>
        <v>4988.8801382080001</v>
      </c>
      <c r="BW33" s="393"/>
      <c r="BX33" s="392">
        <f>[3]Früchte!$CR17</f>
        <v>160.67208668000001</v>
      </c>
      <c r="BY33" s="392">
        <f>[3]Früchte!$CS17</f>
        <v>1251.355647607</v>
      </c>
      <c r="BZ33" s="393"/>
      <c r="CA33" s="393">
        <f>[3]Früchte!$CT17</f>
        <v>29.876894358000001</v>
      </c>
      <c r="CB33" s="393">
        <f>[3]Früchte!$CU17</f>
        <v>683.15907336399994</v>
      </c>
      <c r="CC33" s="392">
        <f>[3]Früchte!$CV17</f>
        <v>53.279134579999997</v>
      </c>
      <c r="CD33" s="392">
        <f>[3]Früchte!$CW17</f>
        <v>510.35445920199999</v>
      </c>
      <c r="CE33" s="393">
        <f>[3]Früchte!$CX17</f>
        <v>24.729404300999999</v>
      </c>
      <c r="CF33" s="393">
        <f>[3]Früchte!$CY17</f>
        <v>196.47884246800101</v>
      </c>
      <c r="CG33" s="393"/>
      <c r="CH33" s="392">
        <f>[3]Früchte!$CZ17</f>
        <v>1.0282000001E-2</v>
      </c>
      <c r="CI33" s="392">
        <f>[3]Früchte!$DA17</f>
        <v>0.892424</v>
      </c>
      <c r="CJ33" s="393">
        <f>[3]Früchte!$DB17</f>
        <v>3.1700000000000001E-4</v>
      </c>
      <c r="CK33" s="393">
        <f>[3]Früchte!$DC17</f>
        <v>1.9400990000009999</v>
      </c>
      <c r="CL33" s="392">
        <f>[3]Früchte!DD17</f>
        <v>2.0954709409999999</v>
      </c>
      <c r="CM33" s="392">
        <f>[3]Früchte!DE17</f>
        <v>57.015573378001001</v>
      </c>
      <c r="CN33" s="393">
        <f>[3]Früchte!DF17</f>
        <v>4.3330000010000005E-3</v>
      </c>
      <c r="CO33" s="393">
        <f>[3]Früchte!DG17</f>
        <v>1.311984552</v>
      </c>
      <c r="CP33" s="392">
        <f>[3]Früchte!DH17</f>
        <v>1.9070000000000001E-3</v>
      </c>
      <c r="CQ33" s="392">
        <f>[3]Früchte!DI17</f>
        <v>0.17593300000000001</v>
      </c>
      <c r="CR33" s="393"/>
      <c r="CS33" s="393">
        <f>[3]Früchte!DJ17</f>
        <v>5.4694196920009999</v>
      </c>
      <c r="CT33" s="393">
        <f>[3]Früchte!DK17</f>
        <v>447.86238628900099</v>
      </c>
      <c r="CU33" s="393"/>
      <c r="CV33" s="392">
        <f>[3]Früchte!DL17</f>
        <v>715.47158730100102</v>
      </c>
      <c r="CW33" s="392">
        <f>[3]Früchte!DM17</f>
        <v>2473.5003741350001</v>
      </c>
      <c r="CX33" s="393">
        <f>[3]Früchte!DN17</f>
        <v>29.815555914000001</v>
      </c>
      <c r="CY33" s="393">
        <f>[3]Früchte!DO17</f>
        <v>352.22655786399997</v>
      </c>
      <c r="CZ33" s="392">
        <f>[3]Früchte!DP17</f>
        <v>267.83271406000199</v>
      </c>
      <c r="DA33" s="392">
        <f>[3]Früchte!DQ17</f>
        <v>3371.0677004650001</v>
      </c>
      <c r="DB33" s="393">
        <f>[3]Früchte!DR17</f>
        <v>640.30415826700107</v>
      </c>
      <c r="DC33" s="393">
        <f>[3]Früchte!DS17</f>
        <v>606.34536809100007</v>
      </c>
      <c r="DD33" s="393"/>
      <c r="DE33" s="392">
        <f>[3]Früchte!DT17</f>
        <v>10.644490297000001</v>
      </c>
      <c r="DF33" s="392">
        <f>[3]Früchte!DU17</f>
        <v>566.47658076300002</v>
      </c>
      <c r="DG33" s="393">
        <f>[3]Früchte!DV17</f>
        <v>527.96822679299999</v>
      </c>
      <c r="DH33" s="393">
        <f>[3]Früchte!DW17</f>
        <v>1283.774209527</v>
      </c>
      <c r="DI33" s="392">
        <f>[3]Früchte!DX17</f>
        <v>2238.0424967389999</v>
      </c>
      <c r="DJ33" s="392">
        <f>[3]Früchte!DY17</f>
        <v>4533.9771505130002</v>
      </c>
      <c r="DK33" s="393">
        <f>[3]Früchte!DZ17</f>
        <v>164.44400817300001</v>
      </c>
      <c r="DL33" s="393">
        <f>[3]Früchte!EA17</f>
        <v>641.35362271899999</v>
      </c>
      <c r="DM33" s="392">
        <f>[3]Früchte!EB17</f>
        <v>40.258160920000996</v>
      </c>
      <c r="DN33" s="392">
        <f>[3]Früchte!EC17</f>
        <v>997.60360060000005</v>
      </c>
      <c r="DO33" s="393">
        <f>[3]Früchte!ED17</f>
        <v>43.080675651999996</v>
      </c>
      <c r="DP33" s="393">
        <f>[3]Früchte!EE17</f>
        <v>48.796319495999995</v>
      </c>
    </row>
    <row r="34" spans="1:120" x14ac:dyDescent="0.2">
      <c r="A34" s="218"/>
      <c r="B34" s="189">
        <f>[3]Früchte!$A18</f>
        <v>45658</v>
      </c>
      <c r="C34" s="381">
        <f>[3]Früchte!$C18</f>
        <v>0</v>
      </c>
      <c r="D34" s="381">
        <f>[3]Früchte!$AU18</f>
        <v>3.1433580000000001</v>
      </c>
      <c r="E34" s="380">
        <f>[3]Früchte!$E18</f>
        <v>5.6266449999999999</v>
      </c>
      <c r="F34" s="380">
        <f>[3]Früchte!$AW18</f>
        <v>2.8651599999999999</v>
      </c>
      <c r="G34" s="381">
        <f>[3]Früchte!$F18</f>
        <v>0</v>
      </c>
      <c r="H34" s="381">
        <f>[3]Früchte!$AX18</f>
        <v>2.936407</v>
      </c>
      <c r="I34" s="380">
        <f>[3]Früchte!$K18</f>
        <v>6.3691810000000002</v>
      </c>
      <c r="J34" s="380">
        <f>[3]Früchte!$BC18</f>
        <v>0</v>
      </c>
      <c r="K34" s="381">
        <f>[3]Früchte!$N18</f>
        <v>6.2399589999999998</v>
      </c>
      <c r="L34" s="381">
        <f>[3]Früchte!$BF18</f>
        <v>4.0725319999999998</v>
      </c>
      <c r="M34" s="380"/>
      <c r="N34" s="380">
        <f>[3]Früchte!$P18</f>
        <v>0</v>
      </c>
      <c r="O34" s="380">
        <f>[3]Früchte!$BH18</f>
        <v>3.3398180000000002</v>
      </c>
      <c r="P34" s="381">
        <f>[3]Früchte!$Q18</f>
        <v>0</v>
      </c>
      <c r="Q34" s="381">
        <f>[3]Früchte!$BI18</f>
        <v>3.3907980000000002</v>
      </c>
      <c r="R34" s="380">
        <f>[3]Früchte!$R18</f>
        <v>0</v>
      </c>
      <c r="S34" s="380">
        <f>[3]Früchte!$BJ18</f>
        <v>2.8823979999999998</v>
      </c>
      <c r="T34" s="381">
        <f>[3]Früchte!$T18</f>
        <v>0</v>
      </c>
      <c r="U34" s="381">
        <f>[3]Früchte!$BL18</f>
        <v>3.6225869999999998</v>
      </c>
      <c r="V34" s="380">
        <f>[3]Früchte!$U18</f>
        <v>6.2155079999999998</v>
      </c>
      <c r="W34" s="380">
        <f>[3]Früchte!$BM18</f>
        <v>4.9913239999999996</v>
      </c>
      <c r="X34" s="380"/>
      <c r="Y34" s="380">
        <f>[3]Früchte!$X18</f>
        <v>0</v>
      </c>
      <c r="Z34" s="380">
        <f>[3]Früchte!$BP18</f>
        <v>0</v>
      </c>
      <c r="AA34" s="381">
        <f>[3]Früchte!$Y18</f>
        <v>17.379622000000001</v>
      </c>
      <c r="AB34" s="381">
        <f>[3]Früchte!$BQ18</f>
        <v>14.354953</v>
      </c>
      <c r="AC34" s="380">
        <f>[3]Früchte!$Z18</f>
        <v>26.094069000000001</v>
      </c>
      <c r="AD34" s="380">
        <f>[3]Früchte!$BR18</f>
        <v>11.554781</v>
      </c>
      <c r="AE34" s="381">
        <f>[3]Früchte!$AA18</f>
        <v>23.218686000000002</v>
      </c>
      <c r="AF34" s="381">
        <f>[3]Früchte!$BS18</f>
        <v>16.437186000000001</v>
      </c>
      <c r="AG34" s="380"/>
      <c r="AH34" s="380">
        <f>[3]Früchte!$AC18</f>
        <v>0</v>
      </c>
      <c r="AI34" s="380">
        <f>[3]Früchte!$BU18</f>
        <v>0</v>
      </c>
      <c r="AJ34" s="381">
        <f>[3]Früchte!$AE18</f>
        <v>0</v>
      </c>
      <c r="AK34" s="381">
        <f>[3]Früchte!$BW18</f>
        <v>0</v>
      </c>
      <c r="AL34" s="380">
        <f>[3]Früchte!$AG18</f>
        <v>0</v>
      </c>
      <c r="AM34" s="380">
        <f>[3]Früchte!$BY18</f>
        <v>6.9018800000000002</v>
      </c>
      <c r="AN34" s="381">
        <f>[3]Früchte!$AH18</f>
        <v>0</v>
      </c>
      <c r="AO34" s="381">
        <f>[3]Früchte!$BZ18</f>
        <v>0</v>
      </c>
      <c r="AP34" s="380"/>
      <c r="AQ34" s="380">
        <f>[3]Früchte!$AI18</f>
        <v>0</v>
      </c>
      <c r="AR34" s="380">
        <f>[3]Früchte!$CA18</f>
        <v>4.4203049999999999</v>
      </c>
      <c r="AS34" s="380"/>
      <c r="AT34" s="381">
        <f>[3]Früchte!$AJ18</f>
        <v>0</v>
      </c>
      <c r="AU34" s="381">
        <f>[3]Früchte!$CB18</f>
        <v>3.118773</v>
      </c>
      <c r="AV34" s="380"/>
      <c r="AW34" s="380">
        <f>[3]Früchte!$AK18</f>
        <v>2.2961809999999998</v>
      </c>
      <c r="AX34" s="380">
        <f>[3]Früchte!$CC18</f>
        <v>1.653159</v>
      </c>
      <c r="AY34" s="381">
        <f>[3]Früchte!$AL18</f>
        <v>0</v>
      </c>
      <c r="AZ34" s="381">
        <f>[3]Früchte!$CD18</f>
        <v>1.9273560000000001</v>
      </c>
      <c r="BA34" s="380">
        <f>[3]Früchte!$AM18</f>
        <v>3.7602340000000001</v>
      </c>
      <c r="BB34" s="380">
        <f>[3]Früchte!$CE18</f>
        <v>2.3331979999999999</v>
      </c>
      <c r="BC34" s="381">
        <f>[3]Früchte!$AN18</f>
        <v>0.50647299999999995</v>
      </c>
      <c r="BD34" s="381">
        <f>[3]Früchte!$CF18</f>
        <v>0.40284599999999998</v>
      </c>
      <c r="BE34" s="380"/>
      <c r="BF34" s="380">
        <f>[3]Früchte!$AO18</f>
        <v>0</v>
      </c>
      <c r="BG34" s="380">
        <f>[3]Früchte!$CG18</f>
        <v>2.4242159999999999</v>
      </c>
      <c r="BH34" s="381">
        <f>[3]Früchte!$AP18</f>
        <v>1.7526170000000001</v>
      </c>
      <c r="BI34" s="381">
        <f>[3]Früchte!$CH18</f>
        <v>1.387508</v>
      </c>
      <c r="BJ34" s="380">
        <f>[3]Früchte!$AQ18</f>
        <v>2.9910199999999998</v>
      </c>
      <c r="BK34" s="380">
        <f>[3]Früchte!$CI18</f>
        <v>2.5471910000000002</v>
      </c>
      <c r="BL34" s="381">
        <f>[3]Früchte!$AR18</f>
        <v>1.1026860000000001</v>
      </c>
      <c r="BM34" s="381">
        <f>[3]Früchte!$CJ18</f>
        <v>0.81556799999999996</v>
      </c>
      <c r="BN34" s="380">
        <f>[3]Früchte!$AS18</f>
        <v>3.1574719999999998</v>
      </c>
      <c r="BO34" s="380">
        <f>[3]Früchte!$CK18</f>
        <v>1.566176</v>
      </c>
      <c r="BP34" s="368" t="str">
        <f t="shared" si="7"/>
        <v>4</v>
      </c>
      <c r="BQ34" s="343">
        <f>VLOOKUP(MONTH(B34),[4]Referenztabelle!$B$2:$E$14,4,FALSE)</f>
        <v>4</v>
      </c>
      <c r="BR34" s="392">
        <f>[3]Früchte!$CN18</f>
        <v>5911.5721005770001</v>
      </c>
      <c r="BS34" s="392">
        <f>[3]Früchte!$CO18</f>
        <v>28174.021698934001</v>
      </c>
      <c r="BT34" s="393"/>
      <c r="BU34" s="393">
        <f>[3]Früchte!$CP18</f>
        <v>583.19406531100003</v>
      </c>
      <c r="BV34" s="393">
        <f>[3]Früchte!$CQ18</f>
        <v>4670.0916032080004</v>
      </c>
      <c r="BW34" s="393"/>
      <c r="BX34" s="392">
        <f>[3]Früchte!$CR18</f>
        <v>168.63372208300001</v>
      </c>
      <c r="BY34" s="392">
        <f>[3]Früchte!$CS18</f>
        <v>1143.9975154629999</v>
      </c>
      <c r="BZ34" s="393"/>
      <c r="CA34" s="393">
        <f>[3]Früchte!$CT18</f>
        <v>14.787371142001001</v>
      </c>
      <c r="CB34" s="393">
        <f>[3]Früchte!$CU18</f>
        <v>181.44261903199998</v>
      </c>
      <c r="CC34" s="392">
        <f>[3]Früchte!$CV18</f>
        <v>39.566550534001003</v>
      </c>
      <c r="CD34" s="392">
        <f>[3]Früchte!$CW18</f>
        <v>537.34546075300102</v>
      </c>
      <c r="CE34" s="393">
        <f>[3]Früchte!$CX18</f>
        <v>17.408025000001</v>
      </c>
      <c r="CF34" s="393">
        <f>[3]Früchte!$CY18</f>
        <v>170.31316377900103</v>
      </c>
      <c r="CG34" s="393"/>
      <c r="CH34" s="392">
        <f>[3]Früchte!$CZ18</f>
        <v>5.5510000009999999E-3</v>
      </c>
      <c r="CI34" s="392">
        <f>[3]Früchte!$DA18</f>
        <v>0.51839876600000001</v>
      </c>
      <c r="CJ34" s="393">
        <f>[3]Früchte!$DB18</f>
        <v>0</v>
      </c>
      <c r="CK34" s="393">
        <f>[3]Früchte!$DC18</f>
        <v>4.0993150100000006</v>
      </c>
      <c r="CL34" s="392">
        <f>[3]Früchte!DD18</f>
        <v>2.9424848820010001</v>
      </c>
      <c r="CM34" s="392">
        <f>[3]Früchte!DE18</f>
        <v>12.992734090001001</v>
      </c>
      <c r="CN34" s="393">
        <f>[3]Früchte!DF18</f>
        <v>1.1143000001000001E-2</v>
      </c>
      <c r="CO34" s="393">
        <f>[3]Früchte!DG18</f>
        <v>0.94431375000000006</v>
      </c>
      <c r="CP34" s="392">
        <f>[3]Früchte!DH18</f>
        <v>0</v>
      </c>
      <c r="CQ34" s="392">
        <f>[3]Früchte!DI18</f>
        <v>0.14605299999999999</v>
      </c>
      <c r="CR34" s="393"/>
      <c r="CS34" s="393">
        <f>[3]Früchte!DJ18</f>
        <v>5.2459958540000002</v>
      </c>
      <c r="CT34" s="393">
        <f>[3]Früchte!DK18</f>
        <v>458.41664848600004</v>
      </c>
      <c r="CU34" s="393"/>
      <c r="CV34" s="392">
        <f>[3]Früchte!DL18</f>
        <v>803.36839768200002</v>
      </c>
      <c r="CW34" s="392">
        <f>[3]Früchte!DM18</f>
        <v>2697.8055478800002</v>
      </c>
      <c r="CX34" s="393">
        <f>[3]Früchte!DN18</f>
        <v>20.542563871999999</v>
      </c>
      <c r="CY34" s="393">
        <f>[3]Früchte!DO18</f>
        <v>473.29219910000103</v>
      </c>
      <c r="CZ34" s="392">
        <f>[3]Früchte!DP18</f>
        <v>536.86830642900202</v>
      </c>
      <c r="DA34" s="392">
        <f>[3]Früchte!DQ18</f>
        <v>4651.9373703080009</v>
      </c>
      <c r="DB34" s="393">
        <f>[3]Früchte!DR18</f>
        <v>580.96104521899997</v>
      </c>
      <c r="DC34" s="393">
        <f>[3]Früchte!DS18</f>
        <v>648.13947244500002</v>
      </c>
      <c r="DD34" s="393"/>
      <c r="DE34" s="392">
        <f>[3]Früchte!DT18</f>
        <v>13.549905035</v>
      </c>
      <c r="DF34" s="392">
        <f>[3]Früchte!DU18</f>
        <v>666.77432356600104</v>
      </c>
      <c r="DG34" s="393">
        <f>[3]Früchte!DV18</f>
        <v>372.60538997900102</v>
      </c>
      <c r="DH34" s="393">
        <f>[3]Früchte!DW18</f>
        <v>1264.403081145</v>
      </c>
      <c r="DI34" s="392">
        <f>[3]Früchte!DX18</f>
        <v>2062.3771926529998</v>
      </c>
      <c r="DJ34" s="392">
        <f>[3]Früchte!DY18</f>
        <v>4222.8332736350003</v>
      </c>
      <c r="DK34" s="393">
        <f>[3]Früchte!DZ18</f>
        <v>138.60124309700001</v>
      </c>
      <c r="DL34" s="393">
        <f>[3]Früchte!EA18</f>
        <v>724.59931515699998</v>
      </c>
      <c r="DM34" s="392">
        <f>[3]Früchte!EB18</f>
        <v>37.729657359001003</v>
      </c>
      <c r="DN34" s="392">
        <f>[3]Früchte!EC18</f>
        <v>802.91188212600002</v>
      </c>
      <c r="DO34" s="393">
        <f>[3]Früchte!ED18</f>
        <v>2.8000000000999999E-2</v>
      </c>
      <c r="DP34" s="393">
        <f>[3]Früchte!EE18</f>
        <v>1.9109651439999999</v>
      </c>
    </row>
    <row r="35" spans="1:120" x14ac:dyDescent="0.2">
      <c r="A35" s="218"/>
      <c r="B35" s="189">
        <f>[3]Früchte!$A19</f>
        <v>45627</v>
      </c>
      <c r="C35" s="381">
        <f>[3]Früchte!$C19</f>
        <v>0</v>
      </c>
      <c r="D35" s="381">
        <f>[3]Früchte!$AU19</f>
        <v>3.070033</v>
      </c>
      <c r="E35" s="380">
        <f>[3]Früchte!$E19</f>
        <v>5.7400919999999998</v>
      </c>
      <c r="F35" s="380">
        <f>[3]Früchte!$AW19</f>
        <v>2.900998</v>
      </c>
      <c r="G35" s="381">
        <f>[3]Früchte!$F19</f>
        <v>0</v>
      </c>
      <c r="H35" s="381">
        <f>[3]Früchte!$AX19</f>
        <v>2.9414639999999999</v>
      </c>
      <c r="I35" s="380">
        <f>[3]Früchte!$K19</f>
        <v>6.317672</v>
      </c>
      <c r="J35" s="380">
        <f>[3]Früchte!$BC19</f>
        <v>0</v>
      </c>
      <c r="K35" s="381">
        <f>[3]Früchte!$N19</f>
        <v>6.2804669999999998</v>
      </c>
      <c r="L35" s="381">
        <f>[3]Früchte!$BF19</f>
        <v>4.0086880000000003</v>
      </c>
      <c r="M35" s="380"/>
      <c r="N35" s="380">
        <f>[3]Früchte!$P19</f>
        <v>0</v>
      </c>
      <c r="O35" s="380">
        <f>[3]Früchte!$BH19</f>
        <v>3.3386019999999998</v>
      </c>
      <c r="P35" s="381">
        <f>[3]Früchte!$Q19</f>
        <v>0</v>
      </c>
      <c r="Q35" s="381">
        <f>[3]Früchte!$BI19</f>
        <v>3.1502500000000002</v>
      </c>
      <c r="R35" s="380">
        <f>[3]Früchte!$R19</f>
        <v>0</v>
      </c>
      <c r="S35" s="380">
        <f>[3]Früchte!$BJ19</f>
        <v>2.8382770000000002</v>
      </c>
      <c r="T35" s="381">
        <f>[3]Früchte!$T19</f>
        <v>0</v>
      </c>
      <c r="U35" s="381">
        <f>[3]Früchte!$BL19</f>
        <v>3.577175</v>
      </c>
      <c r="V35" s="380">
        <f>[3]Früchte!$U19</f>
        <v>6.4324890000000003</v>
      </c>
      <c r="W35" s="380">
        <f>[3]Früchte!$BM19</f>
        <v>4.8638669999999999</v>
      </c>
      <c r="X35" s="380"/>
      <c r="Y35" s="380">
        <f>[3]Früchte!$X19</f>
        <v>0</v>
      </c>
      <c r="Z35" s="380">
        <f>[3]Früchte!$BP19</f>
        <v>0</v>
      </c>
      <c r="AA35" s="381">
        <f>[3]Früchte!$Y19</f>
        <v>17.389748000000001</v>
      </c>
      <c r="AB35" s="381">
        <f>[3]Früchte!$BQ19</f>
        <v>16.882480999999999</v>
      </c>
      <c r="AC35" s="380">
        <f>[3]Früchte!$Z19</f>
        <v>25.403537</v>
      </c>
      <c r="AD35" s="380">
        <f>[3]Früchte!$BR19</f>
        <v>14.684761999999999</v>
      </c>
      <c r="AE35" s="381">
        <f>[3]Früchte!$AA19</f>
        <v>23.745657000000001</v>
      </c>
      <c r="AF35" s="381">
        <f>[3]Früchte!$BS19</f>
        <v>16.592258000000001</v>
      </c>
      <c r="AG35" s="380"/>
      <c r="AH35" s="380">
        <f>[3]Früchte!$AC19</f>
        <v>0</v>
      </c>
      <c r="AI35" s="380">
        <f>[3]Früchte!$BU19</f>
        <v>0</v>
      </c>
      <c r="AJ35" s="381">
        <f>[3]Früchte!$AE19</f>
        <v>0</v>
      </c>
      <c r="AK35" s="381">
        <f>[3]Früchte!$BW19</f>
        <v>0</v>
      </c>
      <c r="AL35" s="380">
        <f>[3]Früchte!$AG19</f>
        <v>0</v>
      </c>
      <c r="AM35" s="380">
        <f>[3]Früchte!$BY19</f>
        <v>0</v>
      </c>
      <c r="AN35" s="381">
        <f>[3]Früchte!$AH19</f>
        <v>0</v>
      </c>
      <c r="AO35" s="381">
        <f>[3]Früchte!$BZ19</f>
        <v>0</v>
      </c>
      <c r="AP35" s="380"/>
      <c r="AQ35" s="380">
        <f>[3]Früchte!$AI19</f>
        <v>0</v>
      </c>
      <c r="AR35" s="380">
        <f>[3]Früchte!$CA19</f>
        <v>4.1360789999999996</v>
      </c>
      <c r="AS35" s="380"/>
      <c r="AT35" s="381">
        <f>[3]Früchte!$AJ19</f>
        <v>0</v>
      </c>
      <c r="AU35" s="381">
        <f>[3]Früchte!$CB19</f>
        <v>3.0406559999999998</v>
      </c>
      <c r="AV35" s="380"/>
      <c r="AW35" s="380">
        <f>[3]Früchte!$AK19</f>
        <v>2.605299</v>
      </c>
      <c r="AX35" s="380">
        <f>[3]Früchte!$CC19</f>
        <v>1.5645070000000001</v>
      </c>
      <c r="AY35" s="381">
        <f>[3]Früchte!$AL19</f>
        <v>0</v>
      </c>
      <c r="AZ35" s="381">
        <f>[3]Früchte!$CD19</f>
        <v>2.21136</v>
      </c>
      <c r="BA35" s="380">
        <f>[3]Früchte!$AM19</f>
        <v>3.604168</v>
      </c>
      <c r="BB35" s="380">
        <f>[3]Früchte!$CE19</f>
        <v>2.0155449999999999</v>
      </c>
      <c r="BC35" s="381">
        <f>[3]Früchte!$AN19</f>
        <v>0.495502</v>
      </c>
      <c r="BD35" s="381">
        <f>[3]Früchte!$CF19</f>
        <v>0.403331</v>
      </c>
      <c r="BE35" s="380"/>
      <c r="BF35" s="380">
        <f>[3]Früchte!$AO19</f>
        <v>0</v>
      </c>
      <c r="BG35" s="380">
        <f>[3]Früchte!$CG19</f>
        <v>2.4210449999999999</v>
      </c>
      <c r="BH35" s="381">
        <f>[3]Früchte!$AP19</f>
        <v>1.8330770000000001</v>
      </c>
      <c r="BI35" s="381">
        <f>[3]Früchte!$CH19</f>
        <v>1.3701639999999999</v>
      </c>
      <c r="BJ35" s="380">
        <f>[3]Früchte!$AQ19</f>
        <v>2.982561</v>
      </c>
      <c r="BK35" s="380">
        <f>[3]Früchte!$CI19</f>
        <v>2.5349910000000002</v>
      </c>
      <c r="BL35" s="381">
        <f>[3]Früchte!$AR19</f>
        <v>0.90629099999999996</v>
      </c>
      <c r="BM35" s="381">
        <f>[3]Früchte!$CJ19</f>
        <v>0.97789899999999996</v>
      </c>
      <c r="BN35" s="380">
        <f>[3]Früchte!$AS19</f>
        <v>3.0832700000000002</v>
      </c>
      <c r="BO35" s="380">
        <f>[3]Früchte!$CK19</f>
        <v>1.4929030000000001</v>
      </c>
      <c r="BP35" s="368" t="str">
        <f t="shared" si="7"/>
        <v>5</v>
      </c>
      <c r="BQ35" s="343">
        <f>VLOOKUP(MONTH(B35),[4]Referenztabelle!$B$2:$E$14,4,FALSE)</f>
        <v>5</v>
      </c>
      <c r="BR35" s="392">
        <f>[3]Früchte!$CN19</f>
        <v>6891.458276583</v>
      </c>
      <c r="BS35" s="392">
        <f>[3]Früchte!$CO19</f>
        <v>33654.967405754003</v>
      </c>
      <c r="BT35" s="393"/>
      <c r="BU35" s="393">
        <f>[3]Früchte!$CP19</f>
        <v>567.75638423500004</v>
      </c>
      <c r="BV35" s="393">
        <f>[3]Früchte!$CQ19</f>
        <v>4824.5881893490005</v>
      </c>
      <c r="BW35" s="393"/>
      <c r="BX35" s="392">
        <f>[3]Früchte!$CR19</f>
        <v>178.109727020001</v>
      </c>
      <c r="BY35" s="392">
        <f>[3]Früchte!$CS19</f>
        <v>1239.1892017759999</v>
      </c>
      <c r="BZ35" s="393"/>
      <c r="CA35" s="393">
        <f>[3]Früchte!$CT19</f>
        <v>0.45587721000100001</v>
      </c>
      <c r="CB35" s="393">
        <f>[3]Früchte!$CU19</f>
        <v>65.006245388001005</v>
      </c>
      <c r="CC35" s="392">
        <f>[3]Früchte!$CV19</f>
        <v>36.410001498001002</v>
      </c>
      <c r="CD35" s="392">
        <f>[3]Früchte!$CW19</f>
        <v>476.35711238200105</v>
      </c>
      <c r="CE35" s="393">
        <f>[3]Früchte!$CX19</f>
        <v>23.204331175</v>
      </c>
      <c r="CF35" s="393">
        <f>[3]Früchte!$CY19</f>
        <v>184.76456985599998</v>
      </c>
      <c r="CG35" s="393"/>
      <c r="CH35" s="392">
        <f>[3]Früchte!$CZ19</f>
        <v>6.6100000010000009E-3</v>
      </c>
      <c r="CI35" s="392">
        <f>[3]Früchte!$DA19</f>
        <v>0.73871100000000001</v>
      </c>
      <c r="CJ35" s="393">
        <f>[3]Früchte!$DB19</f>
        <v>0.12303454000000001</v>
      </c>
      <c r="CK35" s="393">
        <f>[3]Früchte!$DC19</f>
        <v>3.9945255860000004</v>
      </c>
      <c r="CL35" s="392">
        <f>[3]Früchte!DD19</f>
        <v>1.2899266650000001</v>
      </c>
      <c r="CM35" s="392">
        <f>[3]Früchte!DE19</f>
        <v>10.595861934000999</v>
      </c>
      <c r="CN35" s="393">
        <f>[3]Früchte!DF19</f>
        <v>0.35986248799999998</v>
      </c>
      <c r="CO35" s="393">
        <f>[3]Früchte!DG19</f>
        <v>0.39946399999999999</v>
      </c>
      <c r="CP35" s="392">
        <f>[3]Früchte!DH19</f>
        <v>5.6299999999999992E-4</v>
      </c>
      <c r="CQ35" s="392">
        <f>[3]Früchte!DI19</f>
        <v>0.182896</v>
      </c>
      <c r="CR35" s="393"/>
      <c r="CS35" s="393">
        <f>[3]Früchte!DJ19</f>
        <v>55.027262668000006</v>
      </c>
      <c r="CT35" s="393">
        <f>[3]Früchte!DK19</f>
        <v>559.33801429900006</v>
      </c>
      <c r="CU35" s="393"/>
      <c r="CV35" s="392">
        <f>[3]Früchte!DL19</f>
        <v>939.87616118199992</v>
      </c>
      <c r="CW35" s="392">
        <f>[3]Früchte!DM19</f>
        <v>3580.6353740680001</v>
      </c>
      <c r="CX35" s="393">
        <f>[3]Früchte!DN19</f>
        <v>20.153895221999999</v>
      </c>
      <c r="CY35" s="393">
        <f>[3]Früchte!DO19</f>
        <v>361.69364430000002</v>
      </c>
      <c r="CZ35" s="392">
        <f>[3]Früchte!DP19</f>
        <v>820.23575930199991</v>
      </c>
      <c r="DA35" s="392">
        <f>[3]Früchte!DQ19</f>
        <v>8026.5816827470007</v>
      </c>
      <c r="DB35" s="393">
        <f>[3]Früchte!DR19</f>
        <v>863.06774277900001</v>
      </c>
      <c r="DC35" s="393">
        <f>[3]Früchte!DS19</f>
        <v>848.50580948000004</v>
      </c>
      <c r="DD35" s="393"/>
      <c r="DE35" s="392">
        <f>[3]Früchte!DT19</f>
        <v>24.477750636001002</v>
      </c>
      <c r="DF35" s="392">
        <f>[3]Früchte!DU19</f>
        <v>942.77255811400096</v>
      </c>
      <c r="DG35" s="393">
        <f>[3]Früchte!DV19</f>
        <v>405.64681911899999</v>
      </c>
      <c r="DH35" s="393">
        <f>[3]Früchte!DW19</f>
        <v>1332.363586145</v>
      </c>
      <c r="DI35" s="392">
        <f>[3]Früchte!DX19</f>
        <v>2245.0640471229999</v>
      </c>
      <c r="DJ35" s="392">
        <f>[3]Früchte!DY19</f>
        <v>4628.9747799939996</v>
      </c>
      <c r="DK35" s="393">
        <f>[3]Früchte!DZ19</f>
        <v>143.69489189500001</v>
      </c>
      <c r="DL35" s="393">
        <f>[3]Früchte!EA19</f>
        <v>752.24329937300104</v>
      </c>
      <c r="DM35" s="392">
        <f>[3]Früchte!EB19</f>
        <v>22.003721033001</v>
      </c>
      <c r="DN35" s="392">
        <f>[3]Früchte!EC19</f>
        <v>947.31207523099999</v>
      </c>
      <c r="DO35" s="393">
        <f>[3]Früchte!ED19</f>
        <v>0.108</v>
      </c>
      <c r="DP35" s="393">
        <f>[3]Früchte!EE19</f>
        <v>18.359131051000002</v>
      </c>
    </row>
    <row r="36" spans="1:120" x14ac:dyDescent="0.2">
      <c r="A36" s="218"/>
      <c r="B36" s="189">
        <f>[3]Früchte!$A20</f>
        <v>45597</v>
      </c>
      <c r="C36" s="381">
        <f>[3]Früchte!$C20</f>
        <v>0</v>
      </c>
      <c r="D36" s="381">
        <f>[3]Früchte!$AU20</f>
        <v>2.9910610000000002</v>
      </c>
      <c r="E36" s="380">
        <f>[3]Früchte!$E20</f>
        <v>5.5465369999999998</v>
      </c>
      <c r="F36" s="380">
        <f>[3]Früchte!$AW20</f>
        <v>2.934707</v>
      </c>
      <c r="G36" s="381">
        <f>[3]Früchte!$F20</f>
        <v>0</v>
      </c>
      <c r="H36" s="381">
        <f>[3]Früchte!$AX20</f>
        <v>2.9556140000000002</v>
      </c>
      <c r="I36" s="380">
        <f>[3]Früchte!$K20</f>
        <v>5.8867779999999996</v>
      </c>
      <c r="J36" s="380">
        <f>[3]Früchte!$BC20</f>
        <v>0</v>
      </c>
      <c r="K36" s="381">
        <f>[3]Früchte!$N20</f>
        <v>5.544251</v>
      </c>
      <c r="L36" s="381">
        <f>[3]Früchte!$BF20</f>
        <v>4.0194400000000003</v>
      </c>
      <c r="M36" s="380"/>
      <c r="N36" s="380">
        <f>[3]Früchte!$P20</f>
        <v>0</v>
      </c>
      <c r="O36" s="380">
        <f>[3]Früchte!$BH20</f>
        <v>3.3713039999999999</v>
      </c>
      <c r="P36" s="381">
        <f>[3]Früchte!$Q20</f>
        <v>0</v>
      </c>
      <c r="Q36" s="381">
        <f>[3]Früchte!$BI20</f>
        <v>3.3546659999999999</v>
      </c>
      <c r="R36" s="380">
        <f>[3]Früchte!$R20</f>
        <v>0</v>
      </c>
      <c r="S36" s="380">
        <f>[3]Früchte!$BJ20</f>
        <v>2.984909</v>
      </c>
      <c r="T36" s="381">
        <f>[3]Früchte!$T20</f>
        <v>0</v>
      </c>
      <c r="U36" s="381">
        <f>[3]Früchte!$BL20</f>
        <v>3.4783550000000001</v>
      </c>
      <c r="V36" s="380">
        <f>[3]Früchte!$U20</f>
        <v>5.5701140000000002</v>
      </c>
      <c r="W36" s="380">
        <f>[3]Früchte!$BM20</f>
        <v>4.7536829999999997</v>
      </c>
      <c r="X36" s="380"/>
      <c r="Y36" s="380">
        <f>[3]Früchte!$X20</f>
        <v>0</v>
      </c>
      <c r="Z36" s="380">
        <f>[3]Früchte!$BP20</f>
        <v>15.912623</v>
      </c>
      <c r="AA36" s="381">
        <f>[3]Früchte!$Y20</f>
        <v>0</v>
      </c>
      <c r="AB36" s="381">
        <f>[3]Früchte!$BQ20</f>
        <v>15.701181999999999</v>
      </c>
      <c r="AC36" s="380">
        <f>[3]Früchte!$Z20</f>
        <v>0</v>
      </c>
      <c r="AD36" s="380">
        <f>[3]Früchte!$BR20</f>
        <v>15.427586</v>
      </c>
      <c r="AE36" s="381">
        <f>[3]Früchte!$AA20</f>
        <v>24.393080999999999</v>
      </c>
      <c r="AF36" s="381">
        <f>[3]Früchte!$BS20</f>
        <v>18.100263000000002</v>
      </c>
      <c r="AG36" s="380"/>
      <c r="AH36" s="380">
        <f>[3]Früchte!$AC20</f>
        <v>0</v>
      </c>
      <c r="AI36" s="380">
        <f>[3]Früchte!$BU20</f>
        <v>0</v>
      </c>
      <c r="AJ36" s="381">
        <f>[3]Früchte!$AE20</f>
        <v>0</v>
      </c>
      <c r="AK36" s="381">
        <f>[3]Früchte!$BW20</f>
        <v>0</v>
      </c>
      <c r="AL36" s="380">
        <f>[3]Früchte!$AG20</f>
        <v>0</v>
      </c>
      <c r="AM36" s="380">
        <f>[3]Früchte!$BY20</f>
        <v>0</v>
      </c>
      <c r="AN36" s="381">
        <f>[3]Früchte!$AH20</f>
        <v>0</v>
      </c>
      <c r="AO36" s="381">
        <f>[3]Früchte!$BZ20</f>
        <v>4.8566120000000002</v>
      </c>
      <c r="AP36" s="380"/>
      <c r="AQ36" s="380">
        <f>[3]Früchte!$AI20</f>
        <v>0</v>
      </c>
      <c r="AR36" s="380">
        <f>[3]Früchte!$CA20</f>
        <v>4.186763</v>
      </c>
      <c r="AS36" s="380"/>
      <c r="AT36" s="381">
        <f>[3]Früchte!$AJ20</f>
        <v>0</v>
      </c>
      <c r="AU36" s="381">
        <f>[3]Früchte!$CB20</f>
        <v>4.0492730000000003</v>
      </c>
      <c r="AV36" s="380"/>
      <c r="AW36" s="380">
        <f>[3]Früchte!$AK20</f>
        <v>3.3485290000000001</v>
      </c>
      <c r="AX36" s="380">
        <f>[3]Früchte!$CC20</f>
        <v>1.6376040000000001</v>
      </c>
      <c r="AY36" s="381">
        <f>[3]Früchte!$AL20</f>
        <v>0</v>
      </c>
      <c r="AZ36" s="381">
        <f>[3]Früchte!$CD20</f>
        <v>0</v>
      </c>
      <c r="BA36" s="380">
        <f>[3]Früchte!$AM20</f>
        <v>3.9518300000000002</v>
      </c>
      <c r="BB36" s="380">
        <f>[3]Früchte!$CE20</f>
        <v>2.0671249999999999</v>
      </c>
      <c r="BC36" s="381">
        <f>[3]Früchte!$AN20</f>
        <v>0.53706699999999996</v>
      </c>
      <c r="BD36" s="381">
        <f>[3]Früchte!$CF20</f>
        <v>0.40842099999999998</v>
      </c>
      <c r="BE36" s="380"/>
      <c r="BF36" s="380">
        <f>[3]Früchte!$AO20</f>
        <v>0</v>
      </c>
      <c r="BG36" s="380">
        <f>[3]Früchte!$CG20</f>
        <v>2.4225159999999999</v>
      </c>
      <c r="BH36" s="381">
        <f>[3]Früchte!$AP20</f>
        <v>1.845715</v>
      </c>
      <c r="BI36" s="381">
        <f>[3]Früchte!$CH20</f>
        <v>1.575116</v>
      </c>
      <c r="BJ36" s="380">
        <f>[3]Früchte!$AQ20</f>
        <v>2.9815559999999999</v>
      </c>
      <c r="BK36" s="380">
        <f>[3]Früchte!$CI20</f>
        <v>2.5291670000000002</v>
      </c>
      <c r="BL36" s="381">
        <f>[3]Früchte!$AR20</f>
        <v>0.767544</v>
      </c>
      <c r="BM36" s="381">
        <f>[3]Früchte!$CJ20</f>
        <v>0.98767700000000003</v>
      </c>
      <c r="BN36" s="380">
        <f>[3]Früchte!$AS20</f>
        <v>3.1549659999999999</v>
      </c>
      <c r="BO36" s="380">
        <f>[3]Früchte!$CK20</f>
        <v>1.667162</v>
      </c>
      <c r="BP36" s="368" t="str">
        <f t="shared" si="7"/>
        <v>4</v>
      </c>
      <c r="BQ36" s="343">
        <f>VLOOKUP(MONTH(B36),[4]Referenztabelle!$B$2:$E$14,4,FALSE)</f>
        <v>4</v>
      </c>
      <c r="BR36" s="392">
        <f>[3]Früchte!$CN20</f>
        <v>5136.5482202930007</v>
      </c>
      <c r="BS36" s="392">
        <f>[3]Früchte!$CO20</f>
        <v>26312.935852646002</v>
      </c>
      <c r="BT36" s="393"/>
      <c r="BU36" s="393">
        <f>[3]Früchte!$CP20</f>
        <v>549.01562335400001</v>
      </c>
      <c r="BV36" s="393">
        <f>[3]Früchte!$CQ20</f>
        <v>4512.4936746680005</v>
      </c>
      <c r="BW36" s="393"/>
      <c r="BX36" s="392">
        <f>[3]Früchte!$CR20</f>
        <v>187.509654054001</v>
      </c>
      <c r="BY36" s="392">
        <f>[3]Früchte!$CS20</f>
        <v>1292.6029748380001</v>
      </c>
      <c r="BZ36" s="393"/>
      <c r="CA36" s="393">
        <f>[3]Früchte!$CT20</f>
        <v>1.1000000000000001E-3</v>
      </c>
      <c r="CB36" s="393">
        <f>[3]Früchte!$CU20</f>
        <v>45.826516400000997</v>
      </c>
      <c r="CC36" s="392">
        <f>[3]Früchte!$CV20</f>
        <v>31.004052724001003</v>
      </c>
      <c r="CD36" s="392">
        <f>[3]Früchte!$CW20</f>
        <v>384.78432188100004</v>
      </c>
      <c r="CE36" s="393">
        <f>[3]Früchte!$CX20</f>
        <v>17.979920852001001</v>
      </c>
      <c r="CF36" s="393">
        <f>[3]Früchte!$CY20</f>
        <v>139.24687569700001</v>
      </c>
      <c r="CG36" s="393"/>
      <c r="CH36" s="392">
        <f>[3]Früchte!$CZ20</f>
        <v>1.4947E-2</v>
      </c>
      <c r="CI36" s="392">
        <f>[3]Früchte!$DA20</f>
        <v>0.29719000000099999</v>
      </c>
      <c r="CJ36" s="393">
        <f>[3]Früchte!$DB20</f>
        <v>0</v>
      </c>
      <c r="CK36" s="393">
        <f>[3]Früchte!$DC20</f>
        <v>1.4752200000010001</v>
      </c>
      <c r="CL36" s="392">
        <f>[3]Früchte!DD20</f>
        <v>3.2531999999999998E-2</v>
      </c>
      <c r="CM36" s="392">
        <f>[3]Früchte!DE20</f>
        <v>2.3682989999999999</v>
      </c>
      <c r="CN36" s="393">
        <f>[3]Früchte!DF20</f>
        <v>2.5169E-2</v>
      </c>
      <c r="CO36" s="393">
        <f>[3]Früchte!DG20</f>
        <v>0.67248320000000006</v>
      </c>
      <c r="CP36" s="392">
        <f>[3]Früchte!DH20</f>
        <v>2.8399999999999996E-4</v>
      </c>
      <c r="CQ36" s="392">
        <f>[3]Früchte!DI20</f>
        <v>15.832376</v>
      </c>
      <c r="CR36" s="393"/>
      <c r="CS36" s="393">
        <f>[3]Früchte!DJ20</f>
        <v>201.90866610699999</v>
      </c>
      <c r="CT36" s="393">
        <f>[3]Früchte!DK20</f>
        <v>1014.4234670880001</v>
      </c>
      <c r="CU36" s="393"/>
      <c r="CV36" s="392">
        <f>[3]Früchte!DL20</f>
        <v>521.72890665700004</v>
      </c>
      <c r="CW36" s="392">
        <f>[3]Früchte!DM20</f>
        <v>2372.6080407110003</v>
      </c>
      <c r="CX36" s="393">
        <f>[3]Früchte!DN20</f>
        <v>14.718066063001</v>
      </c>
      <c r="CY36" s="393">
        <f>[3]Früchte!DO20</f>
        <v>315.41507729800099</v>
      </c>
      <c r="CZ36" s="392">
        <f>[3]Früchte!DP20</f>
        <v>335.21616441400101</v>
      </c>
      <c r="DA36" s="392">
        <f>[3]Früchte!DQ20</f>
        <v>4937.2506004440002</v>
      </c>
      <c r="DB36" s="393">
        <f>[3]Früchte!DR20</f>
        <v>547.20880992300101</v>
      </c>
      <c r="DC36" s="393">
        <f>[3]Früchte!DS20</f>
        <v>651.53956501900109</v>
      </c>
      <c r="DD36" s="393"/>
      <c r="DE36" s="392">
        <f>[3]Früchte!DT20</f>
        <v>12.884523599001001</v>
      </c>
      <c r="DF36" s="392">
        <f>[3]Früchte!DU20</f>
        <v>409.38173850099997</v>
      </c>
      <c r="DG36" s="393">
        <f>[3]Früchte!DV20</f>
        <v>210.35587011300001</v>
      </c>
      <c r="DH36" s="393">
        <f>[3]Früchte!DW20</f>
        <v>1057.0884602000001</v>
      </c>
      <c r="DI36" s="392">
        <f>[3]Früchte!DX20</f>
        <v>1924.812416345</v>
      </c>
      <c r="DJ36" s="392">
        <f>[3]Früchte!DY20</f>
        <v>4051.3290301100001</v>
      </c>
      <c r="DK36" s="393">
        <f>[3]Früchte!DZ20</f>
        <v>91.860075774001004</v>
      </c>
      <c r="DL36" s="393">
        <f>[3]Früchte!EA20</f>
        <v>613.80557943100007</v>
      </c>
      <c r="DM36" s="392">
        <f>[3]Früchte!EB20</f>
        <v>31.250730396001</v>
      </c>
      <c r="DN36" s="392">
        <f>[3]Früchte!EC20</f>
        <v>799.77662319600108</v>
      </c>
      <c r="DO36" s="393">
        <f>[3]Früchte!ED20</f>
        <v>0.108</v>
      </c>
      <c r="DP36" s="393">
        <f>[3]Früchte!EE20</f>
        <v>0.40249000000099999</v>
      </c>
    </row>
    <row r="37" spans="1:120" x14ac:dyDescent="0.2">
      <c r="A37" s="218"/>
      <c r="B37" s="189">
        <f>[3]Früchte!$A21</f>
        <v>45566</v>
      </c>
      <c r="C37" s="381">
        <f>[3]Früchte!$C21</f>
        <v>0</v>
      </c>
      <c r="D37" s="381">
        <f>[3]Früchte!$AU21</f>
        <v>3.3178869999999998</v>
      </c>
      <c r="E37" s="380">
        <f>[3]Früchte!$E21</f>
        <v>5.794899</v>
      </c>
      <c r="F37" s="380">
        <f>[3]Früchte!$AW21</f>
        <v>3.145003</v>
      </c>
      <c r="G37" s="381">
        <f>[3]Früchte!$F21</f>
        <v>0</v>
      </c>
      <c r="H37" s="381">
        <f>[3]Früchte!$AX21</f>
        <v>3.2038229999999999</v>
      </c>
      <c r="I37" s="380">
        <f>[3]Früchte!$K21</f>
        <v>5.9113020000000001</v>
      </c>
      <c r="J37" s="380">
        <f>[3]Früchte!$BC21</f>
        <v>0</v>
      </c>
      <c r="K37" s="381">
        <f>[3]Früchte!$N21</f>
        <v>5.7473530000000004</v>
      </c>
      <c r="L37" s="381">
        <f>[3]Früchte!$BF21</f>
        <v>4.071116</v>
      </c>
      <c r="M37" s="380"/>
      <c r="N37" s="380">
        <f>[3]Früchte!$P21</f>
        <v>0</v>
      </c>
      <c r="O37" s="380">
        <f>[3]Früchte!$BH21</f>
        <v>3.4076</v>
      </c>
      <c r="P37" s="381">
        <f>[3]Früchte!$Q21</f>
        <v>0</v>
      </c>
      <c r="Q37" s="381">
        <f>[3]Früchte!$BI21</f>
        <v>3.3967749999999999</v>
      </c>
      <c r="R37" s="380">
        <f>[3]Früchte!$R21</f>
        <v>0</v>
      </c>
      <c r="S37" s="380">
        <f>[3]Früchte!$BJ21</f>
        <v>3.3440270000000001</v>
      </c>
      <c r="T37" s="381">
        <f>[3]Früchte!$T21</f>
        <v>0</v>
      </c>
      <c r="U37" s="381">
        <f>[3]Früchte!$BL21</f>
        <v>3.385859</v>
      </c>
      <c r="V37" s="380">
        <f>[3]Früchte!$U21</f>
        <v>5.7393859999999997</v>
      </c>
      <c r="W37" s="380">
        <f>[3]Früchte!$BM21</f>
        <v>4.7257889999999998</v>
      </c>
      <c r="X37" s="380"/>
      <c r="Y37" s="380">
        <f>[3]Früchte!$X21</f>
        <v>0</v>
      </c>
      <c r="Z37" s="380">
        <f>[3]Früchte!$BP21</f>
        <v>14.368966</v>
      </c>
      <c r="AA37" s="381">
        <f>[3]Früchte!$Y21</f>
        <v>0</v>
      </c>
      <c r="AB37" s="381">
        <f>[3]Früchte!$BQ21</f>
        <v>15.337241000000001</v>
      </c>
      <c r="AC37" s="380">
        <f>[3]Früchte!$Z21</f>
        <v>0</v>
      </c>
      <c r="AD37" s="380">
        <f>[3]Früchte!$BR21</f>
        <v>19.633126000000001</v>
      </c>
      <c r="AE37" s="381">
        <f>[3]Früchte!$AA21</f>
        <v>24.719809000000001</v>
      </c>
      <c r="AF37" s="381">
        <f>[3]Früchte!$BS21</f>
        <v>21.404263</v>
      </c>
      <c r="AG37" s="380"/>
      <c r="AH37" s="380">
        <f>[3]Früchte!$AC21</f>
        <v>0</v>
      </c>
      <c r="AI37" s="380">
        <f>[3]Früchte!$BU21</f>
        <v>0</v>
      </c>
      <c r="AJ37" s="381">
        <f>[3]Früchte!$AE21</f>
        <v>0</v>
      </c>
      <c r="AK37" s="381">
        <f>[3]Früchte!$BW21</f>
        <v>0</v>
      </c>
      <c r="AL37" s="380">
        <f>[3]Früchte!$AG21</f>
        <v>0</v>
      </c>
      <c r="AM37" s="380">
        <f>[3]Früchte!$BY21</f>
        <v>2.9664410000000001</v>
      </c>
      <c r="AN37" s="381">
        <f>[3]Früchte!$AH21</f>
        <v>0</v>
      </c>
      <c r="AO37" s="381">
        <f>[3]Früchte!$BZ21</f>
        <v>4.9476589999999998</v>
      </c>
      <c r="AP37" s="380"/>
      <c r="AQ37" s="380">
        <f>[3]Früchte!$AI21</f>
        <v>0</v>
      </c>
      <c r="AR37" s="380">
        <f>[3]Früchte!$CA21</f>
        <v>4.8704419999999997</v>
      </c>
      <c r="AS37" s="380"/>
      <c r="AT37" s="381">
        <f>[3]Früchte!$AJ21</f>
        <v>0</v>
      </c>
      <c r="AU37" s="381">
        <f>[3]Früchte!$CB21</f>
        <v>4.0337059999999996</v>
      </c>
      <c r="AV37" s="380"/>
      <c r="AW37" s="380">
        <f>[3]Früchte!$AK21</f>
        <v>3.9254950000000002</v>
      </c>
      <c r="AX37" s="380">
        <f>[3]Früchte!$CC21</f>
        <v>2.1725340000000002</v>
      </c>
      <c r="AY37" s="381">
        <f>[3]Früchte!$AL21</f>
        <v>0</v>
      </c>
      <c r="AZ37" s="381">
        <f>[3]Früchte!$CD21</f>
        <v>0</v>
      </c>
      <c r="BA37" s="380">
        <f>[3]Früchte!$AM21</f>
        <v>4.146407</v>
      </c>
      <c r="BB37" s="380">
        <f>[3]Früchte!$CE21</f>
        <v>3.1069439999999999</v>
      </c>
      <c r="BC37" s="381">
        <f>[3]Früchte!$AN21</f>
        <v>0.656528</v>
      </c>
      <c r="BD37" s="381">
        <f>[3]Früchte!$CF21</f>
        <v>0.50572300000000003</v>
      </c>
      <c r="BE37" s="380"/>
      <c r="BF37" s="380">
        <f>[3]Früchte!$AO21</f>
        <v>0</v>
      </c>
      <c r="BG37" s="380">
        <f>[3]Früchte!$CG21</f>
        <v>2.5497640000000001</v>
      </c>
      <c r="BH37" s="381">
        <f>[3]Früchte!$AP21</f>
        <v>1.842357</v>
      </c>
      <c r="BI37" s="381">
        <f>[3]Früchte!$CH21</f>
        <v>1.739387</v>
      </c>
      <c r="BJ37" s="380">
        <f>[3]Früchte!$AQ21</f>
        <v>3.0759720000000002</v>
      </c>
      <c r="BK37" s="380">
        <f>[3]Früchte!$CI21</f>
        <v>2.5720679999999998</v>
      </c>
      <c r="BL37" s="381">
        <f>[3]Früchte!$AR21</f>
        <v>0.867784</v>
      </c>
      <c r="BM37" s="381">
        <f>[3]Früchte!$CJ21</f>
        <v>0.88152399999999997</v>
      </c>
      <c r="BN37" s="380">
        <f>[3]Früchte!$AS21</f>
        <v>3.5444740000000001</v>
      </c>
      <c r="BO37" s="380">
        <f>[3]Früchte!$CK21</f>
        <v>1.8790519999999999</v>
      </c>
      <c r="BP37" s="368" t="str">
        <f t="shared" si="7"/>
        <v>4</v>
      </c>
      <c r="BQ37" s="343">
        <f>VLOOKUP(MONTH(B37),[4]Referenztabelle!$B$2:$E$14,4,FALSE)</f>
        <v>4</v>
      </c>
      <c r="BR37" s="392">
        <f>[3]Früchte!$CN21</f>
        <v>4405.0518974179995</v>
      </c>
      <c r="BS37" s="392">
        <f>[3]Früchte!$CO21</f>
        <v>24038.305364019001</v>
      </c>
      <c r="BT37" s="393"/>
      <c r="BU37" s="393">
        <f>[3]Früchte!$CP21</f>
        <v>501.27956955000104</v>
      </c>
      <c r="BV37" s="393">
        <f>[3]Früchte!$CQ21</f>
        <v>4188.0315301629998</v>
      </c>
      <c r="BW37" s="393"/>
      <c r="BX37" s="392">
        <f>[3]Früchte!$CR21</f>
        <v>133.56761703800001</v>
      </c>
      <c r="BY37" s="392">
        <f>[3]Früchte!$CS21</f>
        <v>1153.005093002</v>
      </c>
      <c r="BZ37" s="393"/>
      <c r="CA37" s="393">
        <f>[3]Früchte!$CT21</f>
        <v>0.74788626699999994</v>
      </c>
      <c r="CB37" s="393">
        <f>[3]Früchte!$CU21</f>
        <v>69.153833599999999</v>
      </c>
      <c r="CC37" s="392">
        <f>[3]Früchte!$CV21</f>
        <v>28.160677700000001</v>
      </c>
      <c r="CD37" s="392">
        <f>[3]Früchte!$CW21</f>
        <v>310.47021407600101</v>
      </c>
      <c r="CE37" s="393">
        <f>[3]Früchte!$CX21</f>
        <v>19.495000000000999</v>
      </c>
      <c r="CF37" s="393">
        <f>[3]Früchte!$CY21</f>
        <v>146.293324089001</v>
      </c>
      <c r="CG37" s="393"/>
      <c r="CH37" s="392">
        <f>[3]Früchte!$CZ21</f>
        <v>1.4329000000000001E-2</v>
      </c>
      <c r="CI37" s="392">
        <f>[3]Früchte!$DA21</f>
        <v>0.84214256100100005</v>
      </c>
      <c r="CJ37" s="393">
        <f>[3]Früchte!$DB21</f>
        <v>7.3900000099999996E-4</v>
      </c>
      <c r="CK37" s="393">
        <f>[3]Früchte!$DC21</f>
        <v>1.6902190000000001</v>
      </c>
      <c r="CL37" s="392">
        <f>[3]Früchte!DD21</f>
        <v>4.6245000001E-2</v>
      </c>
      <c r="CM37" s="392">
        <f>[3]Früchte!DE21</f>
        <v>125.119417591</v>
      </c>
      <c r="CN37" s="393">
        <f>[3]Früchte!DF21</f>
        <v>5.2096900000000002E-2</v>
      </c>
      <c r="CO37" s="393">
        <f>[3]Früchte!DG21</f>
        <v>58.249585205000002</v>
      </c>
      <c r="CP37" s="392">
        <f>[3]Früchte!DH21</f>
        <v>0.89742060000000001</v>
      </c>
      <c r="CQ37" s="392">
        <f>[3]Früchte!DI21</f>
        <v>440.56744641099999</v>
      </c>
      <c r="CR37" s="393"/>
      <c r="CS37" s="393">
        <f>[3]Früchte!DJ21</f>
        <v>346.55123432800002</v>
      </c>
      <c r="CT37" s="393">
        <f>[3]Früchte!DK21</f>
        <v>2532.613820087</v>
      </c>
      <c r="CU37" s="393"/>
      <c r="CV37" s="392">
        <f>[3]Früchte!DL21</f>
        <v>78.282771332999999</v>
      </c>
      <c r="CW37" s="392">
        <f>[3]Früchte!DM21</f>
        <v>1248.4364248860002</v>
      </c>
      <c r="CX37" s="393">
        <f>[3]Früchte!DN21</f>
        <v>9.6242216790010016</v>
      </c>
      <c r="CY37" s="393">
        <f>[3]Früchte!DO21</f>
        <v>242.13477976199999</v>
      </c>
      <c r="CZ37" s="392">
        <f>[3]Früchte!DP21</f>
        <v>130.71232722000099</v>
      </c>
      <c r="DA37" s="392">
        <f>[3]Früchte!DQ21</f>
        <v>2378.1600135320009</v>
      </c>
      <c r="DB37" s="393">
        <f>[3]Früchte!DR21</f>
        <v>512.12689253600001</v>
      </c>
      <c r="DC37" s="393">
        <f>[3]Früchte!DS21</f>
        <v>682.71249033699996</v>
      </c>
      <c r="DD37" s="393"/>
      <c r="DE37" s="392">
        <f>[3]Früchte!DT21</f>
        <v>8.7677313560000005</v>
      </c>
      <c r="DF37" s="392">
        <f>[3]Früchte!DU21</f>
        <v>369.31095762200101</v>
      </c>
      <c r="DG37" s="393">
        <f>[3]Früchte!DV21</f>
        <v>221.711002057</v>
      </c>
      <c r="DH37" s="393">
        <f>[3]Früchte!DW21</f>
        <v>1019.853405682</v>
      </c>
      <c r="DI37" s="392">
        <f>[3]Früchte!DX21</f>
        <v>1865.8520745550002</v>
      </c>
      <c r="DJ37" s="392">
        <f>[3]Früchte!DY21</f>
        <v>3689.1435935169998</v>
      </c>
      <c r="DK37" s="393">
        <f>[3]Früchte!DZ21</f>
        <v>76.054614265001007</v>
      </c>
      <c r="DL37" s="393">
        <f>[3]Früchte!EA21</f>
        <v>536.4810912800001</v>
      </c>
      <c r="DM37" s="392">
        <f>[3]Früchte!EB21</f>
        <v>28.375430623001002</v>
      </c>
      <c r="DN37" s="392">
        <f>[3]Früchte!EC21</f>
        <v>503.93441188300102</v>
      </c>
      <c r="DO37" s="393">
        <f>[3]Früchte!ED21</f>
        <v>2.6035740000010001</v>
      </c>
      <c r="DP37" s="393">
        <f>[3]Früchte!EE21</f>
        <v>51.639718500000001</v>
      </c>
    </row>
    <row r="38" spans="1:120" x14ac:dyDescent="0.2">
      <c r="A38" s="218"/>
      <c r="B38" s="189">
        <f>[3]Früchte!$A22</f>
        <v>45536</v>
      </c>
      <c r="C38" s="381">
        <f>[3]Früchte!$C22</f>
        <v>0</v>
      </c>
      <c r="D38" s="381">
        <f>[3]Früchte!$AU22</f>
        <v>0</v>
      </c>
      <c r="E38" s="380">
        <f>[3]Früchte!$E22</f>
        <v>6.3532270000000004</v>
      </c>
      <c r="F38" s="380">
        <f>[3]Früchte!$AW22</f>
        <v>3.0626579999999999</v>
      </c>
      <c r="G38" s="381">
        <f>[3]Früchte!$F22</f>
        <v>0</v>
      </c>
      <c r="H38" s="381">
        <f>[3]Früchte!$AX22</f>
        <v>3.2458870000000002</v>
      </c>
      <c r="I38" s="380">
        <f>[3]Früchte!$K22</f>
        <v>6.3</v>
      </c>
      <c r="J38" s="380">
        <f>[3]Früchte!$BC22</f>
        <v>0</v>
      </c>
      <c r="K38" s="381">
        <f>[3]Früchte!$N22</f>
        <v>6.1796670000000002</v>
      </c>
      <c r="L38" s="381">
        <f>[3]Früchte!$BF22</f>
        <v>3.9658370000000001</v>
      </c>
      <c r="M38" s="380"/>
      <c r="N38" s="380">
        <f>[3]Früchte!$P22</f>
        <v>0</v>
      </c>
      <c r="O38" s="380">
        <f>[3]Früchte!$BH22</f>
        <v>3.309574</v>
      </c>
      <c r="P38" s="381">
        <f>[3]Früchte!$Q22</f>
        <v>0</v>
      </c>
      <c r="Q38" s="381">
        <f>[3]Früchte!$BI22</f>
        <v>3.5254789999999998</v>
      </c>
      <c r="R38" s="380">
        <f>[3]Früchte!$R22</f>
        <v>0</v>
      </c>
      <c r="S38" s="380">
        <f>[3]Früchte!$BJ22</f>
        <v>0</v>
      </c>
      <c r="T38" s="381">
        <f>[3]Früchte!$T22</f>
        <v>0</v>
      </c>
      <c r="U38" s="381">
        <f>[3]Früchte!$BL22</f>
        <v>3.3777400000000002</v>
      </c>
      <c r="V38" s="380">
        <f>[3]Früchte!$U22</f>
        <v>6.2459610000000003</v>
      </c>
      <c r="W38" s="380">
        <f>[3]Früchte!$BM22</f>
        <v>4.2084549999999998</v>
      </c>
      <c r="X38" s="380"/>
      <c r="Y38" s="380">
        <f>[3]Früchte!$X22</f>
        <v>0</v>
      </c>
      <c r="Z38" s="380">
        <f>[3]Früchte!$BP22</f>
        <v>13.512879999999999</v>
      </c>
      <c r="AA38" s="381">
        <f>[3]Früchte!$Y22</f>
        <v>0</v>
      </c>
      <c r="AB38" s="381">
        <f>[3]Früchte!$BQ22</f>
        <v>12.401427</v>
      </c>
      <c r="AC38" s="380">
        <f>[3]Früchte!$Z22</f>
        <v>0</v>
      </c>
      <c r="AD38" s="380">
        <f>[3]Früchte!$BR22</f>
        <v>22.038983999999999</v>
      </c>
      <c r="AE38" s="381">
        <f>[3]Früchte!$AA22</f>
        <v>29.952909999999999</v>
      </c>
      <c r="AF38" s="381">
        <f>[3]Früchte!$BS22</f>
        <v>21.590297</v>
      </c>
      <c r="AG38" s="380"/>
      <c r="AH38" s="380">
        <f>[3]Früchte!$AC22</f>
        <v>0</v>
      </c>
      <c r="AI38" s="380">
        <f>[3]Früchte!$BU22</f>
        <v>9.68703</v>
      </c>
      <c r="AJ38" s="381">
        <f>[3]Früchte!$AE22</f>
        <v>0</v>
      </c>
      <c r="AK38" s="381">
        <f>[3]Früchte!$BW22</f>
        <v>0</v>
      </c>
      <c r="AL38" s="380">
        <f>[3]Früchte!$AG22</f>
        <v>5.81982</v>
      </c>
      <c r="AM38" s="380">
        <f>[3]Früchte!$BY22</f>
        <v>2.988181</v>
      </c>
      <c r="AN38" s="381">
        <f>[3]Früchte!$AH22</f>
        <v>9.5634209999999999</v>
      </c>
      <c r="AO38" s="381">
        <f>[3]Früchte!$BZ22</f>
        <v>4.8096709999999998</v>
      </c>
      <c r="AP38" s="380"/>
      <c r="AQ38" s="380">
        <f>[3]Früchte!$AI22</f>
        <v>0</v>
      </c>
      <c r="AR38" s="380">
        <f>[3]Früchte!$CA22</f>
        <v>4.8428449999999996</v>
      </c>
      <c r="AS38" s="380"/>
      <c r="AT38" s="381">
        <f>[3]Früchte!$AJ22</f>
        <v>0</v>
      </c>
      <c r="AU38" s="381">
        <f>[3]Früchte!$CB22</f>
        <v>2.5355120000000002</v>
      </c>
      <c r="AV38" s="380"/>
      <c r="AW38" s="380">
        <f>[3]Früchte!$AK22</f>
        <v>3.288036</v>
      </c>
      <c r="AX38" s="380">
        <f>[3]Früchte!$CC22</f>
        <v>2.2533979999999998</v>
      </c>
      <c r="AY38" s="381">
        <f>[3]Früchte!$AL22</f>
        <v>0</v>
      </c>
      <c r="AZ38" s="381">
        <f>[3]Früchte!$CD22</f>
        <v>0</v>
      </c>
      <c r="BA38" s="380">
        <f>[3]Früchte!$AM22</f>
        <v>0</v>
      </c>
      <c r="BB38" s="380">
        <f>[3]Früchte!$CE22</f>
        <v>3.5642839999999998</v>
      </c>
      <c r="BC38" s="381">
        <f>[3]Früchte!$AN22</f>
        <v>0.64633300000000005</v>
      </c>
      <c r="BD38" s="381">
        <f>[3]Früchte!$CF22</f>
        <v>0.44937700000000003</v>
      </c>
      <c r="BE38" s="380"/>
      <c r="BF38" s="380">
        <f>[3]Früchte!$AO22</f>
        <v>0</v>
      </c>
      <c r="BG38" s="380">
        <f>[3]Früchte!$CG22</f>
        <v>2.5067020000000002</v>
      </c>
      <c r="BH38" s="381">
        <f>[3]Früchte!$AP22</f>
        <v>1.7791159999999999</v>
      </c>
      <c r="BI38" s="381">
        <f>[3]Früchte!$CH22</f>
        <v>1.4831460000000001</v>
      </c>
      <c r="BJ38" s="380">
        <f>[3]Früchte!$AQ22</f>
        <v>3.0723189999999998</v>
      </c>
      <c r="BK38" s="380">
        <f>[3]Früchte!$CI22</f>
        <v>2.5046210000000002</v>
      </c>
      <c r="BL38" s="381">
        <f>[3]Früchte!$AR22</f>
        <v>0.79186900000000005</v>
      </c>
      <c r="BM38" s="381">
        <f>[3]Früchte!$CJ22</f>
        <v>0.77631899999999998</v>
      </c>
      <c r="BN38" s="380">
        <f>[3]Früchte!$AS22</f>
        <v>3.9003730000000001</v>
      </c>
      <c r="BO38" s="380">
        <f>[3]Früchte!$CK22</f>
        <v>1.6198380000000001</v>
      </c>
      <c r="BP38" s="368" t="str">
        <f t="shared" si="7"/>
        <v>5</v>
      </c>
      <c r="BQ38" s="343">
        <f>VLOOKUP(MONTH(B38),[4]Referenztabelle!$B$2:$E$14,4,FALSE)</f>
        <v>5</v>
      </c>
      <c r="BR38" s="392">
        <f>[3]Früchte!$CN22</f>
        <v>5710.1762226520004</v>
      </c>
      <c r="BS38" s="392">
        <f>[3]Früchte!$CO22</f>
        <v>33238.649593947004</v>
      </c>
      <c r="BT38" s="393"/>
      <c r="BU38" s="393">
        <f>[3]Früchte!$CP22</f>
        <v>629.86084397000002</v>
      </c>
      <c r="BV38" s="393">
        <f>[3]Früchte!$CQ22</f>
        <v>4487.5391856050001</v>
      </c>
      <c r="BW38" s="393"/>
      <c r="BX38" s="392">
        <f>[3]Früchte!$CR22</f>
        <v>146.66816059100103</v>
      </c>
      <c r="BY38" s="392">
        <f>[3]Früchte!$CS22</f>
        <v>946.238102897001</v>
      </c>
      <c r="BZ38" s="393"/>
      <c r="CA38" s="393">
        <f>[3]Früchte!$CT22</f>
        <v>1.3812833579999999</v>
      </c>
      <c r="CB38" s="393">
        <f>[3]Früchte!$CU22</f>
        <v>369.40394886200102</v>
      </c>
      <c r="CC38" s="392">
        <f>[3]Früchte!$CV22</f>
        <v>50.915827341000998</v>
      </c>
      <c r="CD38" s="392">
        <f>[3]Früchte!$CW22</f>
        <v>395.65888627300001</v>
      </c>
      <c r="CE38" s="393">
        <f>[3]Früchte!$CX22</f>
        <v>16.338620806000002</v>
      </c>
      <c r="CF38" s="393">
        <f>[3]Früchte!$CY22</f>
        <v>296.19381679100002</v>
      </c>
      <c r="CG38" s="393"/>
      <c r="CH38" s="392">
        <f>[3]Früchte!$CZ22</f>
        <v>7.2150502100000002</v>
      </c>
      <c r="CI38" s="392">
        <f>[3]Früchte!$DA22</f>
        <v>164.51451115700002</v>
      </c>
      <c r="CJ38" s="393">
        <f>[3]Früchte!$DB22</f>
        <v>1.397529526</v>
      </c>
      <c r="CK38" s="393">
        <f>[3]Früchte!$DC22</f>
        <v>5.8788576700000004</v>
      </c>
      <c r="CL38" s="392">
        <f>[3]Früchte!DD22</f>
        <v>36.684109400000004</v>
      </c>
      <c r="CM38" s="392">
        <f>[3]Früchte!DE22</f>
        <v>2320.8571466100002</v>
      </c>
      <c r="CN38" s="393">
        <f>[3]Früchte!DF22</f>
        <v>21.636766758</v>
      </c>
      <c r="CO38" s="393">
        <f>[3]Früchte!DG22</f>
        <v>937.86404249700001</v>
      </c>
      <c r="CP38" s="392">
        <f>[3]Früchte!DH22</f>
        <v>125.628805062</v>
      </c>
      <c r="CQ38" s="392">
        <f>[3]Früchte!DI22</f>
        <v>1512.1906901779998</v>
      </c>
      <c r="CR38" s="393"/>
      <c r="CS38" s="393">
        <f>[3]Früchte!DJ22</f>
        <v>482.12816485399998</v>
      </c>
      <c r="CT38" s="393">
        <f>[3]Früchte!DK22</f>
        <v>3502.6593451910003</v>
      </c>
      <c r="CU38" s="393"/>
      <c r="CV38" s="392">
        <f>[3]Früchte!DL22</f>
        <v>65.271649269000008</v>
      </c>
      <c r="CW38" s="392">
        <f>[3]Früchte!DM22</f>
        <v>1036.1702161990002</v>
      </c>
      <c r="CX38" s="393">
        <f>[3]Früchte!DN22</f>
        <v>14.385724059000001</v>
      </c>
      <c r="CY38" s="393">
        <f>[3]Früchte!DO22</f>
        <v>235.70723469500101</v>
      </c>
      <c r="CZ38" s="392">
        <f>[3]Früchte!DP22</f>
        <v>5.9864969730000004</v>
      </c>
      <c r="DA38" s="392">
        <f>[3]Früchte!DQ22</f>
        <v>774.66149187500105</v>
      </c>
      <c r="DB38" s="393">
        <f>[3]Früchte!DR22</f>
        <v>393.03344219100103</v>
      </c>
      <c r="DC38" s="393">
        <f>[3]Früchte!DS22</f>
        <v>905.916494306</v>
      </c>
      <c r="DD38" s="393"/>
      <c r="DE38" s="392">
        <f>[3]Früchte!DT22</f>
        <v>11.153322362000999</v>
      </c>
      <c r="DF38" s="392">
        <f>[3]Früchte!DU22</f>
        <v>391.62004315600007</v>
      </c>
      <c r="DG38" s="393">
        <f>[3]Früchte!DV22</f>
        <v>360.062897206</v>
      </c>
      <c r="DH38" s="393">
        <f>[3]Früchte!DW22</f>
        <v>1248.789259253</v>
      </c>
      <c r="DI38" s="392">
        <f>[3]Früchte!DX22</f>
        <v>2222.5890132499999</v>
      </c>
      <c r="DJ38" s="392">
        <f>[3]Früchte!DY22</f>
        <v>4497.0677117579999</v>
      </c>
      <c r="DK38" s="393">
        <f>[3]Früchte!DZ22</f>
        <v>66.527633444000003</v>
      </c>
      <c r="DL38" s="393">
        <f>[3]Früchte!EA22</f>
        <v>650.86019404700096</v>
      </c>
      <c r="DM38" s="392">
        <f>[3]Früchte!EB22</f>
        <v>66.776616981000004</v>
      </c>
      <c r="DN38" s="392">
        <f>[3]Früchte!EC22</f>
        <v>782.90471720200003</v>
      </c>
      <c r="DO38" s="393">
        <f>[3]Früchte!ED22</f>
        <v>397.79477415000002</v>
      </c>
      <c r="DP38" s="393">
        <f>[3]Früchte!EE22</f>
        <v>2071.5943374050003</v>
      </c>
    </row>
    <row r="39" spans="1:120" x14ac:dyDescent="0.2">
      <c r="A39" s="218"/>
      <c r="B39" s="189">
        <f>[3]Früchte!$A23</f>
        <v>45505</v>
      </c>
      <c r="C39" s="381">
        <f>[3]Früchte!$C23</f>
        <v>0</v>
      </c>
      <c r="D39" s="381">
        <f>[3]Früchte!$AU23</f>
        <v>3.416007</v>
      </c>
      <c r="E39" s="380">
        <f>[3]Früchte!$E23</f>
        <v>6.137086</v>
      </c>
      <c r="F39" s="380">
        <f>[3]Früchte!$AW23</f>
        <v>3.3931010000000001</v>
      </c>
      <c r="G39" s="381">
        <f>[3]Früchte!$F23</f>
        <v>0</v>
      </c>
      <c r="H39" s="381">
        <f>[3]Früchte!$AX23</f>
        <v>3.1802929999999998</v>
      </c>
      <c r="I39" s="380">
        <f>[3]Früchte!$K23</f>
        <v>0</v>
      </c>
      <c r="J39" s="380">
        <f>[3]Früchte!$BC23</f>
        <v>0</v>
      </c>
      <c r="K39" s="381">
        <f>[3]Früchte!$N23</f>
        <v>6.3520200000000004</v>
      </c>
      <c r="L39" s="381">
        <f>[3]Früchte!$BF23</f>
        <v>4.1374110000000002</v>
      </c>
      <c r="M39" s="380"/>
      <c r="N39" s="380">
        <f>[3]Früchte!$P23</f>
        <v>0</v>
      </c>
      <c r="O39" s="380">
        <f>[3]Früchte!$BH23</f>
        <v>3.258769</v>
      </c>
      <c r="P39" s="381">
        <f>[3]Früchte!$Q23</f>
        <v>0</v>
      </c>
      <c r="Q39" s="381">
        <f>[3]Früchte!$BI23</f>
        <v>0</v>
      </c>
      <c r="R39" s="380">
        <f>[3]Früchte!$R23</f>
        <v>0</v>
      </c>
      <c r="S39" s="380">
        <f>[3]Früchte!$BJ23</f>
        <v>0</v>
      </c>
      <c r="T39" s="381">
        <f>[3]Früchte!$T23</f>
        <v>0</v>
      </c>
      <c r="U39" s="381">
        <f>[3]Früchte!$BL23</f>
        <v>3.3505319999999998</v>
      </c>
      <c r="V39" s="380">
        <f>[3]Früchte!$U23</f>
        <v>6.4734449999999999</v>
      </c>
      <c r="W39" s="380">
        <f>[3]Früchte!$BM23</f>
        <v>3.764643</v>
      </c>
      <c r="X39" s="380"/>
      <c r="Y39" s="380">
        <f>[3]Früchte!$X23</f>
        <v>0</v>
      </c>
      <c r="Z39" s="380">
        <f>[3]Früchte!$BP23</f>
        <v>11.356348000000001</v>
      </c>
      <c r="AA39" s="381">
        <f>[3]Früchte!$Y23</f>
        <v>0</v>
      </c>
      <c r="AB39" s="381">
        <f>[3]Früchte!$BQ23</f>
        <v>10.811762999999999</v>
      </c>
      <c r="AC39" s="380">
        <f>[3]Früchte!$Z23</f>
        <v>26.083393000000001</v>
      </c>
      <c r="AD39" s="380">
        <f>[3]Früchte!$BR23</f>
        <v>20.022613</v>
      </c>
      <c r="AE39" s="381">
        <f>[3]Früchte!$AA23</f>
        <v>30.162953000000002</v>
      </c>
      <c r="AF39" s="381">
        <f>[3]Früchte!$BS23</f>
        <v>20.501542000000001</v>
      </c>
      <c r="AG39" s="380"/>
      <c r="AH39" s="380">
        <f>[3]Früchte!$AC23</f>
        <v>11.719381</v>
      </c>
      <c r="AI39" s="380">
        <f>[3]Früchte!$BU23</f>
        <v>8.7832749999999997</v>
      </c>
      <c r="AJ39" s="381">
        <f>[3]Früchte!$AE23</f>
        <v>0</v>
      </c>
      <c r="AK39" s="381">
        <f>[3]Früchte!$BW23</f>
        <v>12.821998000000001</v>
      </c>
      <c r="AL39" s="380">
        <f>[3]Früchte!$AG23</f>
        <v>5.9421290000000004</v>
      </c>
      <c r="AM39" s="380">
        <f>[3]Früchte!$BY23</f>
        <v>3.0885189999999998</v>
      </c>
      <c r="AN39" s="381">
        <f>[3]Früchte!$AH23</f>
        <v>9.6765640000000008</v>
      </c>
      <c r="AO39" s="381">
        <f>[3]Früchte!$BZ23</f>
        <v>4.9133750000000003</v>
      </c>
      <c r="AP39" s="380"/>
      <c r="AQ39" s="380">
        <f>[3]Früchte!$AI23</f>
        <v>0</v>
      </c>
      <c r="AR39" s="380">
        <f>[3]Früchte!$CA23</f>
        <v>5.3886409999999998</v>
      </c>
      <c r="AS39" s="380"/>
      <c r="AT39" s="381">
        <f>[3]Früchte!$AJ23</f>
        <v>0</v>
      </c>
      <c r="AU39" s="381">
        <f>[3]Früchte!$CB23</f>
        <v>2.329358</v>
      </c>
      <c r="AV39" s="380"/>
      <c r="AW39" s="380">
        <f>[3]Früchte!$AK23</f>
        <v>2.6893359999999999</v>
      </c>
      <c r="AX39" s="380">
        <f>[3]Früchte!$CC23</f>
        <v>2.2045080000000001</v>
      </c>
      <c r="AY39" s="381">
        <f>[3]Früchte!$AL23</f>
        <v>0</v>
      </c>
      <c r="AZ39" s="381">
        <f>[3]Früchte!$CD23</f>
        <v>0</v>
      </c>
      <c r="BA39" s="380">
        <f>[3]Früchte!$AM23</f>
        <v>0</v>
      </c>
      <c r="BB39" s="380">
        <f>[3]Früchte!$CE23</f>
        <v>3.5391680000000001</v>
      </c>
      <c r="BC39" s="381">
        <f>[3]Früchte!$AN23</f>
        <v>0.54746799999999995</v>
      </c>
      <c r="BD39" s="381">
        <f>[3]Früchte!$CF23</f>
        <v>0.42249900000000001</v>
      </c>
      <c r="BE39" s="380"/>
      <c r="BF39" s="380">
        <f>[3]Früchte!$AO23</f>
        <v>0</v>
      </c>
      <c r="BG39" s="380">
        <f>[3]Früchte!$CG23</f>
        <v>2.6341570000000001</v>
      </c>
      <c r="BH39" s="381">
        <f>[3]Früchte!$AP23</f>
        <v>1.740577</v>
      </c>
      <c r="BI39" s="381">
        <f>[3]Früchte!$CH23</f>
        <v>1.5432809999999999</v>
      </c>
      <c r="BJ39" s="380">
        <f>[3]Früchte!$AQ23</f>
        <v>3.0667049999999998</v>
      </c>
      <c r="BK39" s="380">
        <f>[3]Früchte!$CI23</f>
        <v>2.5238749999999999</v>
      </c>
      <c r="BL39" s="381">
        <f>[3]Früchte!$AR23</f>
        <v>0</v>
      </c>
      <c r="BM39" s="381">
        <f>[3]Früchte!$CJ23</f>
        <v>0.75285500000000005</v>
      </c>
      <c r="BN39" s="380">
        <f>[3]Früchte!$AS23</f>
        <v>0</v>
      </c>
      <c r="BO39" s="380">
        <f>[3]Früchte!$CK23</f>
        <v>1.725768</v>
      </c>
      <c r="BP39" s="368" t="str">
        <f t="shared" si="7"/>
        <v>4</v>
      </c>
      <c r="BQ39" s="343">
        <f>VLOOKUP(MONTH(B39),[4]Referenztabelle!$B$2:$E$14,4,FALSE)</f>
        <v>4</v>
      </c>
      <c r="BR39" s="392">
        <f>[3]Früchte!$CN23</f>
        <v>5820.8816638540002</v>
      </c>
      <c r="BS39" s="392">
        <f>[3]Früchte!$CO23</f>
        <v>33591.076220898001</v>
      </c>
      <c r="BT39" s="393"/>
      <c r="BU39" s="393">
        <f>[3]Früchte!$CP23</f>
        <v>421.96023486899998</v>
      </c>
      <c r="BV39" s="393">
        <f>[3]Früchte!$CQ23</f>
        <v>2764.6187369120003</v>
      </c>
      <c r="BW39" s="393"/>
      <c r="BX39" s="392">
        <f>[3]Früchte!$CR23</f>
        <v>66.186924482999999</v>
      </c>
      <c r="BY39" s="392">
        <f>[3]Früchte!$CS23</f>
        <v>412.12794268500102</v>
      </c>
      <c r="BZ39" s="393"/>
      <c r="CA39" s="393">
        <f>[3]Früchte!$CT23</f>
        <v>5.2264855649999999</v>
      </c>
      <c r="CB39" s="393">
        <f>[3]Früchte!$CU23</f>
        <v>733.92181120500095</v>
      </c>
      <c r="CC39" s="392">
        <f>[3]Früchte!$CV23</f>
        <v>111.15438693999999</v>
      </c>
      <c r="CD39" s="392">
        <f>[3]Früchte!$CW23</f>
        <v>579.665535022001</v>
      </c>
      <c r="CE39" s="393">
        <f>[3]Früchte!$CX23</f>
        <v>15.323525000001</v>
      </c>
      <c r="CF39" s="393">
        <f>[3]Früchte!$CY23</f>
        <v>366.11735287900001</v>
      </c>
      <c r="CG39" s="393"/>
      <c r="CH39" s="392">
        <f>[3]Früchte!$CZ23</f>
        <v>100.99566266000001</v>
      </c>
      <c r="CI39" s="392">
        <f>[3]Früchte!$DA23</f>
        <v>1025.6855523280001</v>
      </c>
      <c r="CJ39" s="393">
        <f>[3]Früchte!$DB23</f>
        <v>6.5937197789999997</v>
      </c>
      <c r="CK39" s="393">
        <f>[3]Früchte!$DC23</f>
        <v>213.85350795700103</v>
      </c>
      <c r="CL39" s="392">
        <f>[3]Früchte!DD23</f>
        <v>245.57222294700099</v>
      </c>
      <c r="CM39" s="392">
        <f>[3]Früchte!DE23</f>
        <v>3440.1974289890004</v>
      </c>
      <c r="CN39" s="393">
        <f>[3]Früchte!DF23</f>
        <v>87.65659744300001</v>
      </c>
      <c r="CO39" s="393">
        <f>[3]Früchte!DG23</f>
        <v>1858.6031793229999</v>
      </c>
      <c r="CP39" s="392">
        <f>[3]Früchte!DH23</f>
        <v>71.394482933001001</v>
      </c>
      <c r="CQ39" s="392">
        <f>[3]Früchte!DI23</f>
        <v>761.00368697600004</v>
      </c>
      <c r="CR39" s="393"/>
      <c r="CS39" s="393">
        <f>[3]Früchte!DJ23</f>
        <v>261.72107784799999</v>
      </c>
      <c r="CT39" s="393">
        <f>[3]Früchte!DK23</f>
        <v>1920.377712236</v>
      </c>
      <c r="CU39" s="393"/>
      <c r="CV39" s="392">
        <f>[3]Früchte!DL23</f>
        <v>70.338784000000999</v>
      </c>
      <c r="CW39" s="392">
        <f>[3]Früchte!DM23</f>
        <v>719.1925602680011</v>
      </c>
      <c r="CX39" s="393">
        <f>[3]Früchte!DN23</f>
        <v>8.9855409570009996</v>
      </c>
      <c r="CY39" s="393">
        <f>[3]Früchte!DO23</f>
        <v>157.91874937900101</v>
      </c>
      <c r="CZ39" s="392">
        <f>[3]Früchte!DP23</f>
        <v>5.2277227219999993</v>
      </c>
      <c r="DA39" s="392">
        <f>[3]Früchte!DQ23</f>
        <v>104.63205772200101</v>
      </c>
      <c r="DB39" s="393">
        <f>[3]Früchte!DR23</f>
        <v>508.99193277100102</v>
      </c>
      <c r="DC39" s="393">
        <f>[3]Früchte!DS23</f>
        <v>752.08280665100006</v>
      </c>
      <c r="DD39" s="393"/>
      <c r="DE39" s="392">
        <f>[3]Früchte!DT23</f>
        <v>5.2168070460000004</v>
      </c>
      <c r="DF39" s="392">
        <f>[3]Früchte!DU23</f>
        <v>333.34544938100004</v>
      </c>
      <c r="DG39" s="393">
        <f>[3]Früchte!DV23</f>
        <v>331.77487318400006</v>
      </c>
      <c r="DH39" s="393">
        <f>[3]Früchte!DW23</f>
        <v>1012.301653608</v>
      </c>
      <c r="DI39" s="392">
        <f>[3]Früchte!DX23</f>
        <v>1721.2487958859999</v>
      </c>
      <c r="DJ39" s="392">
        <f>[3]Früchte!DY23</f>
        <v>3296.6599493190001</v>
      </c>
      <c r="DK39" s="393">
        <f>[3]Früchte!DZ23</f>
        <v>47.404590340000006</v>
      </c>
      <c r="DL39" s="393">
        <f>[3]Früchte!EA23</f>
        <v>460.63915054600096</v>
      </c>
      <c r="DM39" s="392">
        <f>[3]Früchte!EB23</f>
        <v>8.1133127640009999</v>
      </c>
      <c r="DN39" s="392">
        <f>[3]Früchte!EC23</f>
        <v>470.152334142001</v>
      </c>
      <c r="DO39" s="393">
        <f>[3]Früchte!ED23</f>
        <v>1160.922823207</v>
      </c>
      <c r="DP39" s="393">
        <f>[3]Früchte!EE23</f>
        <v>6864.0439276229999</v>
      </c>
    </row>
    <row r="40" spans="1:120" x14ac:dyDescent="0.2">
      <c r="A40" s="218"/>
      <c r="B40" s="189">
        <f>[3]Früchte!$A24</f>
        <v>45474</v>
      </c>
      <c r="C40" s="381">
        <f>[3]Früchte!$C24</f>
        <v>0</v>
      </c>
      <c r="D40" s="381">
        <f>[3]Früchte!$AU24</f>
        <v>3.4795769999999999</v>
      </c>
      <c r="E40" s="380">
        <f>[3]Früchte!$E24</f>
        <v>6.1644310000000004</v>
      </c>
      <c r="F40" s="380">
        <f>[3]Früchte!$AW24</f>
        <v>3.4687220000000001</v>
      </c>
      <c r="G40" s="381">
        <f>[3]Früchte!$F24</f>
        <v>0</v>
      </c>
      <c r="H40" s="381">
        <f>[3]Früchte!$AX24</f>
        <v>3.2696149999999999</v>
      </c>
      <c r="I40" s="380">
        <f>[3]Früchte!$K24</f>
        <v>0</v>
      </c>
      <c r="J40" s="380">
        <f>[3]Früchte!$BC24</f>
        <v>0</v>
      </c>
      <c r="K40" s="381">
        <f>[3]Früchte!$N24</f>
        <v>6.3449350000000004</v>
      </c>
      <c r="L40" s="381">
        <f>[3]Früchte!$BF24</f>
        <v>4.8793360000000003</v>
      </c>
      <c r="M40" s="380"/>
      <c r="N40" s="380">
        <f>[3]Früchte!$P24</f>
        <v>0</v>
      </c>
      <c r="O40" s="380">
        <f>[3]Früchte!$BH24</f>
        <v>3.2767599999999999</v>
      </c>
      <c r="P40" s="381">
        <f>[3]Früchte!$Q24</f>
        <v>0</v>
      </c>
      <c r="Q40" s="381">
        <f>[3]Früchte!$BI24</f>
        <v>0</v>
      </c>
      <c r="R40" s="380">
        <f>[3]Früchte!$R24</f>
        <v>0</v>
      </c>
      <c r="S40" s="380">
        <f>[3]Früchte!$BJ24</f>
        <v>3.5102899999999999</v>
      </c>
      <c r="T40" s="381">
        <f>[3]Früchte!$T24</f>
        <v>0</v>
      </c>
      <c r="U40" s="381">
        <f>[3]Früchte!$BL24</f>
        <v>3.280052</v>
      </c>
      <c r="V40" s="380">
        <f>[3]Früchte!$U24</f>
        <v>6.8407030000000004</v>
      </c>
      <c r="W40" s="380">
        <f>[3]Früchte!$BM24</f>
        <v>4.3504379999999996</v>
      </c>
      <c r="X40" s="380"/>
      <c r="Y40" s="380">
        <f>[3]Früchte!$X24</f>
        <v>0</v>
      </c>
      <c r="Z40" s="380">
        <f>[3]Früchte!$BP24</f>
        <v>11.464096</v>
      </c>
      <c r="AA40" s="381">
        <f>[3]Früchte!$Y24</f>
        <v>0</v>
      </c>
      <c r="AB40" s="381">
        <f>[3]Früchte!$BQ24</f>
        <v>11.832890000000001</v>
      </c>
      <c r="AC40" s="380">
        <f>[3]Früchte!$Z24</f>
        <v>24.934843999999998</v>
      </c>
      <c r="AD40" s="380">
        <f>[3]Früchte!$BR24</f>
        <v>19.738665999999998</v>
      </c>
      <c r="AE40" s="381">
        <f>[3]Früchte!$AA24</f>
        <v>0</v>
      </c>
      <c r="AF40" s="381">
        <f>[3]Früchte!$BS24</f>
        <v>20.371131999999999</v>
      </c>
      <c r="AG40" s="380"/>
      <c r="AH40" s="380">
        <f>[3]Früchte!$AC24</f>
        <v>11.753470999999999</v>
      </c>
      <c r="AI40" s="380">
        <f>[3]Früchte!$BU24</f>
        <v>7.8409570000000004</v>
      </c>
      <c r="AJ40" s="381">
        <f>[3]Früchte!$AE24</f>
        <v>0</v>
      </c>
      <c r="AK40" s="381">
        <f>[3]Früchte!$BW24</f>
        <v>11.404051000000001</v>
      </c>
      <c r="AL40" s="380">
        <f>[3]Früchte!$AG24</f>
        <v>6.6066520000000004</v>
      </c>
      <c r="AM40" s="380">
        <f>[3]Früchte!$BY24</f>
        <v>3.6731950000000002</v>
      </c>
      <c r="AN40" s="381">
        <f>[3]Früchte!$AH24</f>
        <v>9.7540569999999995</v>
      </c>
      <c r="AO40" s="381">
        <f>[3]Früchte!$BZ24</f>
        <v>5.1154520000000003</v>
      </c>
      <c r="AP40" s="380"/>
      <c r="AQ40" s="380">
        <f>[3]Früchte!$AI24</f>
        <v>0</v>
      </c>
      <c r="AR40" s="380">
        <f>[3]Früchte!$CA24</f>
        <v>5.8750790000000004</v>
      </c>
      <c r="AS40" s="380"/>
      <c r="AT40" s="381">
        <f>[3]Früchte!$AJ24</f>
        <v>0</v>
      </c>
      <c r="AU40" s="381">
        <f>[3]Früchte!$CB24</f>
        <v>2.1404130000000001</v>
      </c>
      <c r="AV40" s="380"/>
      <c r="AW40" s="380">
        <f>[3]Früchte!$AK24</f>
        <v>2.6385930000000002</v>
      </c>
      <c r="AX40" s="380">
        <f>[3]Früchte!$CC24</f>
        <v>1.970323</v>
      </c>
      <c r="AY40" s="381">
        <f>[3]Früchte!$AL24</f>
        <v>0</v>
      </c>
      <c r="AZ40" s="381">
        <f>[3]Früchte!$CD24</f>
        <v>0</v>
      </c>
      <c r="BA40" s="380">
        <f>[3]Früchte!$AM24</f>
        <v>0</v>
      </c>
      <c r="BB40" s="380">
        <f>[3]Früchte!$CE24</f>
        <v>0</v>
      </c>
      <c r="BC40" s="381">
        <f>[3]Früchte!$AN24</f>
        <v>0.50709599999999999</v>
      </c>
      <c r="BD40" s="381">
        <f>[3]Früchte!$CF24</f>
        <v>0.409219</v>
      </c>
      <c r="BE40" s="380"/>
      <c r="BF40" s="380">
        <f>[3]Früchte!$AO24</f>
        <v>0</v>
      </c>
      <c r="BG40" s="380">
        <f>[3]Früchte!$CG24</f>
        <v>2.6054870000000001</v>
      </c>
      <c r="BH40" s="381">
        <f>[3]Früchte!$AP24</f>
        <v>1.8270230000000001</v>
      </c>
      <c r="BI40" s="381">
        <f>[3]Früchte!$CH24</f>
        <v>1.5484579999999999</v>
      </c>
      <c r="BJ40" s="380">
        <f>[3]Früchte!$AQ24</f>
        <v>3.0667049999999998</v>
      </c>
      <c r="BK40" s="380">
        <f>[3]Früchte!$CI24</f>
        <v>2.54135</v>
      </c>
      <c r="BL40" s="381">
        <f>[3]Früchte!$AR24</f>
        <v>0</v>
      </c>
      <c r="BM40" s="381">
        <f>[3]Früchte!$CJ24</f>
        <v>0.85241</v>
      </c>
      <c r="BN40" s="380">
        <f>[3]Früchte!$AS24</f>
        <v>0</v>
      </c>
      <c r="BO40" s="380">
        <f>[3]Früchte!$CK24</f>
        <v>1.844897</v>
      </c>
      <c r="BP40" s="368" t="str">
        <f t="shared" si="7"/>
        <v>4</v>
      </c>
      <c r="BQ40" s="343">
        <f>VLOOKUP(MONTH(B40),[4]Referenztabelle!$B$2:$E$14,4,FALSE)</f>
        <v>4</v>
      </c>
      <c r="BR40" s="392">
        <f>[3]Früchte!$CN24</f>
        <v>5455.9394520330006</v>
      </c>
      <c r="BS40" s="392">
        <f>[3]Früchte!$CO24</f>
        <v>32042.729444340999</v>
      </c>
      <c r="BT40" s="393"/>
      <c r="BU40" s="393">
        <f>[3]Früchte!$CP24</f>
        <v>405.834010726001</v>
      </c>
      <c r="BV40" s="393">
        <f>[3]Früchte!$CQ24</f>
        <v>2708.9959103400001</v>
      </c>
      <c r="BW40" s="393"/>
      <c r="BX40" s="392">
        <f>[3]Früchte!$CR24</f>
        <v>24.403300182999999</v>
      </c>
      <c r="BY40" s="392">
        <f>[3]Früchte!$CS24</f>
        <v>479.83024953099999</v>
      </c>
      <c r="BZ40" s="393"/>
      <c r="CA40" s="393">
        <f>[3]Früchte!$CT24</f>
        <v>29.175315664000003</v>
      </c>
      <c r="CB40" s="393">
        <f>[3]Früchte!$CU24</f>
        <v>1079.5220507940001</v>
      </c>
      <c r="CC40" s="392">
        <f>[3]Früchte!$CV24</f>
        <v>116.98906878800001</v>
      </c>
      <c r="CD40" s="392">
        <f>[3]Früchte!$CW24</f>
        <v>538.14033637499995</v>
      </c>
      <c r="CE40" s="393">
        <f>[3]Früchte!$CX24</f>
        <v>10.584652806000001</v>
      </c>
      <c r="CF40" s="393">
        <f>[3]Früchte!$CY24</f>
        <v>377.66214596100099</v>
      </c>
      <c r="CG40" s="393"/>
      <c r="CH40" s="392">
        <f>[3]Früchte!$CZ24</f>
        <v>207.93869160400101</v>
      </c>
      <c r="CI40" s="392">
        <f>[3]Früchte!$DA24</f>
        <v>1823.3074708500001</v>
      </c>
      <c r="CJ40" s="393">
        <f>[3]Früchte!$DB24</f>
        <v>138.756144103</v>
      </c>
      <c r="CK40" s="393">
        <f>[3]Früchte!$DC24</f>
        <v>1160.5449781750001</v>
      </c>
      <c r="CL40" s="392">
        <f>[3]Früchte!DD24</f>
        <v>245.44613648500101</v>
      </c>
      <c r="CM40" s="392">
        <f>[3]Früchte!DE24</f>
        <v>2973.7067908029999</v>
      </c>
      <c r="CN40" s="393">
        <f>[3]Früchte!DF24</f>
        <v>128.61678291800101</v>
      </c>
      <c r="CO40" s="393">
        <f>[3]Früchte!DG24</f>
        <v>1737.134895613</v>
      </c>
      <c r="CP40" s="392">
        <f>[3]Früchte!DH24</f>
        <v>7.9401480000009999</v>
      </c>
      <c r="CQ40" s="392">
        <f>[3]Früchte!DI24</f>
        <v>66.350960397999998</v>
      </c>
      <c r="CR40" s="393"/>
      <c r="CS40" s="393">
        <f>[3]Früchte!DJ24</f>
        <v>113.361156165</v>
      </c>
      <c r="CT40" s="393">
        <f>[3]Früchte!DK24</f>
        <v>1152.466109857</v>
      </c>
      <c r="CU40" s="393"/>
      <c r="CV40" s="392">
        <f>[3]Früchte!DL24</f>
        <v>101.652435827001</v>
      </c>
      <c r="CW40" s="392">
        <f>[3]Früchte!DM24</f>
        <v>685.43657119800105</v>
      </c>
      <c r="CX40" s="393">
        <f>[3]Früchte!DN24</f>
        <v>6.0908790000000002</v>
      </c>
      <c r="CY40" s="393">
        <f>[3]Früchte!DO24</f>
        <v>141.33900201100002</v>
      </c>
      <c r="CZ40" s="392">
        <f>[3]Früchte!DP24</f>
        <v>0.35648500000100003</v>
      </c>
      <c r="DA40" s="392">
        <f>[3]Früchte!DQ24</f>
        <v>10.865346000000001</v>
      </c>
      <c r="DB40" s="393">
        <f>[3]Früchte!DR24</f>
        <v>593.98586002700097</v>
      </c>
      <c r="DC40" s="393">
        <f>[3]Früchte!DS24</f>
        <v>573.06912321700008</v>
      </c>
      <c r="DD40" s="393"/>
      <c r="DE40" s="392">
        <f>[3]Früchte!DT24</f>
        <v>14.755007689001001</v>
      </c>
      <c r="DF40" s="392">
        <f>[3]Früchte!DU24</f>
        <v>382.03607123699999</v>
      </c>
      <c r="DG40" s="393">
        <f>[3]Früchte!DV24</f>
        <v>349.42242107400102</v>
      </c>
      <c r="DH40" s="393">
        <f>[3]Früchte!DW24</f>
        <v>883.35490725399995</v>
      </c>
      <c r="DI40" s="392">
        <f>[3]Früchte!DX24</f>
        <v>1569.309497896</v>
      </c>
      <c r="DJ40" s="392">
        <f>[3]Früchte!DY24</f>
        <v>3246.1903341379998</v>
      </c>
      <c r="DK40" s="393">
        <f>[3]Früchte!DZ24</f>
        <v>40.600641622001</v>
      </c>
      <c r="DL40" s="393">
        <f>[3]Früchte!EA24</f>
        <v>375.47847700100004</v>
      </c>
      <c r="DM40" s="392">
        <f>[3]Früchte!EB24</f>
        <v>11.796330219001</v>
      </c>
      <c r="DN40" s="392">
        <f>[3]Früchte!EC24</f>
        <v>404.611684368</v>
      </c>
      <c r="DO40" s="393">
        <f>[3]Früchte!ED24</f>
        <v>871.57328704300005</v>
      </c>
      <c r="DP40" s="393">
        <f>[3]Früchte!EE24</f>
        <v>6620.6891171270008</v>
      </c>
    </row>
    <row r="41" spans="1:120" x14ac:dyDescent="0.2">
      <c r="A41" s="218"/>
      <c r="B41" s="189">
        <f>[3]Früchte!$A25</f>
        <v>45444</v>
      </c>
      <c r="C41" s="381">
        <f>[3]Früchte!$C25</f>
        <v>0</v>
      </c>
      <c r="D41" s="381">
        <f>[3]Früchte!$AU25</f>
        <v>3.4329610000000002</v>
      </c>
      <c r="E41" s="380">
        <f>[3]Früchte!$E25</f>
        <v>6.2307069999999998</v>
      </c>
      <c r="F41" s="380">
        <f>[3]Früchte!$AW25</f>
        <v>3.5242420000000001</v>
      </c>
      <c r="G41" s="381">
        <f>[3]Früchte!$F25</f>
        <v>0</v>
      </c>
      <c r="H41" s="381">
        <f>[3]Früchte!$AX25</f>
        <v>3.295302</v>
      </c>
      <c r="I41" s="380">
        <f>[3]Früchte!$K25</f>
        <v>0</v>
      </c>
      <c r="J41" s="380">
        <f>[3]Früchte!$BC25</f>
        <v>0</v>
      </c>
      <c r="K41" s="381">
        <f>[3]Früchte!$N25</f>
        <v>6.4154080000000002</v>
      </c>
      <c r="L41" s="381">
        <f>[3]Früchte!$BF25</f>
        <v>4.4814600000000002</v>
      </c>
      <c r="M41" s="380"/>
      <c r="N41" s="380">
        <f>[3]Früchte!$P25</f>
        <v>0</v>
      </c>
      <c r="O41" s="380">
        <f>[3]Früchte!$BH25</f>
        <v>3.197584</v>
      </c>
      <c r="P41" s="381">
        <f>[3]Früchte!$Q25</f>
        <v>0</v>
      </c>
      <c r="Q41" s="381">
        <f>[3]Früchte!$BI25</f>
        <v>0</v>
      </c>
      <c r="R41" s="380">
        <f>[3]Früchte!$R25</f>
        <v>0</v>
      </c>
      <c r="S41" s="380">
        <f>[3]Früchte!$BJ25</f>
        <v>3.520537</v>
      </c>
      <c r="T41" s="381">
        <f>[3]Früchte!$T25</f>
        <v>0</v>
      </c>
      <c r="U41" s="381">
        <f>[3]Früchte!$BL25</f>
        <v>3.3817629999999999</v>
      </c>
      <c r="V41" s="380">
        <f>[3]Früchte!$U25</f>
        <v>6.5491190000000001</v>
      </c>
      <c r="W41" s="380">
        <f>[3]Früchte!$BM25</f>
        <v>4.5546949999999997</v>
      </c>
      <c r="X41" s="380"/>
      <c r="Y41" s="380">
        <f>[3]Früchte!$X25</f>
        <v>17.603632000000001</v>
      </c>
      <c r="Z41" s="380">
        <f>[3]Früchte!$BP25</f>
        <v>11.615914999999999</v>
      </c>
      <c r="AA41" s="381">
        <f>[3]Früchte!$Y25</f>
        <v>0</v>
      </c>
      <c r="AB41" s="381">
        <f>[3]Früchte!$BQ25</f>
        <v>12.130297000000001</v>
      </c>
      <c r="AC41" s="380">
        <f>[3]Früchte!$Z25</f>
        <v>22.076584</v>
      </c>
      <c r="AD41" s="380">
        <f>[3]Früchte!$BR25</f>
        <v>12.929812</v>
      </c>
      <c r="AE41" s="381">
        <f>[3]Früchte!$AA25</f>
        <v>24.093781</v>
      </c>
      <c r="AF41" s="381">
        <f>[3]Früchte!$BS25</f>
        <v>20.430914999999999</v>
      </c>
      <c r="AG41" s="380"/>
      <c r="AH41" s="380">
        <f>[3]Früchte!$AC25</f>
        <v>8.9219899999999992</v>
      </c>
      <c r="AI41" s="380">
        <f>[3]Früchte!$BU25</f>
        <v>6.1465649999999998</v>
      </c>
      <c r="AJ41" s="381">
        <f>[3]Früchte!$AE25</f>
        <v>16.971886000000001</v>
      </c>
      <c r="AK41" s="381">
        <f>[3]Früchte!$BW25</f>
        <v>10.955966999999999</v>
      </c>
      <c r="AL41" s="380">
        <f>[3]Früchte!$AG25</f>
        <v>6.2558449999999999</v>
      </c>
      <c r="AM41" s="380">
        <f>[3]Früchte!$BY25</f>
        <v>3.7755719999999999</v>
      </c>
      <c r="AN41" s="381">
        <f>[3]Früchte!$AH25</f>
        <v>0</v>
      </c>
      <c r="AO41" s="381">
        <f>[3]Früchte!$BZ25</f>
        <v>0</v>
      </c>
      <c r="AP41" s="380"/>
      <c r="AQ41" s="380">
        <f>[3]Früchte!$AI25</f>
        <v>0</v>
      </c>
      <c r="AR41" s="380">
        <f>[3]Früchte!$CA25</f>
        <v>5.4773300000000003</v>
      </c>
      <c r="AS41" s="380"/>
      <c r="AT41" s="381">
        <f>[3]Früchte!$AJ25</f>
        <v>0</v>
      </c>
      <c r="AU41" s="381">
        <f>[3]Früchte!$CB25</f>
        <v>2.563815</v>
      </c>
      <c r="AV41" s="380"/>
      <c r="AW41" s="380">
        <f>[3]Früchte!$AK25</f>
        <v>2.3805190000000001</v>
      </c>
      <c r="AX41" s="380">
        <f>[3]Früchte!$CC25</f>
        <v>1.9148829999999999</v>
      </c>
      <c r="AY41" s="381">
        <f>[3]Früchte!$AL25</f>
        <v>0</v>
      </c>
      <c r="AZ41" s="381">
        <f>[3]Früchte!$CD25</f>
        <v>0</v>
      </c>
      <c r="BA41" s="380">
        <f>[3]Früchte!$AM25</f>
        <v>0</v>
      </c>
      <c r="BB41" s="380">
        <f>[3]Früchte!$CE25</f>
        <v>0</v>
      </c>
      <c r="BC41" s="381">
        <f>[3]Früchte!$AN25</f>
        <v>0.58122499999999999</v>
      </c>
      <c r="BD41" s="381">
        <f>[3]Früchte!$CF25</f>
        <v>0.40407300000000002</v>
      </c>
      <c r="BE41" s="380"/>
      <c r="BF41" s="380">
        <f>[3]Früchte!$AO25</f>
        <v>0</v>
      </c>
      <c r="BG41" s="380">
        <f>[3]Früchte!$CG25</f>
        <v>2.6658819999999999</v>
      </c>
      <c r="BH41" s="381">
        <f>[3]Früchte!$AP25</f>
        <v>1.7723059999999999</v>
      </c>
      <c r="BI41" s="381">
        <f>[3]Früchte!$CH25</f>
        <v>1.3832549999999999</v>
      </c>
      <c r="BJ41" s="380">
        <f>[3]Früchte!$AQ25</f>
        <v>3.0686819999999999</v>
      </c>
      <c r="BK41" s="380">
        <f>[3]Früchte!$CI25</f>
        <v>2.5538940000000001</v>
      </c>
      <c r="BL41" s="381">
        <f>[3]Früchte!$AR25</f>
        <v>0</v>
      </c>
      <c r="BM41" s="381">
        <f>[3]Früchte!$CJ25</f>
        <v>0.84856299999999996</v>
      </c>
      <c r="BN41" s="380">
        <f>[3]Früchte!$AS25</f>
        <v>2.5553360000000001</v>
      </c>
      <c r="BO41" s="380">
        <f>[3]Früchte!$CK25</f>
        <v>1.888109</v>
      </c>
      <c r="BP41" s="368" t="str">
        <f t="shared" si="7"/>
        <v>5</v>
      </c>
      <c r="BQ41" s="343">
        <f>VLOOKUP(MONTH(B41),[4]Referenztabelle!$B$2:$E$14,4,FALSE)</f>
        <v>5</v>
      </c>
      <c r="BR41" s="392">
        <f>[3]Früchte!$CN25</f>
        <v>8029.2260977389997</v>
      </c>
      <c r="BS41" s="392">
        <f>[3]Früchte!$CO25</f>
        <v>40637.930186268</v>
      </c>
      <c r="BT41" s="393"/>
      <c r="BU41" s="393">
        <f>[3]Früchte!$CP25</f>
        <v>615.79759675400101</v>
      </c>
      <c r="BV41" s="393">
        <f>[3]Früchte!$CQ25</f>
        <v>4421.5506890409997</v>
      </c>
      <c r="BW41" s="393"/>
      <c r="BX41" s="392">
        <f>[3]Früchte!$CR25</f>
        <v>52.545528681000008</v>
      </c>
      <c r="BY41" s="392">
        <f>[3]Früchte!$CS25</f>
        <v>838.338047267001</v>
      </c>
      <c r="BZ41" s="393"/>
      <c r="CA41" s="393">
        <f>[3]Früchte!$CT25</f>
        <v>206.61649071900001</v>
      </c>
      <c r="CB41" s="393">
        <f>[3]Früchte!$CU25</f>
        <v>2618.6974662150001</v>
      </c>
      <c r="CC41" s="392">
        <f>[3]Früchte!$CV25</f>
        <v>219.11847188000002</v>
      </c>
      <c r="CD41" s="392">
        <f>[3]Früchte!$CW25</f>
        <v>749.93761822800104</v>
      </c>
      <c r="CE41" s="393">
        <f>[3]Früchte!$CX25</f>
        <v>96.126246743999999</v>
      </c>
      <c r="CF41" s="393">
        <f>[3]Früchte!$CY25</f>
        <v>403.635261482001</v>
      </c>
      <c r="CG41" s="393"/>
      <c r="CH41" s="392">
        <f>[3]Früchte!$CZ25</f>
        <v>431.19461251400105</v>
      </c>
      <c r="CI41" s="392">
        <f>[3]Früchte!$DA25</f>
        <v>2664.4584576840002</v>
      </c>
      <c r="CJ41" s="393">
        <f>[3]Früchte!$DB25</f>
        <v>114.623321782</v>
      </c>
      <c r="CK41" s="393">
        <f>[3]Früchte!$DC25</f>
        <v>1471.3350274940001</v>
      </c>
      <c r="CL41" s="392">
        <f>[3]Früchte!DD25</f>
        <v>371.15130169499997</v>
      </c>
      <c r="CM41" s="392">
        <f>[3]Früchte!DE25</f>
        <v>2923.1730922869997</v>
      </c>
      <c r="CN41" s="393">
        <f>[3]Früchte!DF25</f>
        <v>255.521742354</v>
      </c>
      <c r="CO41" s="393">
        <f>[3]Früchte!DG25</f>
        <v>1646.2848487120002</v>
      </c>
      <c r="CP41" s="392">
        <f>[3]Früchte!DH25</f>
        <v>4.1310000000000001E-3</v>
      </c>
      <c r="CQ41" s="392">
        <f>[3]Früchte!DI25</f>
        <v>12.919320888</v>
      </c>
      <c r="CR41" s="393"/>
      <c r="CS41" s="393">
        <f>[3]Früchte!DJ25</f>
        <v>34.414600951000004</v>
      </c>
      <c r="CT41" s="393">
        <f>[3]Früchte!DK25</f>
        <v>814.88605388200006</v>
      </c>
      <c r="CU41" s="393"/>
      <c r="CV41" s="392">
        <f>[3]Früchte!DL25</f>
        <v>240.91848947700001</v>
      </c>
      <c r="CW41" s="392">
        <f>[3]Früchte!DM25</f>
        <v>1322.2744491610001</v>
      </c>
      <c r="CX41" s="393">
        <f>[3]Früchte!DN25</f>
        <v>17.010105335000002</v>
      </c>
      <c r="CY41" s="393">
        <f>[3]Früchte!DO25</f>
        <v>209.142196066</v>
      </c>
      <c r="CZ41" s="392">
        <f>[3]Früchte!DP25</f>
        <v>0.48609900000199996</v>
      </c>
      <c r="DA41" s="392">
        <f>[3]Früchte!DQ25</f>
        <v>43.595719662001002</v>
      </c>
      <c r="DB41" s="393">
        <f>[3]Früchte!DR25</f>
        <v>866.748526545</v>
      </c>
      <c r="DC41" s="393">
        <f>[3]Früchte!DS25</f>
        <v>751.66429232500002</v>
      </c>
      <c r="DD41" s="393"/>
      <c r="DE41" s="392">
        <f>[3]Früchte!DT25</f>
        <v>5.7626311560000003</v>
      </c>
      <c r="DF41" s="392">
        <f>[3]Früchte!DU25</f>
        <v>503.84908248099998</v>
      </c>
      <c r="DG41" s="393">
        <f>[3]Früchte!DV25</f>
        <v>435.94482134600003</v>
      </c>
      <c r="DH41" s="393">
        <f>[3]Früchte!DW25</f>
        <v>1367.4186483100002</v>
      </c>
      <c r="DI41" s="392">
        <f>[3]Früchte!DX25</f>
        <v>2456.5891703120001</v>
      </c>
      <c r="DJ41" s="392">
        <f>[3]Früchte!DY25</f>
        <v>4809.8839068970001</v>
      </c>
      <c r="DK41" s="393">
        <f>[3]Früchte!DZ25</f>
        <v>61.811787268000003</v>
      </c>
      <c r="DL41" s="393">
        <f>[3]Früchte!EA25</f>
        <v>617.98572007600001</v>
      </c>
      <c r="DM41" s="392">
        <f>[3]Früchte!EB25</f>
        <v>48.011391336999999</v>
      </c>
      <c r="DN41" s="392">
        <f>[3]Früchte!EC25</f>
        <v>729.16367036300096</v>
      </c>
      <c r="DO41" s="393">
        <f>[3]Früchte!ED25</f>
        <v>1048.9285884589999</v>
      </c>
      <c r="DP41" s="393">
        <f>[3]Früchte!EE25</f>
        <v>6862.3835035089996</v>
      </c>
    </row>
    <row r="42" spans="1:120" x14ac:dyDescent="0.2">
      <c r="A42" s="218"/>
      <c r="B42" s="189">
        <f>[3]Früchte!$A26</f>
        <v>45413</v>
      </c>
      <c r="C42" s="381">
        <f>[3]Früchte!$C26</f>
        <v>6.3</v>
      </c>
      <c r="D42" s="381">
        <f>[3]Früchte!$AU26</f>
        <v>3.4405109999999999</v>
      </c>
      <c r="E42" s="380">
        <f>[3]Früchte!$E26</f>
        <v>6.3378069999999997</v>
      </c>
      <c r="F42" s="380">
        <f>[3]Früchte!$AW26</f>
        <v>3.4594649999999998</v>
      </c>
      <c r="G42" s="381">
        <f>[3]Früchte!$F26</f>
        <v>0</v>
      </c>
      <c r="H42" s="381">
        <f>[3]Früchte!$AX26</f>
        <v>3.299283</v>
      </c>
      <c r="I42" s="380">
        <f>[3]Früchte!$K26</f>
        <v>0</v>
      </c>
      <c r="J42" s="380">
        <f>[3]Früchte!$BC26</f>
        <v>0</v>
      </c>
      <c r="K42" s="381">
        <f>[3]Früchte!$N26</f>
        <v>6.3441780000000003</v>
      </c>
      <c r="L42" s="381">
        <f>[3]Früchte!$BF26</f>
        <v>3.925125</v>
      </c>
      <c r="M42" s="380"/>
      <c r="N42" s="380">
        <f>[3]Früchte!$P26</f>
        <v>0</v>
      </c>
      <c r="O42" s="380">
        <f>[3]Früchte!$BH26</f>
        <v>2.9213789999999999</v>
      </c>
      <c r="P42" s="381">
        <f>[3]Früchte!$Q26</f>
        <v>0</v>
      </c>
      <c r="Q42" s="381">
        <f>[3]Früchte!$BI26</f>
        <v>0</v>
      </c>
      <c r="R42" s="380">
        <f>[3]Früchte!$R26</f>
        <v>0</v>
      </c>
      <c r="S42" s="380">
        <f>[3]Früchte!$BJ26</f>
        <v>3.5037919999999998</v>
      </c>
      <c r="T42" s="381">
        <f>[3]Früchte!$T26</f>
        <v>0</v>
      </c>
      <c r="U42" s="381">
        <f>[3]Früchte!$BL26</f>
        <v>3.3807209999999999</v>
      </c>
      <c r="V42" s="380">
        <f>[3]Früchte!$U26</f>
        <v>6.5338500000000002</v>
      </c>
      <c r="W42" s="380">
        <f>[3]Früchte!$BM26</f>
        <v>4.5454650000000001</v>
      </c>
      <c r="X42" s="380"/>
      <c r="Y42" s="380">
        <f>[3]Früchte!$X26</f>
        <v>17.218381000000001</v>
      </c>
      <c r="Z42" s="380">
        <f>[3]Früchte!$BP26</f>
        <v>13.766588</v>
      </c>
      <c r="AA42" s="381">
        <f>[3]Früchte!$Y26</f>
        <v>14.122458999999999</v>
      </c>
      <c r="AB42" s="381">
        <f>[3]Früchte!$BQ26</f>
        <v>8.9798039999999997</v>
      </c>
      <c r="AC42" s="380">
        <f>[3]Früchte!$Z26</f>
        <v>19.794972000000001</v>
      </c>
      <c r="AD42" s="380">
        <f>[3]Früchte!$BR26</f>
        <v>13.235227999999999</v>
      </c>
      <c r="AE42" s="381">
        <f>[3]Früchte!$AA26</f>
        <v>23.215426000000001</v>
      </c>
      <c r="AF42" s="381">
        <f>[3]Früchte!$BS26</f>
        <v>17.826035000000001</v>
      </c>
      <c r="AG42" s="380"/>
      <c r="AH42" s="380">
        <f>[3]Früchte!$AC26</f>
        <v>10.990382</v>
      </c>
      <c r="AI42" s="380">
        <f>[3]Früchte!$BU26</f>
        <v>7.0866340000000001</v>
      </c>
      <c r="AJ42" s="381">
        <f>[3]Früchte!$AE26</f>
        <v>15.813202</v>
      </c>
      <c r="AK42" s="381">
        <f>[3]Früchte!$BW26</f>
        <v>15.20199</v>
      </c>
      <c r="AL42" s="380">
        <f>[3]Früchte!$AG26</f>
        <v>7.3265330000000004</v>
      </c>
      <c r="AM42" s="380">
        <f>[3]Früchte!$BY26</f>
        <v>4.9179560000000002</v>
      </c>
      <c r="AN42" s="381">
        <f>[3]Früchte!$AH26</f>
        <v>0</v>
      </c>
      <c r="AO42" s="381">
        <f>[3]Früchte!$BZ26</f>
        <v>0</v>
      </c>
      <c r="AP42" s="380"/>
      <c r="AQ42" s="380">
        <f>[3]Früchte!$AI26</f>
        <v>0</v>
      </c>
      <c r="AR42" s="380">
        <f>[3]Früchte!$CA26</f>
        <v>5.3272320000000004</v>
      </c>
      <c r="AS42" s="380"/>
      <c r="AT42" s="381">
        <f>[3]Früchte!$AJ26</f>
        <v>0</v>
      </c>
      <c r="AU42" s="381">
        <f>[3]Früchte!$CB26</f>
        <v>3.0206089999999999</v>
      </c>
      <c r="AV42" s="380"/>
      <c r="AW42" s="380">
        <f>[3]Früchte!$AK26</f>
        <v>2.5398770000000002</v>
      </c>
      <c r="AX42" s="380">
        <f>[3]Früchte!$CC26</f>
        <v>1.8767830000000001</v>
      </c>
      <c r="AY42" s="381">
        <f>[3]Früchte!$AL26</f>
        <v>0</v>
      </c>
      <c r="AZ42" s="381">
        <f>[3]Früchte!$CD26</f>
        <v>0</v>
      </c>
      <c r="BA42" s="380">
        <f>[3]Früchte!$AM26</f>
        <v>0</v>
      </c>
      <c r="BB42" s="380">
        <f>[3]Früchte!$CE26</f>
        <v>3.6484100000000002</v>
      </c>
      <c r="BC42" s="381">
        <f>[3]Früchte!$AN26</f>
        <v>0.64649199999999996</v>
      </c>
      <c r="BD42" s="381">
        <f>[3]Früchte!$CF26</f>
        <v>0.41117700000000001</v>
      </c>
      <c r="BE42" s="380"/>
      <c r="BF42" s="380">
        <f>[3]Früchte!$AO26</f>
        <v>0</v>
      </c>
      <c r="BG42" s="380">
        <f>[3]Früchte!$CG26</f>
        <v>2.6328550000000002</v>
      </c>
      <c r="BH42" s="381">
        <f>[3]Früchte!$AP26</f>
        <v>1.6193299999999999</v>
      </c>
      <c r="BI42" s="381">
        <f>[3]Früchte!$CH26</f>
        <v>1.648212</v>
      </c>
      <c r="BJ42" s="380">
        <f>[3]Früchte!$AQ26</f>
        <v>3.0667049999999998</v>
      </c>
      <c r="BK42" s="380">
        <f>[3]Früchte!$CI26</f>
        <v>2.545194</v>
      </c>
      <c r="BL42" s="381">
        <f>[3]Früchte!$AR26</f>
        <v>0</v>
      </c>
      <c r="BM42" s="381">
        <f>[3]Früchte!$CJ26</f>
        <v>0.807006</v>
      </c>
      <c r="BN42" s="380">
        <f>[3]Früchte!$AS26</f>
        <v>2.5910959999999998</v>
      </c>
      <c r="BO42" s="380">
        <f>[3]Früchte!$CK26</f>
        <v>2.0891839999999999</v>
      </c>
      <c r="BP42" s="368" t="str">
        <f t="shared" si="7"/>
        <v>4</v>
      </c>
      <c r="BQ42" s="343">
        <f>VLOOKUP(MONTH(B42),[4]Referenztabelle!$B$2:$E$14,4,FALSE)</f>
        <v>4</v>
      </c>
      <c r="BR42" s="392">
        <f>[3]Früchte!$CN26</f>
        <v>5875.7585752210007</v>
      </c>
      <c r="BS42" s="392">
        <f>[3]Früchte!$CO26</f>
        <v>27629.343803939999</v>
      </c>
      <c r="BT42" s="393"/>
      <c r="BU42" s="393">
        <f>[3]Früchte!$CP26</f>
        <v>592.75392643200109</v>
      </c>
      <c r="BV42" s="393">
        <f>[3]Früchte!$CQ26</f>
        <v>4244.4550367100001</v>
      </c>
      <c r="BW42" s="393"/>
      <c r="BX42" s="392">
        <f>[3]Früchte!$CR26</f>
        <v>53.758645881</v>
      </c>
      <c r="BY42" s="392">
        <f>[3]Früchte!$CS26</f>
        <v>941.88579920200095</v>
      </c>
      <c r="BZ42" s="393"/>
      <c r="CA42" s="393">
        <f>[3]Früchte!$CT26</f>
        <v>214.10988503300001</v>
      </c>
      <c r="CB42" s="393">
        <f>[3]Früchte!$CU26</f>
        <v>2099.7433942510002</v>
      </c>
      <c r="CC42" s="392">
        <f>[3]Früchte!$CV26</f>
        <v>201.63869879200001</v>
      </c>
      <c r="CD42" s="392">
        <f>[3]Früchte!$CW26</f>
        <v>698.38262617900091</v>
      </c>
      <c r="CE42" s="393">
        <f>[3]Früchte!$CX26</f>
        <v>98.120152165001002</v>
      </c>
      <c r="CF42" s="393">
        <f>[3]Früchte!$CY26</f>
        <v>409.91935840000104</v>
      </c>
      <c r="CG42" s="393"/>
      <c r="CH42" s="392">
        <f>[3]Früchte!$CZ26</f>
        <v>96.737861669000992</v>
      </c>
      <c r="CI42" s="392">
        <f>[3]Früchte!$DA26</f>
        <v>1141.7642635510001</v>
      </c>
      <c r="CJ42" s="393">
        <f>[3]Früchte!$DB26</f>
        <v>49.037372314000002</v>
      </c>
      <c r="CK42" s="393">
        <f>[3]Früchte!$DC26</f>
        <v>293.14092445099999</v>
      </c>
      <c r="CL42" s="392">
        <f>[3]Früchte!DD26</f>
        <v>55.403041613001001</v>
      </c>
      <c r="CM42" s="392">
        <f>[3]Früchte!DE26</f>
        <v>1180.0075602460001</v>
      </c>
      <c r="CN42" s="393">
        <f>[3]Früchte!DF26</f>
        <v>20.575928822000002</v>
      </c>
      <c r="CO42" s="393">
        <f>[3]Früchte!DG26</f>
        <v>497.28977648200004</v>
      </c>
      <c r="CP42" s="392">
        <f>[3]Früchte!DH26</f>
        <v>1.694E-3</v>
      </c>
      <c r="CQ42" s="392">
        <f>[3]Früchte!DI26</f>
        <v>0.178646</v>
      </c>
      <c r="CR42" s="393"/>
      <c r="CS42" s="393">
        <f>[3]Früchte!DJ26</f>
        <v>4.8070000010000001E-3</v>
      </c>
      <c r="CT42" s="393">
        <f>[3]Früchte!DK26</f>
        <v>420.57853823100004</v>
      </c>
      <c r="CU42" s="393"/>
      <c r="CV42" s="392">
        <f>[3]Früchte!DL26</f>
        <v>347.85581776300006</v>
      </c>
      <c r="CW42" s="392">
        <f>[3]Früchte!DM26</f>
        <v>1401.169446071</v>
      </c>
      <c r="CX42" s="393">
        <f>[3]Früchte!DN26</f>
        <v>17.908390378</v>
      </c>
      <c r="CY42" s="393">
        <f>[3]Früchte!DO26</f>
        <v>237.58064214800001</v>
      </c>
      <c r="CZ42" s="392">
        <f>[3]Früchte!DP26</f>
        <v>3.5332204680010002</v>
      </c>
      <c r="DA42" s="392">
        <f>[3]Früchte!DQ26</f>
        <v>250.34947670000099</v>
      </c>
      <c r="DB42" s="393">
        <f>[3]Früchte!DR26</f>
        <v>684.27311598200004</v>
      </c>
      <c r="DC42" s="393">
        <f>[3]Früchte!DS26</f>
        <v>607.36987077100002</v>
      </c>
      <c r="DD42" s="393"/>
      <c r="DE42" s="392">
        <f>[3]Früchte!DT26</f>
        <v>15.793993706</v>
      </c>
      <c r="DF42" s="392">
        <f>[3]Früchte!DU26</f>
        <v>560.75422153400007</v>
      </c>
      <c r="DG42" s="393">
        <f>[3]Früchte!DV26</f>
        <v>454.83192010900098</v>
      </c>
      <c r="DH42" s="393">
        <f>[3]Früchte!DW26</f>
        <v>916.29929663999997</v>
      </c>
      <c r="DI42" s="392">
        <f>[3]Früchte!DX26</f>
        <v>2132.9224171600004</v>
      </c>
      <c r="DJ42" s="392">
        <f>[3]Früchte!DY26</f>
        <v>4090.277742235</v>
      </c>
      <c r="DK42" s="393">
        <f>[3]Früchte!DZ26</f>
        <v>85.773577271999997</v>
      </c>
      <c r="DL42" s="393">
        <f>[3]Früchte!EA26</f>
        <v>483.85246876600098</v>
      </c>
      <c r="DM42" s="392">
        <f>[3]Früchte!EB26</f>
        <v>32.444933825</v>
      </c>
      <c r="DN42" s="392">
        <f>[3]Früchte!EC26</f>
        <v>622.79646409700001</v>
      </c>
      <c r="DO42" s="393">
        <f>[3]Früchte!ED26</f>
        <v>343.37062014100002</v>
      </c>
      <c r="DP42" s="393">
        <f>[3]Früchte!EE26</f>
        <v>3561.8462482639998</v>
      </c>
    </row>
    <row r="43" spans="1:120" x14ac:dyDescent="0.2">
      <c r="A43" s="218"/>
      <c r="B43" s="189">
        <f>[3]Früchte!$A27</f>
        <v>45383</v>
      </c>
      <c r="C43" s="381">
        <f>[3]Früchte!$C27</f>
        <v>6.3520630000000002</v>
      </c>
      <c r="D43" s="381">
        <f>[3]Früchte!$AU27</f>
        <v>3.4132609999999999</v>
      </c>
      <c r="E43" s="380">
        <f>[3]Früchte!$E27</f>
        <v>6.0346609999999998</v>
      </c>
      <c r="F43" s="380">
        <f>[3]Früchte!$AW27</f>
        <v>3.4131260000000001</v>
      </c>
      <c r="G43" s="381">
        <f>[3]Früchte!$F27</f>
        <v>0</v>
      </c>
      <c r="H43" s="381">
        <f>[3]Früchte!$AX27</f>
        <v>3.297593</v>
      </c>
      <c r="I43" s="380">
        <f>[3]Früchte!$K27</f>
        <v>0</v>
      </c>
      <c r="J43" s="380">
        <f>[3]Früchte!$BC27</f>
        <v>0</v>
      </c>
      <c r="K43" s="381">
        <f>[3]Früchte!$N27</f>
        <v>6.4271050000000001</v>
      </c>
      <c r="L43" s="381">
        <f>[3]Früchte!$BF27</f>
        <v>3.7925819999999999</v>
      </c>
      <c r="M43" s="380"/>
      <c r="N43" s="380">
        <f>[3]Früchte!$P27</f>
        <v>0</v>
      </c>
      <c r="O43" s="380">
        <f>[3]Früchte!$BH27</f>
        <v>2.9718849999999999</v>
      </c>
      <c r="P43" s="381">
        <f>[3]Früchte!$Q27</f>
        <v>0</v>
      </c>
      <c r="Q43" s="381">
        <f>[3]Früchte!$BI27</f>
        <v>0</v>
      </c>
      <c r="R43" s="380">
        <f>[3]Früchte!$R27</f>
        <v>0</v>
      </c>
      <c r="S43" s="380">
        <f>[3]Früchte!$BJ27</f>
        <v>3.3966569999999998</v>
      </c>
      <c r="T43" s="381">
        <f>[3]Früchte!$T27</f>
        <v>0</v>
      </c>
      <c r="U43" s="381">
        <f>[3]Früchte!$BL27</f>
        <v>3.4511579999999999</v>
      </c>
      <c r="V43" s="380">
        <f>[3]Früchte!$U27</f>
        <v>6.8356709999999996</v>
      </c>
      <c r="W43" s="380">
        <f>[3]Früchte!$BM27</f>
        <v>4.7216370000000003</v>
      </c>
      <c r="X43" s="380"/>
      <c r="Y43" s="380">
        <f>[3]Früchte!$X27</f>
        <v>0</v>
      </c>
      <c r="Z43" s="380">
        <f>[3]Früchte!$BP27</f>
        <v>0</v>
      </c>
      <c r="AA43" s="381">
        <f>[3]Früchte!$Y27</f>
        <v>10.604328000000001</v>
      </c>
      <c r="AB43" s="381">
        <f>[3]Früchte!$BQ27</f>
        <v>6.4288650000000001</v>
      </c>
      <c r="AC43" s="380">
        <f>[3]Früchte!$Z27</f>
        <v>22.711537</v>
      </c>
      <c r="AD43" s="380">
        <f>[3]Früchte!$BR27</f>
        <v>15.254433000000001</v>
      </c>
      <c r="AE43" s="381">
        <f>[3]Früchte!$AA27</f>
        <v>22.559414</v>
      </c>
      <c r="AF43" s="381">
        <f>[3]Früchte!$BS27</f>
        <v>17.248363999999999</v>
      </c>
      <c r="AG43" s="380"/>
      <c r="AH43" s="380">
        <f>[3]Früchte!$AC27</f>
        <v>0</v>
      </c>
      <c r="AI43" s="380">
        <f>[3]Früchte!$BU27</f>
        <v>9.6176840000000006</v>
      </c>
      <c r="AJ43" s="381">
        <f>[3]Früchte!$AE27</f>
        <v>0</v>
      </c>
      <c r="AK43" s="381">
        <f>[3]Früchte!$BW27</f>
        <v>17.367637999999999</v>
      </c>
      <c r="AL43" s="380">
        <f>[3]Früchte!$AG27</f>
        <v>0</v>
      </c>
      <c r="AM43" s="380">
        <f>[3]Früchte!$BY27</f>
        <v>5.6318950000000001</v>
      </c>
      <c r="AN43" s="381">
        <f>[3]Früchte!$AH27</f>
        <v>0</v>
      </c>
      <c r="AO43" s="381">
        <f>[3]Früchte!$BZ27</f>
        <v>0</v>
      </c>
      <c r="AP43" s="380"/>
      <c r="AQ43" s="380">
        <f>[3]Früchte!$AI27</f>
        <v>0</v>
      </c>
      <c r="AR43" s="380">
        <f>[3]Früchte!$CA27</f>
        <v>5.6047820000000002</v>
      </c>
      <c r="AS43" s="380"/>
      <c r="AT43" s="381">
        <f>[3]Früchte!$AJ27</f>
        <v>0</v>
      </c>
      <c r="AU43" s="381">
        <f>[3]Früchte!$CB27</f>
        <v>3.0338080000000001</v>
      </c>
      <c r="AV43" s="380"/>
      <c r="AW43" s="380">
        <f>[3]Früchte!$AK27</f>
        <v>2.6079850000000002</v>
      </c>
      <c r="AX43" s="380">
        <f>[3]Früchte!$CC27</f>
        <v>1.7435659999999999</v>
      </c>
      <c r="AY43" s="381">
        <f>[3]Früchte!$AL27</f>
        <v>0</v>
      </c>
      <c r="AZ43" s="381">
        <f>[3]Früchte!$CD27</f>
        <v>2.4224899999999998</v>
      </c>
      <c r="BA43" s="380">
        <f>[3]Früchte!$AM27</f>
        <v>0</v>
      </c>
      <c r="BB43" s="380">
        <f>[3]Früchte!$CE27</f>
        <v>3.343121</v>
      </c>
      <c r="BC43" s="381">
        <f>[3]Früchte!$AN27</f>
        <v>0.65976199999999996</v>
      </c>
      <c r="BD43" s="381">
        <f>[3]Früchte!$CF27</f>
        <v>0.40265499999999999</v>
      </c>
      <c r="BE43" s="380"/>
      <c r="BF43" s="380">
        <f>[3]Früchte!$AO27</f>
        <v>0</v>
      </c>
      <c r="BG43" s="380">
        <f>[3]Früchte!$CG27</f>
        <v>2.6321750000000002</v>
      </c>
      <c r="BH43" s="381">
        <f>[3]Früchte!$AP27</f>
        <v>1.6582319999999999</v>
      </c>
      <c r="BI43" s="381">
        <f>[3]Früchte!$CH27</f>
        <v>1.6229089999999999</v>
      </c>
      <c r="BJ43" s="380">
        <f>[3]Früchte!$AQ27</f>
        <v>2.9222190000000001</v>
      </c>
      <c r="BK43" s="380">
        <f>[3]Früchte!$CI27</f>
        <v>2.5389469999999998</v>
      </c>
      <c r="BL43" s="381">
        <f>[3]Früchte!$AR27</f>
        <v>0.87181399999999998</v>
      </c>
      <c r="BM43" s="381">
        <f>[3]Früchte!$CJ27</f>
        <v>0.80719099999999999</v>
      </c>
      <c r="BN43" s="380">
        <f>[3]Früchte!$AS27</f>
        <v>0</v>
      </c>
      <c r="BO43" s="380">
        <f>[3]Früchte!$CK27</f>
        <v>2.1971500000000002</v>
      </c>
      <c r="BP43" s="368" t="str">
        <f t="shared" si="7"/>
        <v>4</v>
      </c>
      <c r="BQ43" s="343">
        <f>VLOOKUP(MONTH(B43),[4]Referenztabelle!$B$2:$E$14,4,FALSE)</f>
        <v>4</v>
      </c>
      <c r="BR43" s="392">
        <f>[3]Früchte!$CN27</f>
        <v>5293.0484187470001</v>
      </c>
      <c r="BS43" s="392">
        <f>[3]Früchte!$CO27</f>
        <v>24019.410994847</v>
      </c>
      <c r="BT43" s="393"/>
      <c r="BU43" s="393">
        <f>[3]Früchte!$CP27</f>
        <v>640.24180563499999</v>
      </c>
      <c r="BV43" s="393">
        <f>[3]Früchte!$CQ27</f>
        <v>4713.8628195500005</v>
      </c>
      <c r="BW43" s="393"/>
      <c r="BX43" s="392">
        <f>[3]Früchte!$CR27</f>
        <v>65.868148602000005</v>
      </c>
      <c r="BY43" s="392">
        <f>[3]Früchte!$CS27</f>
        <v>1113.7362339190001</v>
      </c>
      <c r="BZ43" s="393"/>
      <c r="CA43" s="393">
        <f>[3]Früchte!$CT27</f>
        <v>212.143272895</v>
      </c>
      <c r="CB43" s="393">
        <f>[3]Früchte!$CU27</f>
        <v>2078.4032325789999</v>
      </c>
      <c r="CC43" s="392">
        <f>[3]Früchte!$CV27</f>
        <v>139.19065313700102</v>
      </c>
      <c r="CD43" s="392">
        <f>[3]Früchte!$CW27</f>
        <v>516.34525763700003</v>
      </c>
      <c r="CE43" s="393">
        <f>[3]Früchte!$CX27</f>
        <v>115.33442569500001</v>
      </c>
      <c r="CF43" s="393">
        <f>[3]Früchte!$CY27</f>
        <v>337.37001311099999</v>
      </c>
      <c r="CG43" s="393"/>
      <c r="CH43" s="392">
        <f>[3]Früchte!$CZ27</f>
        <v>2.0410000000000001E-2</v>
      </c>
      <c r="CI43" s="392">
        <f>[3]Früchte!$DA27</f>
        <v>18.509187186999998</v>
      </c>
      <c r="CJ43" s="393">
        <f>[3]Früchte!$DB27</f>
        <v>1.3900000100000001E-4</v>
      </c>
      <c r="CK43" s="393">
        <f>[3]Früchte!$DC27</f>
        <v>7.5276170000010003</v>
      </c>
      <c r="CL43" s="392">
        <f>[3]Früchte!DD27</f>
        <v>5.517087706001</v>
      </c>
      <c r="CM43" s="392">
        <f>[3]Früchte!DE27</f>
        <v>175.29677132400099</v>
      </c>
      <c r="CN43" s="393">
        <f>[3]Früchte!DF27</f>
        <v>5.7908000001E-2</v>
      </c>
      <c r="CO43" s="393">
        <f>[3]Früchte!DG27</f>
        <v>45.082544306001004</v>
      </c>
      <c r="CP43" s="392">
        <f>[3]Früchte!DH27</f>
        <v>8.9000000999999991E-5</v>
      </c>
      <c r="CQ43" s="392">
        <f>[3]Früchte!DI27</f>
        <v>0.19069700000099998</v>
      </c>
      <c r="CR43" s="393"/>
      <c r="CS43" s="393">
        <f>[3]Früchte!DJ27</f>
        <v>0.29453339500099995</v>
      </c>
      <c r="CT43" s="393">
        <f>[3]Früchte!DK27</f>
        <v>472.61833342699998</v>
      </c>
      <c r="CU43" s="393"/>
      <c r="CV43" s="392">
        <f>[3]Früchte!DL27</f>
        <v>336.778783487</v>
      </c>
      <c r="CW43" s="392">
        <f>[3]Früchte!DM27</f>
        <v>1991.3315096839999</v>
      </c>
      <c r="CX43" s="393">
        <f>[3]Früchte!DN27</f>
        <v>21.555343544001001</v>
      </c>
      <c r="CY43" s="393">
        <f>[3]Früchte!DO27</f>
        <v>415.95822613300101</v>
      </c>
      <c r="CZ43" s="392">
        <f>[3]Früchte!DP27</f>
        <v>30.991348208001</v>
      </c>
      <c r="DA43" s="392">
        <f>[3]Früchte!DQ27</f>
        <v>864.67065756799991</v>
      </c>
      <c r="DB43" s="393">
        <f>[3]Früchte!DR27</f>
        <v>646.10405855700003</v>
      </c>
      <c r="DC43" s="393">
        <f>[3]Früchte!DS27</f>
        <v>670.80405439100105</v>
      </c>
      <c r="DD43" s="393"/>
      <c r="DE43" s="392">
        <f>[3]Früchte!DT27</f>
        <v>12.735914339000999</v>
      </c>
      <c r="DF43" s="392">
        <f>[3]Früchte!DU27</f>
        <v>544.41259040800094</v>
      </c>
      <c r="DG43" s="393">
        <f>[3]Früchte!DV27</f>
        <v>455.84154830500103</v>
      </c>
      <c r="DH43" s="393">
        <f>[3]Früchte!DW27</f>
        <v>1018.794498276</v>
      </c>
      <c r="DI43" s="392">
        <f>[3]Früchte!DX27</f>
        <v>2150.4979657009999</v>
      </c>
      <c r="DJ43" s="392">
        <f>[3]Früchte!DY27</f>
        <v>4035.978542109</v>
      </c>
      <c r="DK43" s="393">
        <f>[3]Früchte!DZ27</f>
        <v>126.448873640001</v>
      </c>
      <c r="DL43" s="393">
        <f>[3]Früchte!EA27</f>
        <v>384.46968192700098</v>
      </c>
      <c r="DM43" s="392">
        <f>[3]Früchte!EB27</f>
        <v>14.175988734000999</v>
      </c>
      <c r="DN43" s="392">
        <f>[3]Früchte!EC27</f>
        <v>668.91897599699996</v>
      </c>
      <c r="DO43" s="393">
        <f>[3]Früchte!ED27</f>
        <v>78.582144753999998</v>
      </c>
      <c r="DP43" s="393">
        <f>[3]Früchte!EE27</f>
        <v>1179.7921564390001</v>
      </c>
    </row>
    <row r="44" spans="1:120" x14ac:dyDescent="0.2">
      <c r="A44" s="218"/>
      <c r="B44" s="189">
        <f>[3]Früchte!$A28</f>
        <v>45352</v>
      </c>
      <c r="C44" s="381">
        <f>[3]Früchte!$C28</f>
        <v>6.4731059999999996</v>
      </c>
      <c r="D44" s="381">
        <f>[3]Früchte!$AU28</f>
        <v>3.4358140000000001</v>
      </c>
      <c r="E44" s="380">
        <f>[3]Früchte!$E28</f>
        <v>5.99329</v>
      </c>
      <c r="F44" s="380">
        <f>[3]Früchte!$AW28</f>
        <v>3.3311440000000001</v>
      </c>
      <c r="G44" s="381">
        <f>[3]Früchte!$F28</f>
        <v>0</v>
      </c>
      <c r="H44" s="381">
        <f>[3]Früchte!$AX28</f>
        <v>3.338244</v>
      </c>
      <c r="I44" s="380">
        <f>[3]Früchte!$K28</f>
        <v>0</v>
      </c>
      <c r="J44" s="380">
        <f>[3]Früchte!$BC28</f>
        <v>0</v>
      </c>
      <c r="K44" s="381">
        <f>[3]Früchte!$N28</f>
        <v>6.3437020000000004</v>
      </c>
      <c r="L44" s="381">
        <f>[3]Früchte!$BF28</f>
        <v>3.7554750000000001</v>
      </c>
      <c r="M44" s="380"/>
      <c r="N44" s="380">
        <f>[3]Früchte!$P28</f>
        <v>0</v>
      </c>
      <c r="O44" s="380">
        <f>[3]Früchte!$BH28</f>
        <v>3.000324</v>
      </c>
      <c r="P44" s="381">
        <f>[3]Früchte!$Q28</f>
        <v>0</v>
      </c>
      <c r="Q44" s="381">
        <f>[3]Früchte!$BI28</f>
        <v>0</v>
      </c>
      <c r="R44" s="380">
        <f>[3]Früchte!$R28</f>
        <v>0</v>
      </c>
      <c r="S44" s="380">
        <f>[3]Früchte!$BJ28</f>
        <v>3.4617429999999998</v>
      </c>
      <c r="T44" s="381">
        <f>[3]Früchte!$T28</f>
        <v>0</v>
      </c>
      <c r="U44" s="381">
        <f>[3]Früchte!$BL28</f>
        <v>3.3071929999999998</v>
      </c>
      <c r="V44" s="380">
        <f>[3]Früchte!$U28</f>
        <v>6.5734349999999999</v>
      </c>
      <c r="W44" s="380">
        <f>[3]Früchte!$BM28</f>
        <v>4.9642809999999997</v>
      </c>
      <c r="X44" s="380"/>
      <c r="Y44" s="380">
        <f>[3]Früchte!$X28</f>
        <v>0</v>
      </c>
      <c r="Z44" s="380">
        <f>[3]Früchte!$BP28</f>
        <v>0</v>
      </c>
      <c r="AA44" s="381">
        <f>[3]Früchte!$Y28</f>
        <v>9.4447679999999998</v>
      </c>
      <c r="AB44" s="381">
        <f>[3]Früchte!$BQ28</f>
        <v>7.2087909999999997</v>
      </c>
      <c r="AC44" s="380">
        <f>[3]Früchte!$Z28</f>
        <v>23.503722</v>
      </c>
      <c r="AD44" s="380">
        <f>[3]Früchte!$BR28</f>
        <v>16.222897</v>
      </c>
      <c r="AE44" s="381">
        <f>[3]Früchte!$AA28</f>
        <v>23.858011000000001</v>
      </c>
      <c r="AF44" s="381">
        <f>[3]Früchte!$BS28</f>
        <v>18.068276999999998</v>
      </c>
      <c r="AG44" s="380"/>
      <c r="AH44" s="380">
        <f>[3]Früchte!$AC28</f>
        <v>0</v>
      </c>
      <c r="AI44" s="380">
        <f>[3]Früchte!$BU28</f>
        <v>0</v>
      </c>
      <c r="AJ44" s="381">
        <f>[3]Früchte!$AE28</f>
        <v>0</v>
      </c>
      <c r="AK44" s="381">
        <f>[3]Früchte!$BW28</f>
        <v>0</v>
      </c>
      <c r="AL44" s="380">
        <f>[3]Früchte!$AG28</f>
        <v>0</v>
      </c>
      <c r="AM44" s="380">
        <f>[3]Früchte!$BY28</f>
        <v>5.5598780000000003</v>
      </c>
      <c r="AN44" s="381">
        <f>[3]Früchte!$AH28</f>
        <v>0</v>
      </c>
      <c r="AO44" s="381">
        <f>[3]Früchte!$BZ28</f>
        <v>0</v>
      </c>
      <c r="AP44" s="380"/>
      <c r="AQ44" s="380">
        <f>[3]Früchte!$AI28</f>
        <v>0</v>
      </c>
      <c r="AR44" s="380">
        <f>[3]Früchte!$CA28</f>
        <v>5.4265720000000002</v>
      </c>
      <c r="AS44" s="380"/>
      <c r="AT44" s="381">
        <f>[3]Früchte!$AJ28</f>
        <v>0</v>
      </c>
      <c r="AU44" s="381">
        <f>[3]Früchte!$CB28</f>
        <v>3.0968499999999999</v>
      </c>
      <c r="AV44" s="380"/>
      <c r="AW44" s="380">
        <f>[3]Früchte!$AK28</f>
        <v>2.437586</v>
      </c>
      <c r="AX44" s="380">
        <f>[3]Früchte!$CC28</f>
        <v>1.724513</v>
      </c>
      <c r="AY44" s="381">
        <f>[3]Früchte!$AL28</f>
        <v>0</v>
      </c>
      <c r="AZ44" s="381">
        <f>[3]Früchte!$CD28</f>
        <v>2.3346100000000001</v>
      </c>
      <c r="BA44" s="380">
        <f>[3]Früchte!$AM28</f>
        <v>0</v>
      </c>
      <c r="BB44" s="380">
        <f>[3]Früchte!$CE28</f>
        <v>3.2855120000000002</v>
      </c>
      <c r="BC44" s="381">
        <f>[3]Früchte!$AN28</f>
        <v>0.63020200000000004</v>
      </c>
      <c r="BD44" s="381">
        <f>[3]Früchte!$CF28</f>
        <v>0.40305600000000003</v>
      </c>
      <c r="BE44" s="380"/>
      <c r="BF44" s="380">
        <f>[3]Früchte!$AO28</f>
        <v>0</v>
      </c>
      <c r="BG44" s="380">
        <f>[3]Früchte!$CG28</f>
        <v>2.627723</v>
      </c>
      <c r="BH44" s="381">
        <f>[3]Früchte!$AP28</f>
        <v>1.784259</v>
      </c>
      <c r="BI44" s="381">
        <f>[3]Früchte!$CH28</f>
        <v>1.4154850000000001</v>
      </c>
      <c r="BJ44" s="380">
        <f>[3]Früchte!$AQ28</f>
        <v>2.9847890000000001</v>
      </c>
      <c r="BK44" s="380">
        <f>[3]Früchte!$CI28</f>
        <v>2.5453999999999999</v>
      </c>
      <c r="BL44" s="381">
        <f>[3]Früchte!$AR28</f>
        <v>0.88096200000000002</v>
      </c>
      <c r="BM44" s="381">
        <f>[3]Früchte!$CJ28</f>
        <v>0.76135799999999998</v>
      </c>
      <c r="BN44" s="380">
        <f>[3]Früchte!$AS28</f>
        <v>0</v>
      </c>
      <c r="BO44" s="380">
        <f>[3]Früchte!$CK28</f>
        <v>2.320503</v>
      </c>
      <c r="BP44" s="368" t="str">
        <f t="shared" si="7"/>
        <v>5</v>
      </c>
      <c r="BQ44" s="343">
        <f>VLOOKUP(MONTH(B44),[4]Referenztabelle!$B$2:$E$14,4,FALSE)</f>
        <v>5</v>
      </c>
      <c r="BR44" s="392">
        <f>[3]Früchte!$CN28</f>
        <v>7277.9251322849996</v>
      </c>
      <c r="BS44" s="392">
        <f>[3]Früchte!$CO28</f>
        <v>31876.703220237003</v>
      </c>
      <c r="BT44" s="393"/>
      <c r="BU44" s="393">
        <f>[3]Früchte!$CP28</f>
        <v>827.48313943700009</v>
      </c>
      <c r="BV44" s="393">
        <f>[3]Früchte!$CQ28</f>
        <v>6050.9411234710005</v>
      </c>
      <c r="BW44" s="393"/>
      <c r="BX44" s="392">
        <f>[3]Früchte!$CR28</f>
        <v>192.08873996100101</v>
      </c>
      <c r="BY44" s="392">
        <f>[3]Früchte!$CS28</f>
        <v>1507.6847755770002</v>
      </c>
      <c r="BZ44" s="393"/>
      <c r="CA44" s="393">
        <f>[3]Früchte!$CT28</f>
        <v>143.50287601099998</v>
      </c>
      <c r="CB44" s="393">
        <f>[3]Früchte!$CU28</f>
        <v>2715.985961249</v>
      </c>
      <c r="CC44" s="392">
        <f>[3]Früchte!$CV28</f>
        <v>136.12504758400001</v>
      </c>
      <c r="CD44" s="392">
        <f>[3]Früchte!$CW28</f>
        <v>644.69248597299998</v>
      </c>
      <c r="CE44" s="393">
        <f>[3]Früchte!$CX28</f>
        <v>88.733014653000012</v>
      </c>
      <c r="CF44" s="393">
        <f>[3]Früchte!$CY28</f>
        <v>402.69645091299998</v>
      </c>
      <c r="CG44" s="393"/>
      <c r="CH44" s="392">
        <f>[3]Früchte!$CZ28</f>
        <v>8.2480000009999988E-3</v>
      </c>
      <c r="CI44" s="392">
        <f>[3]Früchte!$DA28</f>
        <v>0.83490446100100002</v>
      </c>
      <c r="CJ44" s="393">
        <f>[3]Früchte!$DB28</f>
        <v>5.5000000000000003E-4</v>
      </c>
      <c r="CK44" s="393">
        <f>[3]Früchte!$DC28</f>
        <v>4.1946029999999999</v>
      </c>
      <c r="CL44" s="392">
        <f>[3]Früchte!DD28</f>
        <v>0.62718922600099991</v>
      </c>
      <c r="CM44" s="392">
        <f>[3]Früchte!DE28</f>
        <v>182.940095116001</v>
      </c>
      <c r="CN44" s="393">
        <f>[3]Früchte!DF28</f>
        <v>6.4703999999999998E-2</v>
      </c>
      <c r="CO44" s="393">
        <f>[3]Früchte!DG28</f>
        <v>2.1331963340010001</v>
      </c>
      <c r="CP44" s="392">
        <f>[3]Früchte!DH28</f>
        <v>1.9500000000000002E-4</v>
      </c>
      <c r="CQ44" s="392">
        <f>[3]Früchte!DI28</f>
        <v>0.29203600000000002</v>
      </c>
      <c r="CR44" s="393"/>
      <c r="CS44" s="393">
        <f>[3]Früchte!DJ28</f>
        <v>1.016189978001</v>
      </c>
      <c r="CT44" s="393">
        <f>[3]Früchte!DK28</f>
        <v>616.89277343599997</v>
      </c>
      <c r="CU44" s="393"/>
      <c r="CV44" s="392">
        <f>[3]Früchte!DL28</f>
        <v>680.15549241000099</v>
      </c>
      <c r="CW44" s="392">
        <f>[3]Früchte!DM28</f>
        <v>2739.9393961000001</v>
      </c>
      <c r="CX44" s="393">
        <f>[3]Früchte!DN28</f>
        <v>45.412082142000003</v>
      </c>
      <c r="CY44" s="393">
        <f>[3]Früchte!DO28</f>
        <v>515.918353725001</v>
      </c>
      <c r="CZ44" s="392">
        <f>[3]Früchte!DP28</f>
        <v>150.50543597200001</v>
      </c>
      <c r="DA44" s="392">
        <f>[3]Früchte!DQ28</f>
        <v>2344.0404193009999</v>
      </c>
      <c r="DB44" s="393">
        <f>[3]Früchte!DR28</f>
        <v>965.98118887500004</v>
      </c>
      <c r="DC44" s="393">
        <f>[3]Früchte!DS28</f>
        <v>791.91229116400007</v>
      </c>
      <c r="DD44" s="393"/>
      <c r="DE44" s="392">
        <f>[3]Früchte!DT28</f>
        <v>24.412977244</v>
      </c>
      <c r="DF44" s="392">
        <f>[3]Früchte!DU28</f>
        <v>861.74354317500001</v>
      </c>
      <c r="DG44" s="393">
        <f>[3]Früchte!DV28</f>
        <v>500.80068670899999</v>
      </c>
      <c r="DH44" s="393">
        <f>[3]Früchte!DW28</f>
        <v>1399.4462577180002</v>
      </c>
      <c r="DI44" s="392">
        <f>[3]Früchte!DX28</f>
        <v>2819.3662807109999</v>
      </c>
      <c r="DJ44" s="392">
        <f>[3]Früchte!DY28</f>
        <v>5128.2222402890002</v>
      </c>
      <c r="DK44" s="393">
        <f>[3]Früchte!DZ28</f>
        <v>243.11106072699999</v>
      </c>
      <c r="DL44" s="393">
        <f>[3]Früchte!EA28</f>
        <v>568.11623295600009</v>
      </c>
      <c r="DM44" s="392">
        <f>[3]Früchte!EB28</f>
        <v>21.030071087</v>
      </c>
      <c r="DN44" s="392">
        <f>[3]Früchte!EC28</f>
        <v>874.11196962100109</v>
      </c>
      <c r="DO44" s="393">
        <f>[3]Früchte!ED28</f>
        <v>15.350668932001</v>
      </c>
      <c r="DP44" s="393">
        <f>[3]Früchte!EE28</f>
        <v>269.43818919800003</v>
      </c>
    </row>
    <row r="45" spans="1:120" x14ac:dyDescent="0.2">
      <c r="A45" s="218"/>
      <c r="B45" s="189">
        <f>[3]Früchte!$A29</f>
        <v>45323</v>
      </c>
      <c r="C45" s="381">
        <f>[3]Früchte!$C29</f>
        <v>6.4592179999999999</v>
      </c>
      <c r="D45" s="381">
        <f>[3]Früchte!$AU29</f>
        <v>3.5099450000000001</v>
      </c>
      <c r="E45" s="380">
        <f>[3]Früchte!$E29</f>
        <v>6.252472</v>
      </c>
      <c r="F45" s="380">
        <f>[3]Früchte!$AW29</f>
        <v>3.118773</v>
      </c>
      <c r="G45" s="381">
        <f>[3]Früchte!$F29</f>
        <v>0</v>
      </c>
      <c r="H45" s="381">
        <f>[3]Früchte!$AX29</f>
        <v>3.4071229999999999</v>
      </c>
      <c r="I45" s="380">
        <f>[3]Früchte!$K29</f>
        <v>6.3854889999999997</v>
      </c>
      <c r="J45" s="380">
        <f>[3]Früchte!$BC29</f>
        <v>0</v>
      </c>
      <c r="K45" s="381">
        <f>[3]Früchte!$N29</f>
        <v>6.3205489999999998</v>
      </c>
      <c r="L45" s="381">
        <f>[3]Früchte!$BF29</f>
        <v>3.8851040000000001</v>
      </c>
      <c r="M45" s="380"/>
      <c r="N45" s="380">
        <f>[3]Früchte!$P29</f>
        <v>0</v>
      </c>
      <c r="O45" s="380">
        <f>[3]Früchte!$BH29</f>
        <v>3.0300600000000002</v>
      </c>
      <c r="P45" s="381">
        <f>[3]Früchte!$Q29</f>
        <v>0</v>
      </c>
      <c r="Q45" s="381">
        <f>[3]Früchte!$BI29</f>
        <v>0</v>
      </c>
      <c r="R45" s="380">
        <f>[3]Früchte!$R29</f>
        <v>0</v>
      </c>
      <c r="S45" s="380">
        <f>[3]Früchte!$BJ29</f>
        <v>3.5157379999999998</v>
      </c>
      <c r="T45" s="381">
        <f>[3]Früchte!$T29</f>
        <v>0</v>
      </c>
      <c r="U45" s="381">
        <f>[3]Früchte!$BL29</f>
        <v>0</v>
      </c>
      <c r="V45" s="380">
        <f>[3]Früchte!$U29</f>
        <v>6.5705730000000004</v>
      </c>
      <c r="W45" s="380">
        <f>[3]Früchte!$BM29</f>
        <v>5.0100179999999996</v>
      </c>
      <c r="X45" s="380"/>
      <c r="Y45" s="380">
        <f>[3]Früchte!$X29</f>
        <v>0</v>
      </c>
      <c r="Z45" s="380">
        <f>[3]Früchte!$BP29</f>
        <v>0</v>
      </c>
      <c r="AA45" s="381">
        <f>[3]Früchte!$Y29</f>
        <v>12.916029999999999</v>
      </c>
      <c r="AB45" s="381">
        <f>[3]Früchte!$BQ29</f>
        <v>9.4507670000000008</v>
      </c>
      <c r="AC45" s="380">
        <f>[3]Früchte!$Z29</f>
        <v>23.613557</v>
      </c>
      <c r="AD45" s="380">
        <f>[3]Früchte!$BR29</f>
        <v>18.506077999999999</v>
      </c>
      <c r="AE45" s="381">
        <f>[3]Früchte!$AA29</f>
        <v>24.803366</v>
      </c>
      <c r="AF45" s="381">
        <f>[3]Früchte!$BS29</f>
        <v>18.970385</v>
      </c>
      <c r="AG45" s="380"/>
      <c r="AH45" s="380">
        <f>[3]Früchte!$AC29</f>
        <v>0</v>
      </c>
      <c r="AI45" s="380">
        <f>[3]Früchte!$BU29</f>
        <v>0</v>
      </c>
      <c r="AJ45" s="381">
        <f>[3]Früchte!$AE29</f>
        <v>0</v>
      </c>
      <c r="AK45" s="381">
        <f>[3]Früchte!$BW29</f>
        <v>0</v>
      </c>
      <c r="AL45" s="380">
        <f>[3]Früchte!$AG29</f>
        <v>0</v>
      </c>
      <c r="AM45" s="380">
        <f>[3]Früchte!$BY29</f>
        <v>0</v>
      </c>
      <c r="AN45" s="381">
        <f>[3]Früchte!$AH29</f>
        <v>0</v>
      </c>
      <c r="AO45" s="381">
        <f>[3]Früchte!$BZ29</f>
        <v>0</v>
      </c>
      <c r="AP45" s="380"/>
      <c r="AQ45" s="380">
        <f>[3]Früchte!$AI29</f>
        <v>0</v>
      </c>
      <c r="AR45" s="380">
        <f>[3]Früchte!$CA29</f>
        <v>5.7904710000000001</v>
      </c>
      <c r="AS45" s="380"/>
      <c r="AT45" s="381">
        <f>[3]Früchte!$AJ29</f>
        <v>0</v>
      </c>
      <c r="AU45" s="381">
        <f>[3]Früchte!$CB29</f>
        <v>3.138236</v>
      </c>
      <c r="AV45" s="380"/>
      <c r="AW45" s="380">
        <f>[3]Früchte!$AK29</f>
        <v>2.364004</v>
      </c>
      <c r="AX45" s="380">
        <f>[3]Früchte!$CC29</f>
        <v>1.6028359999999999</v>
      </c>
      <c r="AY45" s="381">
        <f>[3]Früchte!$AL29</f>
        <v>0</v>
      </c>
      <c r="AZ45" s="381">
        <f>[3]Früchte!$CD29</f>
        <v>2.0432440000000001</v>
      </c>
      <c r="BA45" s="380">
        <f>[3]Früchte!$AM29</f>
        <v>3.6314760000000001</v>
      </c>
      <c r="BB45" s="380">
        <f>[3]Früchte!$CE29</f>
        <v>2.6149110000000002</v>
      </c>
      <c r="BC45" s="381">
        <f>[3]Früchte!$AN29</f>
        <v>0.51813900000000002</v>
      </c>
      <c r="BD45" s="381">
        <f>[3]Früchte!$CF29</f>
        <v>0.41444599999999998</v>
      </c>
      <c r="BE45" s="380"/>
      <c r="BF45" s="380">
        <f>[3]Früchte!$AO29</f>
        <v>0</v>
      </c>
      <c r="BG45" s="380">
        <f>[3]Früchte!$CG29</f>
        <v>2.6070419999999999</v>
      </c>
      <c r="BH45" s="381">
        <f>[3]Früchte!$AP29</f>
        <v>1.8606149999999999</v>
      </c>
      <c r="BI45" s="381">
        <f>[3]Früchte!$CH29</f>
        <v>1.589253</v>
      </c>
      <c r="BJ45" s="380">
        <f>[3]Früchte!$AQ29</f>
        <v>2.9791110000000001</v>
      </c>
      <c r="BK45" s="380">
        <f>[3]Früchte!$CI29</f>
        <v>2.2117</v>
      </c>
      <c r="BL45" s="381">
        <f>[3]Früchte!$AR29</f>
        <v>0.905528</v>
      </c>
      <c r="BM45" s="381">
        <f>[3]Früchte!$CJ29</f>
        <v>0.78120199999999995</v>
      </c>
      <c r="BN45" s="380">
        <f>[3]Früchte!$AS29</f>
        <v>0</v>
      </c>
      <c r="BO45" s="380">
        <f>[3]Früchte!$CK29</f>
        <v>2.3068369999999998</v>
      </c>
      <c r="BP45" s="368" t="str">
        <f t="shared" si="7"/>
        <v>4</v>
      </c>
      <c r="BQ45" s="343">
        <f>VLOOKUP(MONTH(B45),[4]Referenztabelle!$B$2:$E$14,4,FALSE)</f>
        <v>4</v>
      </c>
      <c r="BR45" s="392">
        <f>[3]Früchte!$CN29</f>
        <v>5672.5464985069993</v>
      </c>
      <c r="BS45" s="392">
        <f>[3]Früchte!$CO29</f>
        <v>25317.858658254001</v>
      </c>
      <c r="BT45" s="393"/>
      <c r="BU45" s="393">
        <f>[3]Früchte!$CP29</f>
        <v>642.13723454399997</v>
      </c>
      <c r="BV45" s="393">
        <f>[3]Früchte!$CQ29</f>
        <v>4911.0701783699997</v>
      </c>
      <c r="BW45" s="393"/>
      <c r="BX45" s="392">
        <f>[3]Früchte!$CR29</f>
        <v>153.88316694000102</v>
      </c>
      <c r="BY45" s="392">
        <f>[3]Früchte!$CS29</f>
        <v>1208.024205594</v>
      </c>
      <c r="BZ45" s="393"/>
      <c r="CA45" s="393">
        <f>[3]Früchte!$CT29</f>
        <v>41.506600366001003</v>
      </c>
      <c r="CB45" s="393">
        <f>[3]Früchte!$CU29</f>
        <v>683.75152253299996</v>
      </c>
      <c r="CC45" s="392">
        <f>[3]Früchte!$CV29</f>
        <v>56.051355000001003</v>
      </c>
      <c r="CD45" s="392">
        <f>[3]Früchte!$CW29</f>
        <v>341.20514784800002</v>
      </c>
      <c r="CE45" s="393">
        <f>[3]Früchte!$CX29</f>
        <v>28.547945442001001</v>
      </c>
      <c r="CF45" s="393">
        <f>[3]Früchte!$CY29</f>
        <v>193.01473360100002</v>
      </c>
      <c r="CG45" s="393"/>
      <c r="CH45" s="392">
        <f>[3]Früchte!$CZ29</f>
        <v>9.5790000000000007E-3</v>
      </c>
      <c r="CI45" s="392">
        <f>[3]Früchte!$DA29</f>
        <v>0.60115759800000002</v>
      </c>
      <c r="CJ45" s="393">
        <f>[3]Früchte!$DB29</f>
        <v>8.3000000000000012E-5</v>
      </c>
      <c r="CK45" s="393">
        <f>[3]Früchte!$DC29</f>
        <v>2.2404870000000003</v>
      </c>
      <c r="CL45" s="392">
        <f>[3]Früchte!DD29</f>
        <v>0.84142728200000005</v>
      </c>
      <c r="CM45" s="392">
        <f>[3]Früchte!DE29</f>
        <v>38.451190067000006</v>
      </c>
      <c r="CN45" s="393">
        <f>[3]Früchte!DF29</f>
        <v>0.10864900000000001</v>
      </c>
      <c r="CO45" s="393">
        <f>[3]Früchte!DG29</f>
        <v>0.46433800000000003</v>
      </c>
      <c r="CP45" s="392">
        <f>[3]Früchte!DH29</f>
        <v>0</v>
      </c>
      <c r="CQ45" s="392">
        <f>[3]Früchte!DI29</f>
        <v>0.17548300000100001</v>
      </c>
      <c r="CR45" s="393"/>
      <c r="CS45" s="393">
        <f>[3]Früchte!DJ29</f>
        <v>7.1571444940000006</v>
      </c>
      <c r="CT45" s="393">
        <f>[3]Früchte!DK29</f>
        <v>431.56739710900104</v>
      </c>
      <c r="CU45" s="393"/>
      <c r="CV45" s="392">
        <f>[3]Früchte!DL29</f>
        <v>558.39498096000102</v>
      </c>
      <c r="CW45" s="392">
        <f>[3]Früchte!DM29</f>
        <v>2318.683484699</v>
      </c>
      <c r="CX45" s="393">
        <f>[3]Früchte!DN29</f>
        <v>25.556281570001001</v>
      </c>
      <c r="CY45" s="393">
        <f>[3]Früchte!DO29</f>
        <v>623.71606333100101</v>
      </c>
      <c r="CZ45" s="392">
        <f>[3]Früchte!DP29</f>
        <v>293.51783807100099</v>
      </c>
      <c r="DA45" s="392">
        <f>[3]Früchte!DQ29</f>
        <v>3187.1099388060002</v>
      </c>
      <c r="DB45" s="393">
        <f>[3]Früchte!DR29</f>
        <v>730.36797426999999</v>
      </c>
      <c r="DC45" s="393">
        <f>[3]Früchte!DS29</f>
        <v>566.69434722500102</v>
      </c>
      <c r="DD45" s="393"/>
      <c r="DE45" s="392">
        <f>[3]Früchte!DT29</f>
        <v>15.179244299</v>
      </c>
      <c r="DF45" s="392">
        <f>[3]Früchte!DU29</f>
        <v>554.06873670200093</v>
      </c>
      <c r="DG45" s="393">
        <f>[3]Früchte!DV29</f>
        <v>377.96481358100004</v>
      </c>
      <c r="DH45" s="393">
        <f>[3]Früchte!DW29</f>
        <v>1116.1303587110001</v>
      </c>
      <c r="DI45" s="392">
        <f>[3]Früchte!DX29</f>
        <v>1984.952120143</v>
      </c>
      <c r="DJ45" s="392">
        <f>[3]Früchte!DY29</f>
        <v>4335.6275587999999</v>
      </c>
      <c r="DK45" s="393">
        <f>[3]Früchte!DZ29</f>
        <v>175.68654838600099</v>
      </c>
      <c r="DL45" s="393">
        <f>[3]Früchte!EA29</f>
        <v>592.286260911</v>
      </c>
      <c r="DM45" s="392">
        <f>[3]Früchte!EB29</f>
        <v>8.1413407730009997</v>
      </c>
      <c r="DN45" s="392">
        <f>[3]Früchte!EC29</f>
        <v>540.72187171100109</v>
      </c>
      <c r="DO45" s="393">
        <f>[3]Früchte!ED29</f>
        <v>3.2052599320000001</v>
      </c>
      <c r="DP45" s="393">
        <f>[3]Früchte!EE29</f>
        <v>0.46834200000099996</v>
      </c>
    </row>
    <row r="46" spans="1:120" x14ac:dyDescent="0.2">
      <c r="A46" s="218"/>
      <c r="B46" s="189">
        <f>[3]Früchte!$A30</f>
        <v>45292</v>
      </c>
      <c r="C46" s="381">
        <f>[3]Früchte!$C30</f>
        <v>0</v>
      </c>
      <c r="D46" s="381">
        <f>[3]Früchte!$AU30</f>
        <v>3.5773259999999998</v>
      </c>
      <c r="E46" s="380">
        <f>[3]Früchte!$E30</f>
        <v>6.309857</v>
      </c>
      <c r="F46" s="380">
        <f>[3]Früchte!$AW30</f>
        <v>3.5249519999999999</v>
      </c>
      <c r="G46" s="381">
        <f>[3]Früchte!$F30</f>
        <v>0</v>
      </c>
      <c r="H46" s="381">
        <f>[3]Früchte!$AX30</f>
        <v>3.51173</v>
      </c>
      <c r="I46" s="380">
        <f>[3]Früchte!$K30</f>
        <v>6.2889400000000002</v>
      </c>
      <c r="J46" s="380">
        <f>[3]Früchte!$BC30</f>
        <v>0</v>
      </c>
      <c r="K46" s="381">
        <f>[3]Früchte!$N30</f>
        <v>6.3111620000000004</v>
      </c>
      <c r="L46" s="381">
        <f>[3]Früchte!$BF30</f>
        <v>4.3152210000000002</v>
      </c>
      <c r="M46" s="380"/>
      <c r="N46" s="380">
        <f>[3]Früchte!$P30</f>
        <v>0</v>
      </c>
      <c r="O46" s="380">
        <f>[3]Früchte!$BH30</f>
        <v>3.309285</v>
      </c>
      <c r="P46" s="381">
        <f>[3]Früchte!$Q30</f>
        <v>0</v>
      </c>
      <c r="Q46" s="381">
        <f>[3]Früchte!$BI30</f>
        <v>3.8042060000000002</v>
      </c>
      <c r="R46" s="380">
        <f>[3]Früchte!$R30</f>
        <v>0</v>
      </c>
      <c r="S46" s="380">
        <f>[3]Früchte!$BJ30</f>
        <v>3.4433690000000001</v>
      </c>
      <c r="T46" s="381">
        <f>[3]Früchte!$T30</f>
        <v>0</v>
      </c>
      <c r="U46" s="381">
        <f>[3]Früchte!$BL30</f>
        <v>0</v>
      </c>
      <c r="V46" s="380">
        <f>[3]Früchte!$U30</f>
        <v>6.4140819999999996</v>
      </c>
      <c r="W46" s="380">
        <f>[3]Früchte!$BM30</f>
        <v>4.8090310000000001</v>
      </c>
      <c r="X46" s="380"/>
      <c r="Y46" s="380">
        <f>[3]Früchte!$X30</f>
        <v>0</v>
      </c>
      <c r="Z46" s="380">
        <f>[3]Früchte!$BP30</f>
        <v>0</v>
      </c>
      <c r="AA46" s="381">
        <f>[3]Früchte!$Y30</f>
        <v>14.164153000000001</v>
      </c>
      <c r="AB46" s="381">
        <f>[3]Früchte!$BQ30</f>
        <v>17.219124999999998</v>
      </c>
      <c r="AC46" s="380">
        <f>[3]Früchte!$Z30</f>
        <v>26.834071000000002</v>
      </c>
      <c r="AD46" s="380">
        <f>[3]Früchte!$BR30</f>
        <v>14.812813</v>
      </c>
      <c r="AE46" s="381">
        <f>[3]Früchte!$AA30</f>
        <v>25.379868999999999</v>
      </c>
      <c r="AF46" s="381">
        <f>[3]Früchte!$BS30</f>
        <v>19.397051000000001</v>
      </c>
      <c r="AG46" s="380"/>
      <c r="AH46" s="380">
        <f>[3]Früchte!$AC30</f>
        <v>0</v>
      </c>
      <c r="AI46" s="380">
        <f>[3]Früchte!$BU30</f>
        <v>0</v>
      </c>
      <c r="AJ46" s="381">
        <f>[3]Früchte!$AE30</f>
        <v>0</v>
      </c>
      <c r="AK46" s="381">
        <f>[3]Früchte!$BW30</f>
        <v>0</v>
      </c>
      <c r="AL46" s="380">
        <f>[3]Früchte!$AG30</f>
        <v>0</v>
      </c>
      <c r="AM46" s="380">
        <f>[3]Früchte!$BY30</f>
        <v>0</v>
      </c>
      <c r="AN46" s="381">
        <f>[3]Früchte!$AH30</f>
        <v>0</v>
      </c>
      <c r="AO46" s="381">
        <f>[3]Früchte!$BZ30</f>
        <v>0</v>
      </c>
      <c r="AP46" s="380"/>
      <c r="AQ46" s="380">
        <f>[3]Früchte!$AI30</f>
        <v>0</v>
      </c>
      <c r="AR46" s="380">
        <f>[3]Früchte!$CA30</f>
        <v>5.8357590000000004</v>
      </c>
      <c r="AS46" s="380"/>
      <c r="AT46" s="381">
        <f>[3]Früchte!$AJ30</f>
        <v>0</v>
      </c>
      <c r="AU46" s="381">
        <f>[3]Früchte!$CB30</f>
        <v>3.2613340000000002</v>
      </c>
      <c r="AV46" s="380"/>
      <c r="AW46" s="380">
        <f>[3]Früchte!$AK30</f>
        <v>2.4490189999999998</v>
      </c>
      <c r="AX46" s="380">
        <f>[3]Früchte!$CC30</f>
        <v>1.796009</v>
      </c>
      <c r="AY46" s="381">
        <f>[3]Früchte!$AL30</f>
        <v>0</v>
      </c>
      <c r="AZ46" s="381">
        <f>[3]Früchte!$CD30</f>
        <v>2.241374</v>
      </c>
      <c r="BA46" s="380">
        <f>[3]Früchte!$AM30</f>
        <v>3.6094300000000001</v>
      </c>
      <c r="BB46" s="380">
        <f>[3]Früchte!$CE30</f>
        <v>2.248208</v>
      </c>
      <c r="BC46" s="381">
        <f>[3]Früchte!$AN30</f>
        <v>0.57155699999999998</v>
      </c>
      <c r="BD46" s="381">
        <f>[3]Früchte!$CF30</f>
        <v>0.403806</v>
      </c>
      <c r="BE46" s="380"/>
      <c r="BF46" s="380">
        <f>[3]Früchte!$AO30</f>
        <v>0</v>
      </c>
      <c r="BG46" s="380">
        <f>[3]Früchte!$CG30</f>
        <v>2.558033</v>
      </c>
      <c r="BH46" s="381">
        <f>[3]Früchte!$AP30</f>
        <v>1.8396129999999999</v>
      </c>
      <c r="BI46" s="381">
        <f>[3]Früchte!$CH30</f>
        <v>1.5309740000000001</v>
      </c>
      <c r="BJ46" s="380">
        <f>[3]Früchte!$AQ30</f>
        <v>3.028</v>
      </c>
      <c r="BK46" s="380">
        <f>[3]Früchte!$CI30</f>
        <v>2.5311119999999998</v>
      </c>
      <c r="BL46" s="381">
        <f>[3]Früchte!$AR30</f>
        <v>0.751301</v>
      </c>
      <c r="BM46" s="381">
        <f>[3]Früchte!$CJ30</f>
        <v>0.79630900000000004</v>
      </c>
      <c r="BN46" s="380">
        <f>[3]Früchte!$AS30</f>
        <v>0</v>
      </c>
      <c r="BO46" s="380">
        <f>[3]Früchte!$CK30</f>
        <v>1.8701430000000001</v>
      </c>
      <c r="BP46" s="368" t="str">
        <f t="shared" si="7"/>
        <v>4</v>
      </c>
      <c r="BQ46" s="343">
        <f>VLOOKUP(MONTH(B46),[4]Referenztabelle!$B$2:$E$14,4,FALSE)</f>
        <v>4</v>
      </c>
      <c r="BR46" s="392">
        <f>[3]Früchte!$CN30</f>
        <v>5573.1752856029998</v>
      </c>
      <c r="BS46" s="392">
        <f>[3]Früchte!$CO30</f>
        <v>25628.739354808</v>
      </c>
      <c r="BT46" s="393"/>
      <c r="BU46" s="393">
        <f>[3]Früchte!$CP30</f>
        <v>675.69809833000102</v>
      </c>
      <c r="BV46" s="393">
        <f>[3]Früchte!$CQ30</f>
        <v>4593.7300951100005</v>
      </c>
      <c r="BW46" s="393"/>
      <c r="BX46" s="392">
        <f>[3]Früchte!$CR30</f>
        <v>134.92781471600102</v>
      </c>
      <c r="BY46" s="392">
        <f>[3]Früchte!$CS30</f>
        <v>1113.21575923</v>
      </c>
      <c r="BZ46" s="393"/>
      <c r="CA46" s="393">
        <f>[3]Früchte!$CT30</f>
        <v>21.565850000000999</v>
      </c>
      <c r="CB46" s="393">
        <f>[3]Früchte!$CU30</f>
        <v>94.466410898999996</v>
      </c>
      <c r="CC46" s="392">
        <f>[3]Früchte!$CV30</f>
        <v>30.712758800001001</v>
      </c>
      <c r="CD46" s="392">
        <f>[3]Früchte!$CW30</f>
        <v>396.006915775001</v>
      </c>
      <c r="CE46" s="393">
        <f>[3]Früchte!$CX30</f>
        <v>6.78925</v>
      </c>
      <c r="CF46" s="393">
        <f>[3]Früchte!$CY30</f>
        <v>133.86393843300098</v>
      </c>
      <c r="CG46" s="393"/>
      <c r="CH46" s="392">
        <f>[3]Früchte!$CZ30</f>
        <v>2.0133999999999999E-2</v>
      </c>
      <c r="CI46" s="392">
        <f>[3]Früchte!$DA30</f>
        <v>0.66399328300100002</v>
      </c>
      <c r="CJ46" s="393">
        <f>[3]Früchte!$DB30</f>
        <v>0</v>
      </c>
      <c r="CK46" s="393">
        <f>[3]Früchte!$DC30</f>
        <v>2.1122450000000002</v>
      </c>
      <c r="CL46" s="392">
        <f>[3]Früchte!DD30</f>
        <v>0.30157300000100001</v>
      </c>
      <c r="CM46" s="392">
        <f>[3]Früchte!DE30</f>
        <v>2.8269319999999998</v>
      </c>
      <c r="CN46" s="393">
        <f>[3]Früchte!DF30</f>
        <v>4.3400000001E-2</v>
      </c>
      <c r="CO46" s="393">
        <f>[3]Früchte!DG30</f>
        <v>1.186324997</v>
      </c>
      <c r="CP46" s="392">
        <f>[3]Früchte!DH30</f>
        <v>0</v>
      </c>
      <c r="CQ46" s="392">
        <f>[3]Früchte!DI30</f>
        <v>0.12279620000000001</v>
      </c>
      <c r="CR46" s="393"/>
      <c r="CS46" s="393">
        <f>[3]Früchte!DJ30</f>
        <v>13.788885518000999</v>
      </c>
      <c r="CT46" s="393">
        <f>[3]Früchte!DK30</f>
        <v>358.29042676400104</v>
      </c>
      <c r="CU46" s="393"/>
      <c r="CV46" s="392">
        <f>[3]Früchte!DL30</f>
        <v>588.45892668499994</v>
      </c>
      <c r="CW46" s="392">
        <f>[3]Früchte!DM30</f>
        <v>2447.3584380339998</v>
      </c>
      <c r="CX46" s="393">
        <f>[3]Früchte!DN30</f>
        <v>23.775563013999999</v>
      </c>
      <c r="CY46" s="393">
        <f>[3]Früchte!DO30</f>
        <v>458.61004889100002</v>
      </c>
      <c r="CZ46" s="392">
        <f>[3]Früchte!DP30</f>
        <v>483.63907403600098</v>
      </c>
      <c r="DA46" s="392">
        <f>[3]Früchte!DQ30</f>
        <v>4482.2635073579995</v>
      </c>
      <c r="DB46" s="393">
        <f>[3]Früchte!DR30</f>
        <v>529.79990169400003</v>
      </c>
      <c r="DC46" s="393">
        <f>[3]Früchte!DS30</f>
        <v>584.72176361200093</v>
      </c>
      <c r="DD46" s="393"/>
      <c r="DE46" s="392">
        <f>[3]Früchte!DT30</f>
        <v>19.341066534000998</v>
      </c>
      <c r="DF46" s="392">
        <f>[3]Früchte!DU30</f>
        <v>628.88085652999996</v>
      </c>
      <c r="DG46" s="393">
        <f>[3]Früchte!DV30</f>
        <v>351.96703993400098</v>
      </c>
      <c r="DH46" s="393">
        <f>[3]Früchte!DW30</f>
        <v>1077.6799113889999</v>
      </c>
      <c r="DI46" s="392">
        <f>[3]Früchte!DX30</f>
        <v>1872.743051397</v>
      </c>
      <c r="DJ46" s="392">
        <f>[3]Früchte!DY30</f>
        <v>3891.0674873530002</v>
      </c>
      <c r="DK46" s="393">
        <f>[3]Früchte!DZ30</f>
        <v>134.58153187599999</v>
      </c>
      <c r="DL46" s="393">
        <f>[3]Früchte!EA30</f>
        <v>618.251608197</v>
      </c>
      <c r="DM46" s="392">
        <f>[3]Früchte!EB30</f>
        <v>12.273335391000002</v>
      </c>
      <c r="DN46" s="392">
        <f>[3]Früchte!EC30</f>
        <v>618.6971128350001</v>
      </c>
      <c r="DO46" s="393">
        <f>[3]Früchte!ED30</f>
        <v>5.3999999999999999E-2</v>
      </c>
      <c r="DP46" s="393">
        <f>[3]Früchte!EE30</f>
        <v>0.21510699999999999</v>
      </c>
    </row>
    <row r="47" spans="1:120" x14ac:dyDescent="0.2">
      <c r="A47" s="218"/>
      <c r="B47" s="189">
        <f>[3]Früchte!$A31</f>
        <v>45261</v>
      </c>
      <c r="C47" s="381">
        <f>[3]Früchte!$C31</f>
        <v>0</v>
      </c>
      <c r="D47" s="381">
        <f>[3]Früchte!$AU31</f>
        <v>3.485214</v>
      </c>
      <c r="E47" s="380">
        <f>[3]Früchte!$E31</f>
        <v>6.3063919999999998</v>
      </c>
      <c r="F47" s="380">
        <f>[3]Früchte!$AW31</f>
        <v>3.4825219999999999</v>
      </c>
      <c r="G47" s="381">
        <f>[3]Früchte!$F31</f>
        <v>0</v>
      </c>
      <c r="H47" s="381">
        <f>[3]Früchte!$AX31</f>
        <v>3.4525800000000002</v>
      </c>
      <c r="I47" s="380">
        <f>[3]Früchte!$K31</f>
        <v>6.3</v>
      </c>
      <c r="J47" s="380">
        <f>[3]Früchte!$BC31</f>
        <v>0</v>
      </c>
      <c r="K47" s="381">
        <f>[3]Früchte!$N31</f>
        <v>6.2164720000000004</v>
      </c>
      <c r="L47" s="381">
        <f>[3]Früchte!$BF31</f>
        <v>4.2829740000000003</v>
      </c>
      <c r="M47" s="380"/>
      <c r="N47" s="380">
        <f>[3]Früchte!$P31</f>
        <v>0</v>
      </c>
      <c r="O47" s="380">
        <f>[3]Früchte!$BH31</f>
        <v>3.6961249999999999</v>
      </c>
      <c r="P47" s="381">
        <f>[3]Früchte!$Q31</f>
        <v>0</v>
      </c>
      <c r="Q47" s="381">
        <f>[3]Früchte!$BI31</f>
        <v>3.8586809999999998</v>
      </c>
      <c r="R47" s="380">
        <f>[3]Früchte!$R31</f>
        <v>0</v>
      </c>
      <c r="S47" s="380">
        <f>[3]Früchte!$BJ31</f>
        <v>3.5992410000000001</v>
      </c>
      <c r="T47" s="381">
        <f>[3]Früchte!$T31</f>
        <v>0</v>
      </c>
      <c r="U47" s="381">
        <f>[3]Früchte!$BL31</f>
        <v>0</v>
      </c>
      <c r="V47" s="380">
        <f>[3]Früchte!$U31</f>
        <v>6.6224610000000004</v>
      </c>
      <c r="W47" s="380">
        <f>[3]Früchte!$BM31</f>
        <v>4.8770239999999996</v>
      </c>
      <c r="X47" s="380"/>
      <c r="Y47" s="380">
        <f>[3]Früchte!$X31</f>
        <v>0</v>
      </c>
      <c r="Z47" s="380">
        <f>[3]Früchte!$BP31</f>
        <v>0</v>
      </c>
      <c r="AA47" s="381">
        <f>[3]Früchte!$Y31</f>
        <v>0</v>
      </c>
      <c r="AB47" s="381">
        <f>[3]Früchte!$BQ31</f>
        <v>17.858497</v>
      </c>
      <c r="AC47" s="380">
        <f>[3]Früchte!$Z31</f>
        <v>0</v>
      </c>
      <c r="AD47" s="380">
        <f>[3]Früchte!$BR31</f>
        <v>17.184820999999999</v>
      </c>
      <c r="AE47" s="381">
        <f>[3]Früchte!$AA31</f>
        <v>25.272765</v>
      </c>
      <c r="AF47" s="381">
        <f>[3]Früchte!$BS31</f>
        <v>18.356386000000001</v>
      </c>
      <c r="AG47" s="380"/>
      <c r="AH47" s="380">
        <f>[3]Früchte!$AC31</f>
        <v>0</v>
      </c>
      <c r="AI47" s="380">
        <f>[3]Früchte!$BU31</f>
        <v>0</v>
      </c>
      <c r="AJ47" s="381">
        <f>[3]Früchte!$AE31</f>
        <v>0</v>
      </c>
      <c r="AK47" s="381">
        <f>[3]Früchte!$BW31</f>
        <v>0</v>
      </c>
      <c r="AL47" s="380">
        <f>[3]Früchte!$AG31</f>
        <v>0</v>
      </c>
      <c r="AM47" s="380">
        <f>[3]Früchte!$BY31</f>
        <v>0</v>
      </c>
      <c r="AN47" s="381">
        <f>[3]Früchte!$AH31</f>
        <v>0</v>
      </c>
      <c r="AO47" s="381">
        <f>[3]Früchte!$BZ31</f>
        <v>0</v>
      </c>
      <c r="AP47" s="380"/>
      <c r="AQ47" s="380">
        <f>[3]Früchte!$AI31</f>
        <v>0</v>
      </c>
      <c r="AR47" s="380">
        <f>[3]Früchte!$CA31</f>
        <v>5.8623760000000003</v>
      </c>
      <c r="AS47" s="380"/>
      <c r="AT47" s="381">
        <f>[3]Früchte!$AJ31</f>
        <v>0</v>
      </c>
      <c r="AU47" s="381">
        <f>[3]Früchte!$CB31</f>
        <v>3.631462</v>
      </c>
      <c r="AV47" s="380"/>
      <c r="AW47" s="380">
        <f>[3]Früchte!$AK31</f>
        <v>2.631812</v>
      </c>
      <c r="AX47" s="380">
        <f>[3]Früchte!$CC31</f>
        <v>1.8871739999999999</v>
      </c>
      <c r="AY47" s="381">
        <f>[3]Früchte!$AL31</f>
        <v>0</v>
      </c>
      <c r="AZ47" s="381">
        <f>[3]Früchte!$CD31</f>
        <v>2.6517330000000001</v>
      </c>
      <c r="BA47" s="380">
        <f>[3]Früchte!$AM31</f>
        <v>3.7060979999999999</v>
      </c>
      <c r="BB47" s="380">
        <f>[3]Früchte!$CE31</f>
        <v>2.3017650000000001</v>
      </c>
      <c r="BC47" s="381">
        <f>[3]Früchte!$AN31</f>
        <v>0.59839799999999999</v>
      </c>
      <c r="BD47" s="381">
        <f>[3]Früchte!$CF31</f>
        <v>0.403727</v>
      </c>
      <c r="BE47" s="380"/>
      <c r="BF47" s="380">
        <f>[3]Früchte!$AO31</f>
        <v>0</v>
      </c>
      <c r="BG47" s="380">
        <f>[3]Früchte!$CG31</f>
        <v>2.5998160000000001</v>
      </c>
      <c r="BH47" s="381">
        <f>[3]Früchte!$AP31</f>
        <v>1.7791570000000001</v>
      </c>
      <c r="BI47" s="381">
        <f>[3]Früchte!$CH31</f>
        <v>1.581178</v>
      </c>
      <c r="BJ47" s="380">
        <f>[3]Früchte!$AQ31</f>
        <v>2.981811</v>
      </c>
      <c r="BK47" s="380">
        <f>[3]Früchte!$CI31</f>
        <v>2.5426700000000002</v>
      </c>
      <c r="BL47" s="381">
        <f>[3]Früchte!$AR31</f>
        <v>0.81124300000000005</v>
      </c>
      <c r="BM47" s="381">
        <f>[3]Früchte!$CJ31</f>
        <v>0.81980799999999998</v>
      </c>
      <c r="BN47" s="380">
        <f>[3]Früchte!$AS31</f>
        <v>0</v>
      </c>
      <c r="BO47" s="380">
        <f>[3]Früchte!$CK31</f>
        <v>1.6681079999999999</v>
      </c>
      <c r="BP47" s="368" t="str">
        <f t="shared" si="7"/>
        <v>5</v>
      </c>
      <c r="BQ47" s="343">
        <f>VLOOKUP(MONTH(B47),[4]Referenztabelle!$B$2:$E$14,4,FALSE)</f>
        <v>5</v>
      </c>
      <c r="BR47" s="392">
        <f>[3]Früchte!$CN31</f>
        <v>6546.0792112720001</v>
      </c>
      <c r="BS47" s="392">
        <f>[3]Früchte!$CO31</f>
        <v>33116.490811729003</v>
      </c>
      <c r="BT47" s="393"/>
      <c r="BU47" s="393">
        <f>[3]Früchte!$CP31</f>
        <v>639.4685791630011</v>
      </c>
      <c r="BV47" s="393">
        <f>[3]Früchte!$CQ31</f>
        <v>4801.1722582450002</v>
      </c>
      <c r="BW47" s="393"/>
      <c r="BX47" s="392">
        <f>[3]Früchte!$CR31</f>
        <v>172.26539343500002</v>
      </c>
      <c r="BY47" s="392">
        <f>[3]Früchte!$CS31</f>
        <v>1238.756572951</v>
      </c>
      <c r="BZ47" s="393"/>
      <c r="CA47" s="393">
        <f>[3]Früchte!$CT31</f>
        <v>1.000000001E-3</v>
      </c>
      <c r="CB47" s="393">
        <f>[3]Früchte!$CU31</f>
        <v>66.544963880001006</v>
      </c>
      <c r="CC47" s="392">
        <f>[3]Früchte!$CV31</f>
        <v>26.002943999999999</v>
      </c>
      <c r="CD47" s="392">
        <f>[3]Früchte!$CW31</f>
        <v>382.14014048800101</v>
      </c>
      <c r="CE47" s="393">
        <f>[3]Früchte!$CX31</f>
        <v>23.922280484999998</v>
      </c>
      <c r="CF47" s="393">
        <f>[3]Früchte!$CY31</f>
        <v>146.24907598200002</v>
      </c>
      <c r="CG47" s="393"/>
      <c r="CH47" s="392">
        <f>[3]Früchte!$CZ31</f>
        <v>2.3525000000000001E-2</v>
      </c>
      <c r="CI47" s="392">
        <f>[3]Früchte!$DA31</f>
        <v>0.81691099999999994</v>
      </c>
      <c r="CJ47" s="393">
        <f>[3]Früchte!$DB31</f>
        <v>0</v>
      </c>
      <c r="CK47" s="393">
        <f>[3]Früchte!$DC31</f>
        <v>2.5590869999999999</v>
      </c>
      <c r="CL47" s="392">
        <f>[3]Früchte!DD31</f>
        <v>0.89556100000000005</v>
      </c>
      <c r="CM47" s="392">
        <f>[3]Früchte!DE31</f>
        <v>4.3306433650000002</v>
      </c>
      <c r="CN47" s="393">
        <f>[3]Früchte!DF31</f>
        <v>0.15223700000000001</v>
      </c>
      <c r="CO47" s="393">
        <f>[3]Früchte!DG31</f>
        <v>0.810250000001</v>
      </c>
      <c r="CP47" s="392">
        <f>[3]Früchte!DH31</f>
        <v>0</v>
      </c>
      <c r="CQ47" s="392">
        <f>[3]Früchte!DI31</f>
        <v>0.14449400000099999</v>
      </c>
      <c r="CR47" s="393"/>
      <c r="CS47" s="393">
        <f>[3]Früchte!DJ31</f>
        <v>22.128701193001003</v>
      </c>
      <c r="CT47" s="393">
        <f>[3]Früchte!DK31</f>
        <v>523.57111314300005</v>
      </c>
      <c r="CU47" s="393"/>
      <c r="CV47" s="392">
        <f>[3]Früchte!DL31</f>
        <v>944.85866395699998</v>
      </c>
      <c r="CW47" s="392">
        <f>[3]Früchte!DM31</f>
        <v>3560.9880366560001</v>
      </c>
      <c r="CX47" s="393">
        <f>[3]Früchte!DN31</f>
        <v>31.699951445</v>
      </c>
      <c r="CY47" s="393">
        <f>[3]Früchte!DO31</f>
        <v>454.75082927000096</v>
      </c>
      <c r="CZ47" s="392">
        <f>[3]Früchte!DP31</f>
        <v>692.36628350700107</v>
      </c>
      <c r="DA47" s="392">
        <f>[3]Früchte!DQ31</f>
        <v>8008.3898455710005</v>
      </c>
      <c r="DB47" s="393">
        <f>[3]Früchte!DR31</f>
        <v>801.173880059</v>
      </c>
      <c r="DC47" s="393">
        <f>[3]Früchte!DS31</f>
        <v>883.95409857899995</v>
      </c>
      <c r="DD47" s="393"/>
      <c r="DE47" s="392">
        <f>[3]Früchte!DT31</f>
        <v>25.757680271000002</v>
      </c>
      <c r="DF47" s="392">
        <f>[3]Früchte!DU31</f>
        <v>965.67312889599998</v>
      </c>
      <c r="DG47" s="393">
        <f>[3]Früchte!DV31</f>
        <v>384.09831815399997</v>
      </c>
      <c r="DH47" s="393">
        <f>[3]Früchte!DW31</f>
        <v>1155.0588847189999</v>
      </c>
      <c r="DI47" s="392">
        <f>[3]Früchte!DX31</f>
        <v>2117.076392859</v>
      </c>
      <c r="DJ47" s="392">
        <f>[3]Früchte!DY31</f>
        <v>4238.9747029060009</v>
      </c>
      <c r="DK47" s="393">
        <f>[3]Früchte!DZ31</f>
        <v>164.13309702399999</v>
      </c>
      <c r="DL47" s="393">
        <f>[3]Früchte!EA31</f>
        <v>713.11430836200009</v>
      </c>
      <c r="DM47" s="392">
        <f>[3]Früchte!EB31</f>
        <v>22.253819261</v>
      </c>
      <c r="DN47" s="392">
        <f>[3]Früchte!EC31</f>
        <v>907.25774473699994</v>
      </c>
      <c r="DO47" s="393">
        <f>[3]Früchte!ED31</f>
        <v>0.17200000000000001</v>
      </c>
      <c r="DP47" s="393">
        <f>[3]Früchte!EE31</f>
        <v>11.168284292001001</v>
      </c>
    </row>
    <row r="48" spans="1:120" x14ac:dyDescent="0.2">
      <c r="A48" s="218"/>
      <c r="B48" s="189">
        <f>[3]Früchte!$A32</f>
        <v>45231</v>
      </c>
      <c r="C48" s="381">
        <f>[3]Früchte!$C32</f>
        <v>0</v>
      </c>
      <c r="D48" s="381">
        <f>[3]Früchte!$AU32</f>
        <v>3.322387</v>
      </c>
      <c r="E48" s="380">
        <f>[3]Früchte!$E32</f>
        <v>6.074884</v>
      </c>
      <c r="F48" s="380">
        <f>[3]Früchte!$AW32</f>
        <v>3.221403</v>
      </c>
      <c r="G48" s="381">
        <f>[3]Früchte!$F32</f>
        <v>0</v>
      </c>
      <c r="H48" s="381">
        <f>[3]Früchte!$AX32</f>
        <v>3.2292079999999999</v>
      </c>
      <c r="I48" s="380">
        <f>[3]Früchte!$K32</f>
        <v>6.0630009999999999</v>
      </c>
      <c r="J48" s="380">
        <f>[3]Früchte!$BC32</f>
        <v>0</v>
      </c>
      <c r="K48" s="381">
        <f>[3]Früchte!$N32</f>
        <v>6.0120560000000003</v>
      </c>
      <c r="L48" s="381">
        <f>[3]Früchte!$BF32</f>
        <v>4.0687189999999998</v>
      </c>
      <c r="M48" s="380"/>
      <c r="N48" s="380">
        <f>[3]Früchte!$P32</f>
        <v>0</v>
      </c>
      <c r="O48" s="380">
        <f>[3]Früchte!$BH32</f>
        <v>3.246302</v>
      </c>
      <c r="P48" s="381">
        <f>[3]Früchte!$Q32</f>
        <v>0</v>
      </c>
      <c r="Q48" s="381">
        <f>[3]Früchte!$BI32</f>
        <v>3.3425199999999999</v>
      </c>
      <c r="R48" s="380">
        <f>[3]Früchte!$R32</f>
        <v>0</v>
      </c>
      <c r="S48" s="380">
        <f>[3]Früchte!$BJ32</f>
        <v>3.0608659999999999</v>
      </c>
      <c r="T48" s="381">
        <f>[3]Früchte!$T32</f>
        <v>0</v>
      </c>
      <c r="U48" s="381">
        <f>[3]Früchte!$BL32</f>
        <v>0</v>
      </c>
      <c r="V48" s="380">
        <f>[3]Früchte!$U32</f>
        <v>6.5916079999999999</v>
      </c>
      <c r="W48" s="380">
        <f>[3]Früchte!$BM32</f>
        <v>4.20113</v>
      </c>
      <c r="X48" s="380"/>
      <c r="Y48" s="380">
        <f>[3]Früchte!$X32</f>
        <v>0</v>
      </c>
      <c r="Z48" s="380">
        <f>[3]Früchte!$BP32</f>
        <v>0</v>
      </c>
      <c r="AA48" s="381">
        <f>[3]Früchte!$Y32</f>
        <v>0</v>
      </c>
      <c r="AB48" s="381">
        <f>[3]Früchte!$BQ32</f>
        <v>15.608767</v>
      </c>
      <c r="AC48" s="380">
        <f>[3]Früchte!$Z32</f>
        <v>0</v>
      </c>
      <c r="AD48" s="380">
        <f>[3]Früchte!$BR32</f>
        <v>17.425598999999998</v>
      </c>
      <c r="AE48" s="381">
        <f>[3]Früchte!$AA32</f>
        <v>25.643429999999999</v>
      </c>
      <c r="AF48" s="381">
        <f>[3]Früchte!$BS32</f>
        <v>19.755493999999999</v>
      </c>
      <c r="AG48" s="380"/>
      <c r="AH48" s="380">
        <f>[3]Früchte!$AC32</f>
        <v>0</v>
      </c>
      <c r="AI48" s="380">
        <f>[3]Früchte!$BU32</f>
        <v>0</v>
      </c>
      <c r="AJ48" s="381">
        <f>[3]Früchte!$AE32</f>
        <v>0</v>
      </c>
      <c r="AK48" s="381">
        <f>[3]Früchte!$BW32</f>
        <v>0</v>
      </c>
      <c r="AL48" s="380">
        <f>[3]Früchte!$AG32</f>
        <v>0</v>
      </c>
      <c r="AM48" s="380">
        <f>[3]Früchte!$BY32</f>
        <v>0</v>
      </c>
      <c r="AN48" s="381">
        <f>[3]Früchte!$AH32</f>
        <v>0</v>
      </c>
      <c r="AO48" s="381">
        <f>[3]Früchte!$BZ32</f>
        <v>4.1511940000000003</v>
      </c>
      <c r="AP48" s="380"/>
      <c r="AQ48" s="380">
        <f>[3]Früchte!$AI32</f>
        <v>0</v>
      </c>
      <c r="AR48" s="380">
        <f>[3]Früchte!$CA32</f>
        <v>5.1853660000000001</v>
      </c>
      <c r="AS48" s="380"/>
      <c r="AT48" s="381">
        <f>[3]Früchte!$AJ32</f>
        <v>0</v>
      </c>
      <c r="AU48" s="381">
        <f>[3]Früchte!$CB32</f>
        <v>4.0597690000000002</v>
      </c>
      <c r="AV48" s="380"/>
      <c r="AW48" s="380">
        <f>[3]Früchte!$AK32</f>
        <v>4.1310320000000003</v>
      </c>
      <c r="AX48" s="380">
        <f>[3]Früchte!$CC32</f>
        <v>1.896299</v>
      </c>
      <c r="AY48" s="381">
        <f>[3]Früchte!$AL32</f>
        <v>0</v>
      </c>
      <c r="AZ48" s="381">
        <f>[3]Früchte!$CD32</f>
        <v>3.412182</v>
      </c>
      <c r="BA48" s="380">
        <f>[3]Früchte!$AM32</f>
        <v>4.3258799999999997</v>
      </c>
      <c r="BB48" s="380">
        <f>[3]Früchte!$CE32</f>
        <v>2.5759310000000002</v>
      </c>
      <c r="BC48" s="381">
        <f>[3]Früchte!$AN32</f>
        <v>0.59999899999999995</v>
      </c>
      <c r="BD48" s="381">
        <f>[3]Früchte!$CF32</f>
        <v>0.44355600000000001</v>
      </c>
      <c r="BE48" s="380"/>
      <c r="BF48" s="380">
        <f>[3]Früchte!$AO32</f>
        <v>0</v>
      </c>
      <c r="BG48" s="380">
        <f>[3]Früchte!$CG32</f>
        <v>2.6316090000000001</v>
      </c>
      <c r="BH48" s="381">
        <f>[3]Früchte!$AP32</f>
        <v>1.737724</v>
      </c>
      <c r="BI48" s="381">
        <f>[3]Früchte!$CH32</f>
        <v>1.6209229999999999</v>
      </c>
      <c r="BJ48" s="380">
        <f>[3]Früchte!$AQ32</f>
        <v>2.9908009999999998</v>
      </c>
      <c r="BK48" s="380">
        <f>[3]Früchte!$CI32</f>
        <v>2.4572370000000001</v>
      </c>
      <c r="BL48" s="381">
        <f>[3]Früchte!$AR32</f>
        <v>0.82993099999999997</v>
      </c>
      <c r="BM48" s="381">
        <f>[3]Früchte!$CJ32</f>
        <v>0.81046499999999999</v>
      </c>
      <c r="BN48" s="380">
        <f>[3]Früchte!$AS32</f>
        <v>0</v>
      </c>
      <c r="BO48" s="380">
        <f>[3]Früchte!$CK32</f>
        <v>1.943281</v>
      </c>
      <c r="BP48" s="188"/>
      <c r="BQ48" s="343">
        <f>VLOOKUP(MONTH(B48),[4]Referenztabelle!$B$2:$E$14,4,FALSE)</f>
        <v>4</v>
      </c>
      <c r="BR48" s="392">
        <f>[3]Früchte!$CN32</f>
        <v>5056.7337796019992</v>
      </c>
      <c r="BS48" s="392">
        <f>[3]Früchte!$CO32</f>
        <v>26235.676019179002</v>
      </c>
      <c r="BT48" s="393"/>
      <c r="BU48" s="393">
        <f>[3]Früchte!$CP32</f>
        <v>626.00348296400102</v>
      </c>
      <c r="BV48" s="393">
        <f>[3]Früchte!$CQ32</f>
        <v>4504.4288776439998</v>
      </c>
      <c r="BW48" s="393"/>
      <c r="BX48" s="392">
        <f>[3]Früchte!$CR32</f>
        <v>176.30844937099999</v>
      </c>
      <c r="BY48" s="392">
        <f>[3]Früchte!$CS32</f>
        <v>1162.7875230920001</v>
      </c>
      <c r="BZ48" s="393"/>
      <c r="CA48" s="393">
        <f>[3]Früchte!$CT32</f>
        <v>1.5500000000000002E-3</v>
      </c>
      <c r="CB48" s="393">
        <f>[3]Früchte!$CU32</f>
        <v>50.463145216001003</v>
      </c>
      <c r="CC48" s="392">
        <f>[3]Früchte!$CV32</f>
        <v>25.115873000000999</v>
      </c>
      <c r="CD48" s="392">
        <f>[3]Früchte!$CW32</f>
        <v>281.97447437900001</v>
      </c>
      <c r="CE48" s="393">
        <f>[3]Früchte!$CX32</f>
        <v>26.440710237000001</v>
      </c>
      <c r="CF48" s="393">
        <f>[3]Früchte!$CY32</f>
        <v>112.229597979</v>
      </c>
      <c r="CG48" s="393"/>
      <c r="CH48" s="392">
        <f>[3]Früchte!$CZ32</f>
        <v>2.2724000000000001E-2</v>
      </c>
      <c r="CI48" s="392">
        <f>[3]Früchte!$DA32</f>
        <v>0.180086000001</v>
      </c>
      <c r="CJ48" s="393">
        <f>[3]Früchte!$DB32</f>
        <v>0</v>
      </c>
      <c r="CK48" s="393">
        <f>[3]Früchte!$DC32</f>
        <v>1.689158000001</v>
      </c>
      <c r="CL48" s="392">
        <f>[3]Früchte!DD32</f>
        <v>1.118685731</v>
      </c>
      <c r="CM48" s="392">
        <f>[3]Früchte!DE32</f>
        <v>4.5503520049999997</v>
      </c>
      <c r="CN48" s="393">
        <f>[3]Früchte!DF32</f>
        <v>2.7123000001000003E-2</v>
      </c>
      <c r="CO48" s="393">
        <f>[3]Früchte!DG32</f>
        <v>2.0878611999999999</v>
      </c>
      <c r="CP48" s="392">
        <f>[3]Früchte!DH32</f>
        <v>0</v>
      </c>
      <c r="CQ48" s="392">
        <f>[3]Früchte!DI32</f>
        <v>12.179805700000999</v>
      </c>
      <c r="CR48" s="393"/>
      <c r="CS48" s="393">
        <f>[3]Früchte!DJ32</f>
        <v>152.72320359399998</v>
      </c>
      <c r="CT48" s="393">
        <f>[3]Früchte!DK32</f>
        <v>1085.6947852559999</v>
      </c>
      <c r="CU48" s="393"/>
      <c r="CV48" s="392">
        <f>[3]Früchte!DL32</f>
        <v>334.76620412300105</v>
      </c>
      <c r="CW48" s="392">
        <f>[3]Früchte!DM32</f>
        <v>2542.2796226670002</v>
      </c>
      <c r="CX48" s="393">
        <f>[3]Früchte!DN32</f>
        <v>15.447572588000002</v>
      </c>
      <c r="CY48" s="393">
        <f>[3]Früchte!DO32</f>
        <v>352.55574113300003</v>
      </c>
      <c r="CZ48" s="392">
        <f>[3]Früchte!DP32</f>
        <v>394.780995031001</v>
      </c>
      <c r="DA48" s="392">
        <f>[3]Früchte!DQ32</f>
        <v>4861.3863513099996</v>
      </c>
      <c r="DB48" s="393">
        <f>[3]Früchte!DR32</f>
        <v>564.01260857299997</v>
      </c>
      <c r="DC48" s="393">
        <f>[3]Früchte!DS32</f>
        <v>686.16461573800098</v>
      </c>
      <c r="DD48" s="393"/>
      <c r="DE48" s="392">
        <f>[3]Früchte!DT32</f>
        <v>4.8545631280010006</v>
      </c>
      <c r="DF48" s="392">
        <f>[3]Früchte!DU32</f>
        <v>420.103180702001</v>
      </c>
      <c r="DG48" s="393">
        <f>[3]Früchte!DV32</f>
        <v>226.06025218900001</v>
      </c>
      <c r="DH48" s="393">
        <f>[3]Früchte!DW32</f>
        <v>898.872463702</v>
      </c>
      <c r="DI48" s="392">
        <f>[3]Früchte!DX32</f>
        <v>1875.6558844810002</v>
      </c>
      <c r="DJ48" s="392">
        <f>[3]Früchte!DY32</f>
        <v>3965.7364020790001</v>
      </c>
      <c r="DK48" s="393">
        <f>[3]Früchte!DZ32</f>
        <v>122.225950663001</v>
      </c>
      <c r="DL48" s="393">
        <f>[3]Früchte!EA32</f>
        <v>535.29637332899995</v>
      </c>
      <c r="DM48" s="392">
        <f>[3]Früchte!EB32</f>
        <v>5.6104019610010001</v>
      </c>
      <c r="DN48" s="392">
        <f>[3]Früchte!EC32</f>
        <v>537.42274490700106</v>
      </c>
      <c r="DO48" s="393">
        <f>[3]Früchte!ED32</f>
        <v>0.09</v>
      </c>
      <c r="DP48" s="393">
        <f>[3]Früchte!EE32</f>
        <v>2.1309369999999999</v>
      </c>
    </row>
    <row r="49" spans="1:120" x14ac:dyDescent="0.2">
      <c r="A49" s="218"/>
      <c r="B49" s="189">
        <f>[3]Früchte!$A33</f>
        <v>45200</v>
      </c>
      <c r="C49" s="381">
        <f>[3]Früchte!$C33</f>
        <v>0</v>
      </c>
      <c r="D49" s="381">
        <f>[3]Früchte!$AU33</f>
        <v>3.45661</v>
      </c>
      <c r="E49" s="380">
        <f>[3]Früchte!$E33</f>
        <v>6.1118519999999998</v>
      </c>
      <c r="F49" s="380">
        <f>[3]Früchte!$AW33</f>
        <v>3.325583</v>
      </c>
      <c r="G49" s="381">
        <f>[3]Früchte!$F33</f>
        <v>0</v>
      </c>
      <c r="H49" s="381">
        <f>[3]Früchte!$AX33</f>
        <v>3.1961689999999998</v>
      </c>
      <c r="I49" s="380">
        <f>[3]Früchte!$K33</f>
        <v>6.0590909999999996</v>
      </c>
      <c r="J49" s="380">
        <f>[3]Früchte!$BC33</f>
        <v>0</v>
      </c>
      <c r="K49" s="381">
        <f>[3]Früchte!$N33</f>
        <v>6.0550420000000003</v>
      </c>
      <c r="L49" s="381">
        <f>[3]Früchte!$BF33</f>
        <v>3.692291</v>
      </c>
      <c r="M49" s="380"/>
      <c r="N49" s="380">
        <f>[3]Früchte!$P33</f>
        <v>0</v>
      </c>
      <c r="O49" s="380">
        <f>[3]Früchte!$BH33</f>
        <v>3.5334910000000002</v>
      </c>
      <c r="P49" s="381">
        <f>[3]Früchte!$Q33</f>
        <v>0</v>
      </c>
      <c r="Q49" s="381">
        <f>[3]Früchte!$BI33</f>
        <v>3.6718739999999999</v>
      </c>
      <c r="R49" s="380">
        <f>[3]Früchte!$R33</f>
        <v>0</v>
      </c>
      <c r="S49" s="380">
        <f>[3]Früchte!$BJ33</f>
        <v>2.7529819999999998</v>
      </c>
      <c r="T49" s="381">
        <f>[3]Früchte!$T33</f>
        <v>0</v>
      </c>
      <c r="U49" s="381">
        <f>[3]Früchte!$BL33</f>
        <v>3.3990420000000001</v>
      </c>
      <c r="V49" s="380">
        <f>[3]Früchte!$U33</f>
        <v>6.6212299999999997</v>
      </c>
      <c r="W49" s="380">
        <f>[3]Früchte!$BM33</f>
        <v>4.8450850000000001</v>
      </c>
      <c r="X49" s="380"/>
      <c r="Y49" s="380">
        <f>[3]Früchte!$X33</f>
        <v>0</v>
      </c>
      <c r="Z49" s="380">
        <f>[3]Früchte!$BP33</f>
        <v>12.475144</v>
      </c>
      <c r="AA49" s="381">
        <f>[3]Früchte!$Y33</f>
        <v>0</v>
      </c>
      <c r="AB49" s="381">
        <f>[3]Früchte!$BQ33</f>
        <v>11.178400999999999</v>
      </c>
      <c r="AC49" s="380">
        <f>[3]Früchte!$Z33</f>
        <v>0</v>
      </c>
      <c r="AD49" s="380">
        <f>[3]Früchte!$BR33</f>
        <v>19.439959999999999</v>
      </c>
      <c r="AE49" s="381">
        <f>[3]Früchte!$AA33</f>
        <v>27.631357000000001</v>
      </c>
      <c r="AF49" s="381">
        <f>[3]Früchte!$BS33</f>
        <v>21.253976999999999</v>
      </c>
      <c r="AG49" s="380"/>
      <c r="AH49" s="380">
        <f>[3]Früchte!$AC33</f>
        <v>0</v>
      </c>
      <c r="AI49" s="380">
        <f>[3]Früchte!$BU33</f>
        <v>0</v>
      </c>
      <c r="AJ49" s="381">
        <f>[3]Früchte!$AE33</f>
        <v>0</v>
      </c>
      <c r="AK49" s="381">
        <f>[3]Früchte!$BW33</f>
        <v>0</v>
      </c>
      <c r="AL49" s="380">
        <f>[3]Früchte!$AG33</f>
        <v>0</v>
      </c>
      <c r="AM49" s="380">
        <f>[3]Früchte!$BY33</f>
        <v>3.3635989999999998</v>
      </c>
      <c r="AN49" s="381">
        <f>[3]Früchte!$AH33</f>
        <v>0</v>
      </c>
      <c r="AO49" s="381">
        <f>[3]Früchte!$BZ33</f>
        <v>3.735719</v>
      </c>
      <c r="AP49" s="380"/>
      <c r="AQ49" s="380">
        <f>[3]Früchte!$AI33</f>
        <v>0</v>
      </c>
      <c r="AR49" s="380">
        <f>[3]Früchte!$CA33</f>
        <v>4.2448009999999998</v>
      </c>
      <c r="AS49" s="380"/>
      <c r="AT49" s="381">
        <f>[3]Früchte!$AJ33</f>
        <v>0</v>
      </c>
      <c r="AU49" s="381">
        <f>[3]Früchte!$CB33</f>
        <v>4.0018120000000001</v>
      </c>
      <c r="AV49" s="380"/>
      <c r="AW49" s="380">
        <f>[3]Früchte!$AK33</f>
        <v>4.3599560000000004</v>
      </c>
      <c r="AX49" s="380">
        <f>[3]Früchte!$CC33</f>
        <v>2.2380490000000002</v>
      </c>
      <c r="AY49" s="381">
        <f>[3]Früchte!$AL33</f>
        <v>0</v>
      </c>
      <c r="AZ49" s="381">
        <f>[3]Früchte!$CD33</f>
        <v>0</v>
      </c>
      <c r="BA49" s="380">
        <f>[3]Früchte!$AM33</f>
        <v>4.4269970000000001</v>
      </c>
      <c r="BB49" s="380">
        <f>[3]Früchte!$CE33</f>
        <v>3.692361</v>
      </c>
      <c r="BC49" s="381">
        <f>[3]Früchte!$AN33</f>
        <v>0.66707399999999994</v>
      </c>
      <c r="BD49" s="381">
        <f>[3]Früchte!$CF33</f>
        <v>0.45887600000000001</v>
      </c>
      <c r="BE49" s="380"/>
      <c r="BF49" s="380">
        <f>[3]Früchte!$AO33</f>
        <v>0</v>
      </c>
      <c r="BG49" s="380">
        <f>[3]Früchte!$CG33</f>
        <v>2.5625339999999999</v>
      </c>
      <c r="BH49" s="381">
        <f>[3]Früchte!$AP33</f>
        <v>1.8538319999999999</v>
      </c>
      <c r="BI49" s="381">
        <f>[3]Früchte!$CH33</f>
        <v>1.6013679999999999</v>
      </c>
      <c r="BJ49" s="380">
        <f>[3]Früchte!$AQ33</f>
        <v>2.9980820000000001</v>
      </c>
      <c r="BK49" s="380">
        <f>[3]Früchte!$CI33</f>
        <v>2.5329350000000002</v>
      </c>
      <c r="BL49" s="381">
        <f>[3]Früchte!$AR33</f>
        <v>0.86637799999999998</v>
      </c>
      <c r="BM49" s="381">
        <f>[3]Früchte!$CJ33</f>
        <v>0.80027000000000004</v>
      </c>
      <c r="BN49" s="380">
        <f>[3]Früchte!$AS33</f>
        <v>2.811779</v>
      </c>
      <c r="BO49" s="380">
        <f>[3]Früchte!$CK33</f>
        <v>1.9628760000000001</v>
      </c>
      <c r="BP49" s="188"/>
      <c r="BQ49" s="343">
        <f>VLOOKUP(MONTH(B49),[4]Referenztabelle!$B$2:$E$14,4,FALSE)</f>
        <v>4</v>
      </c>
      <c r="BR49" s="392">
        <f>[3]Früchte!$CN33</f>
        <v>4277.6552865100002</v>
      </c>
      <c r="BS49" s="392">
        <f>[3]Früchte!$CO33</f>
        <v>23517.977225850998</v>
      </c>
      <c r="BT49" s="393"/>
      <c r="BU49" s="393">
        <f>[3]Früchte!$CP33</f>
        <v>676.29889354500108</v>
      </c>
      <c r="BV49" s="393">
        <f>[3]Früchte!$CQ33</f>
        <v>4218.7498527890002</v>
      </c>
      <c r="BW49" s="393"/>
      <c r="BX49" s="392">
        <f>[3]Früchte!$CR33</f>
        <v>195.45106879400001</v>
      </c>
      <c r="BY49" s="392">
        <f>[3]Früchte!$CS33</f>
        <v>1143.505586173</v>
      </c>
      <c r="BZ49" s="393"/>
      <c r="CA49" s="393">
        <f>[3]Früchte!$CT33</f>
        <v>1.6486200510000002</v>
      </c>
      <c r="CB49" s="393">
        <f>[3]Früchte!$CU33</f>
        <v>137.80222266199999</v>
      </c>
      <c r="CC49" s="392">
        <f>[3]Früchte!$CV33</f>
        <v>30.486702700000002</v>
      </c>
      <c r="CD49" s="392">
        <f>[3]Früchte!$CW33</f>
        <v>289.55155240400001</v>
      </c>
      <c r="CE49" s="393">
        <f>[3]Früchte!$CX33</f>
        <v>18.527441900000003</v>
      </c>
      <c r="CF49" s="393">
        <f>[3]Früchte!$CY33</f>
        <v>157.97942164300099</v>
      </c>
      <c r="CG49" s="393"/>
      <c r="CH49" s="392">
        <f>[3]Früchte!$CZ33</f>
        <v>1.6761999999999999E-2</v>
      </c>
      <c r="CI49" s="392">
        <f>[3]Früchte!$DA33</f>
        <v>0.97476200000000002</v>
      </c>
      <c r="CJ49" s="393">
        <f>[3]Früchte!$DB33</f>
        <v>0</v>
      </c>
      <c r="CK49" s="393">
        <f>[3]Früchte!$DC33</f>
        <v>1.6257410000000001</v>
      </c>
      <c r="CL49" s="392">
        <f>[3]Früchte!DD33</f>
        <v>2.0166926320009999</v>
      </c>
      <c r="CM49" s="392">
        <f>[3]Früchte!DE33</f>
        <v>85.867964895</v>
      </c>
      <c r="CN49" s="393">
        <f>[3]Früchte!DF33</f>
        <v>6.9147740010010006</v>
      </c>
      <c r="CO49" s="393">
        <f>[3]Früchte!DG33</f>
        <v>72.81192938400001</v>
      </c>
      <c r="CP49" s="392">
        <f>[3]Früchte!DH33</f>
        <v>1.2789099999999999E-2</v>
      </c>
      <c r="CQ49" s="392">
        <f>[3]Früchte!DI33</f>
        <v>344.16145147099996</v>
      </c>
      <c r="CR49" s="393"/>
      <c r="CS49" s="393">
        <f>[3]Früchte!DJ33</f>
        <v>362.130066054</v>
      </c>
      <c r="CT49" s="393">
        <f>[3]Früchte!DK33</f>
        <v>2844.7435948800003</v>
      </c>
      <c r="CU49" s="393"/>
      <c r="CV49" s="392">
        <f>[3]Früchte!DL33</f>
        <v>109.93991655900099</v>
      </c>
      <c r="CW49" s="392">
        <f>[3]Früchte!DM33</f>
        <v>1210.080387724</v>
      </c>
      <c r="CX49" s="393">
        <f>[3]Früchte!DN33</f>
        <v>14.434414765001</v>
      </c>
      <c r="CY49" s="393">
        <f>[3]Früchte!DO33</f>
        <v>291.07342926399997</v>
      </c>
      <c r="CZ49" s="392">
        <f>[3]Früchte!DP33</f>
        <v>155.13510848700102</v>
      </c>
      <c r="DA49" s="392">
        <f>[3]Früchte!DQ33</f>
        <v>1856.4441434790001</v>
      </c>
      <c r="DB49" s="393">
        <f>[3]Früchte!DR33</f>
        <v>343.63223860600004</v>
      </c>
      <c r="DC49" s="393">
        <f>[3]Früchte!DS33</f>
        <v>709.984016483</v>
      </c>
      <c r="DD49" s="393"/>
      <c r="DE49" s="392">
        <f>[3]Früchte!DT33</f>
        <v>3.8962205170000002</v>
      </c>
      <c r="DF49" s="392">
        <f>[3]Früchte!DU33</f>
        <v>375.838755284</v>
      </c>
      <c r="DG49" s="393">
        <f>[3]Früchte!DV33</f>
        <v>124.314364306</v>
      </c>
      <c r="DH49" s="393">
        <f>[3]Früchte!DW33</f>
        <v>905.61191541400001</v>
      </c>
      <c r="DI49" s="392">
        <f>[3]Früchte!DX33</f>
        <v>1745.8988058360001</v>
      </c>
      <c r="DJ49" s="392">
        <f>[3]Früchte!DY33</f>
        <v>3547.0969412969998</v>
      </c>
      <c r="DK49" s="393">
        <f>[3]Früchte!DZ33</f>
        <v>75.426269639000992</v>
      </c>
      <c r="DL49" s="393">
        <f>[3]Früchte!EA33</f>
        <v>428.448848446</v>
      </c>
      <c r="DM49" s="392">
        <f>[3]Früchte!EB33</f>
        <v>17.864480213000999</v>
      </c>
      <c r="DN49" s="392">
        <f>[3]Früchte!EC33</f>
        <v>483.678342386</v>
      </c>
      <c r="DO49" s="393">
        <f>[3]Früchte!ED33</f>
        <v>3.0254146</v>
      </c>
      <c r="DP49" s="393">
        <f>[3]Früchte!EE33</f>
        <v>52.485223708001001</v>
      </c>
    </row>
    <row r="50" spans="1:120" x14ac:dyDescent="0.2">
      <c r="A50" s="218"/>
      <c r="B50" s="189">
        <f>[3]Früchte!$A34</f>
        <v>45170</v>
      </c>
      <c r="C50" s="381">
        <f>[3]Früchte!$C34</f>
        <v>0</v>
      </c>
      <c r="D50" s="381">
        <f>[3]Früchte!$AU34</f>
        <v>3.507225</v>
      </c>
      <c r="E50" s="380">
        <f>[3]Früchte!$E34</f>
        <v>6.1055109999999999</v>
      </c>
      <c r="F50" s="380">
        <f>[3]Früchte!$AW34</f>
        <v>3.2979409999999998</v>
      </c>
      <c r="G50" s="381">
        <f>[3]Früchte!$F34</f>
        <v>0</v>
      </c>
      <c r="H50" s="381">
        <f>[3]Früchte!$AX34</f>
        <v>3.1257510000000002</v>
      </c>
      <c r="I50" s="380">
        <f>[3]Früchte!$K34</f>
        <v>0</v>
      </c>
      <c r="J50" s="380">
        <f>[3]Früchte!$BC34</f>
        <v>0</v>
      </c>
      <c r="K50" s="381">
        <f>[3]Früchte!$N34</f>
        <v>6.2948490000000001</v>
      </c>
      <c r="L50" s="381">
        <f>[3]Früchte!$BF34</f>
        <v>3.8903919999999999</v>
      </c>
      <c r="M50" s="380"/>
      <c r="N50" s="380">
        <f>[3]Früchte!$P34</f>
        <v>0</v>
      </c>
      <c r="O50" s="380">
        <f>[3]Früchte!$BH34</f>
        <v>3.6854230000000001</v>
      </c>
      <c r="P50" s="381">
        <f>[3]Früchte!$Q34</f>
        <v>0</v>
      </c>
      <c r="Q50" s="381">
        <f>[3]Früchte!$BI34</f>
        <v>3.7816610000000002</v>
      </c>
      <c r="R50" s="380">
        <f>[3]Früchte!$R34</f>
        <v>0</v>
      </c>
      <c r="S50" s="380">
        <f>[3]Früchte!$BJ34</f>
        <v>0</v>
      </c>
      <c r="T50" s="381">
        <f>[3]Früchte!$T34</f>
        <v>0</v>
      </c>
      <c r="U50" s="381">
        <f>[3]Früchte!$BL34</f>
        <v>3.293698</v>
      </c>
      <c r="V50" s="380">
        <f>[3]Früchte!$U34</f>
        <v>6.6768590000000003</v>
      </c>
      <c r="W50" s="380">
        <f>[3]Früchte!$BM34</f>
        <v>4.3296720000000004</v>
      </c>
      <c r="X50" s="380"/>
      <c r="Y50" s="380">
        <f>[3]Früchte!$X34</f>
        <v>0</v>
      </c>
      <c r="Z50" s="380">
        <f>[3]Früchte!$BP34</f>
        <v>10.654858000000001</v>
      </c>
      <c r="AA50" s="381">
        <f>[3]Früchte!$Y34</f>
        <v>0</v>
      </c>
      <c r="AB50" s="381">
        <f>[3]Früchte!$BQ34</f>
        <v>10.451979</v>
      </c>
      <c r="AC50" s="380">
        <f>[3]Früchte!$Z34</f>
        <v>0</v>
      </c>
      <c r="AD50" s="380">
        <f>[3]Früchte!$BR34</f>
        <v>18.184508999999998</v>
      </c>
      <c r="AE50" s="381">
        <f>[3]Früchte!$AA34</f>
        <v>30.846985</v>
      </c>
      <c r="AF50" s="381">
        <f>[3]Früchte!$BS34</f>
        <v>20.038533000000001</v>
      </c>
      <c r="AG50" s="380"/>
      <c r="AH50" s="380">
        <f>[3]Früchte!$AC34</f>
        <v>0</v>
      </c>
      <c r="AI50" s="380">
        <f>[3]Früchte!$BU34</f>
        <v>6.759919</v>
      </c>
      <c r="AJ50" s="381">
        <f>[3]Früchte!$AE34</f>
        <v>0</v>
      </c>
      <c r="AK50" s="381">
        <f>[3]Früchte!$BW34</f>
        <v>0</v>
      </c>
      <c r="AL50" s="380">
        <f>[3]Früchte!$AG34</f>
        <v>0</v>
      </c>
      <c r="AM50" s="380">
        <f>[3]Früchte!$BY34</f>
        <v>3.6704189999999999</v>
      </c>
      <c r="AN50" s="381">
        <f>[3]Früchte!$AH34</f>
        <v>9.9631170000000004</v>
      </c>
      <c r="AO50" s="381">
        <f>[3]Früchte!$BZ34</f>
        <v>4.8359880000000004</v>
      </c>
      <c r="AP50" s="380"/>
      <c r="AQ50" s="380">
        <f>[3]Früchte!$AI34</f>
        <v>0</v>
      </c>
      <c r="AR50" s="380">
        <f>[3]Früchte!$CA34</f>
        <v>4.3496620000000004</v>
      </c>
      <c r="AS50" s="380"/>
      <c r="AT50" s="381">
        <f>[3]Früchte!$AJ34</f>
        <v>4.1382560000000002</v>
      </c>
      <c r="AU50" s="381">
        <f>[3]Früchte!$CB34</f>
        <v>2.5774089999999998</v>
      </c>
      <c r="AV50" s="380"/>
      <c r="AW50" s="380">
        <f>[3]Früchte!$AK34</f>
        <v>0</v>
      </c>
      <c r="AX50" s="380">
        <f>[3]Früchte!$CC34</f>
        <v>2.175678</v>
      </c>
      <c r="AY50" s="381">
        <f>[3]Früchte!$AL34</f>
        <v>0</v>
      </c>
      <c r="AZ50" s="381">
        <f>[3]Früchte!$CD34</f>
        <v>0</v>
      </c>
      <c r="BA50" s="380">
        <f>[3]Früchte!$AM34</f>
        <v>0</v>
      </c>
      <c r="BB50" s="380">
        <f>[3]Früchte!$CE34</f>
        <v>2.9189669999999999</v>
      </c>
      <c r="BC50" s="381">
        <f>[3]Früchte!$AN34</f>
        <v>0.7</v>
      </c>
      <c r="BD50" s="381">
        <f>[3]Früchte!$CF34</f>
        <v>0.47235500000000002</v>
      </c>
      <c r="BE50" s="380"/>
      <c r="BF50" s="380">
        <f>[3]Früchte!$AO34</f>
        <v>0</v>
      </c>
      <c r="BG50" s="380">
        <f>[3]Früchte!$CG34</f>
        <v>2.4384839999999999</v>
      </c>
      <c r="BH50" s="381">
        <f>[3]Früchte!$AP34</f>
        <v>1.8433120000000001</v>
      </c>
      <c r="BI50" s="381">
        <f>[3]Früchte!$CH34</f>
        <v>1.5068999999999999</v>
      </c>
      <c r="BJ50" s="380">
        <f>[3]Früchte!$AQ34</f>
        <v>2.9815559999999999</v>
      </c>
      <c r="BK50" s="380">
        <f>[3]Früchte!$CI34</f>
        <v>2.3741319999999999</v>
      </c>
      <c r="BL50" s="381">
        <f>[3]Früchte!$AR34</f>
        <v>0.84170199999999995</v>
      </c>
      <c r="BM50" s="381">
        <f>[3]Früchte!$CJ34</f>
        <v>0.76992099999999997</v>
      </c>
      <c r="BN50" s="380">
        <f>[3]Früchte!$AS34</f>
        <v>2.7546149999999998</v>
      </c>
      <c r="BO50" s="380">
        <f>[3]Früchte!$CK34</f>
        <v>1.7945709999999999</v>
      </c>
      <c r="BP50" s="188"/>
      <c r="BQ50" s="343">
        <f>VLOOKUP(MONTH(B50),[4]Referenztabelle!$B$2:$E$14,4,FALSE)</f>
        <v>5</v>
      </c>
      <c r="BR50" s="392">
        <f>[3]Früchte!$CN34</f>
        <v>5333.6931587279996</v>
      </c>
      <c r="BS50" s="392">
        <f>[3]Früchte!$CO34</f>
        <v>33094.058224457003</v>
      </c>
      <c r="BT50" s="393"/>
      <c r="BU50" s="393">
        <f>[3]Früchte!$CP34</f>
        <v>654.30402257200103</v>
      </c>
      <c r="BV50" s="393">
        <f>[3]Früchte!$CQ34</f>
        <v>4572.862475377</v>
      </c>
      <c r="BW50" s="393"/>
      <c r="BX50" s="392">
        <f>[3]Früchte!$CR34</f>
        <v>170.95989041200002</v>
      </c>
      <c r="BY50" s="392">
        <f>[3]Früchte!$CS34</f>
        <v>1035.459882486</v>
      </c>
      <c r="BZ50" s="393"/>
      <c r="CA50" s="393">
        <f>[3]Früchte!$CT34</f>
        <v>4.0845966850000002</v>
      </c>
      <c r="CB50" s="393">
        <f>[3]Früchte!$CU34</f>
        <v>470.43755575400104</v>
      </c>
      <c r="CC50" s="392">
        <f>[3]Früchte!$CV34</f>
        <v>53.633220000000001</v>
      </c>
      <c r="CD50" s="392">
        <f>[3]Früchte!$CW34</f>
        <v>456.81215459100002</v>
      </c>
      <c r="CE50" s="393">
        <f>[3]Früchte!$CX34</f>
        <v>20.059849999999997</v>
      </c>
      <c r="CF50" s="393">
        <f>[3]Früchte!$CY34</f>
        <v>315.87050914400004</v>
      </c>
      <c r="CG50" s="393"/>
      <c r="CH50" s="392">
        <f>[3]Früchte!$CZ34</f>
        <v>8.3287230000000001</v>
      </c>
      <c r="CI50" s="392">
        <f>[3]Früchte!$DA34</f>
        <v>162.04246415100101</v>
      </c>
      <c r="CJ50" s="393">
        <f>[3]Früchte!$DB34</f>
        <v>0</v>
      </c>
      <c r="CK50" s="393">
        <f>[3]Früchte!$DC34</f>
        <v>2.5083029999999997</v>
      </c>
      <c r="CL50" s="392">
        <f>[3]Früchte!DD34</f>
        <v>48.714908684001003</v>
      </c>
      <c r="CM50" s="392">
        <f>[3]Früchte!DE34</f>
        <v>2088.5692308480002</v>
      </c>
      <c r="CN50" s="393">
        <f>[3]Früchte!DF34</f>
        <v>54.154796828999999</v>
      </c>
      <c r="CO50" s="393">
        <f>[3]Früchte!DG34</f>
        <v>1098.0753462769999</v>
      </c>
      <c r="CP50" s="392">
        <f>[3]Früchte!DH34</f>
        <v>105.50246100000101</v>
      </c>
      <c r="CQ50" s="392">
        <f>[3]Früchte!DI34</f>
        <v>1470.3964599850001</v>
      </c>
      <c r="CR50" s="393"/>
      <c r="CS50" s="393">
        <f>[3]Früchte!DJ34</f>
        <v>497.38656258400101</v>
      </c>
      <c r="CT50" s="393">
        <f>[3]Früchte!DK34</f>
        <v>3364.711953254</v>
      </c>
      <c r="CU50" s="393"/>
      <c r="CV50" s="392">
        <f>[3]Früchte!DL34</f>
        <v>27.980221</v>
      </c>
      <c r="CW50" s="392">
        <f>[3]Früchte!DM34</f>
        <v>1089.9058755830001</v>
      </c>
      <c r="CX50" s="393">
        <f>[3]Früchte!DN34</f>
        <v>2.7830021040000004</v>
      </c>
      <c r="CY50" s="393">
        <f>[3]Früchte!DO34</f>
        <v>270.47956000000102</v>
      </c>
      <c r="CZ50" s="392">
        <f>[3]Früchte!DP34</f>
        <v>8.6358204570010013</v>
      </c>
      <c r="DA50" s="392">
        <f>[3]Früchte!DQ34</f>
        <v>691.61384866599997</v>
      </c>
      <c r="DB50" s="393">
        <f>[3]Früchte!DR34</f>
        <v>266.415854647</v>
      </c>
      <c r="DC50" s="393">
        <f>[3]Früchte!DS34</f>
        <v>970.81916760100103</v>
      </c>
      <c r="DD50" s="393"/>
      <c r="DE50" s="392">
        <f>[3]Früchte!DT34</f>
        <v>10.122416642001001</v>
      </c>
      <c r="DF50" s="392">
        <f>[3]Früchte!DU34</f>
        <v>456.49528470900106</v>
      </c>
      <c r="DG50" s="393">
        <f>[3]Früchte!DV34</f>
        <v>243.32753414600103</v>
      </c>
      <c r="DH50" s="393">
        <f>[3]Früchte!DW34</f>
        <v>1209.6885075280002</v>
      </c>
      <c r="DI50" s="392">
        <f>[3]Früchte!DX34</f>
        <v>2290.6708466679997</v>
      </c>
      <c r="DJ50" s="392">
        <f>[3]Früchte!DY34</f>
        <v>4420.2962961809999</v>
      </c>
      <c r="DK50" s="393">
        <f>[3]Früchte!DZ34</f>
        <v>81.020869456</v>
      </c>
      <c r="DL50" s="393">
        <f>[3]Früchte!EA34</f>
        <v>571.27567513700001</v>
      </c>
      <c r="DM50" s="392">
        <f>[3]Früchte!EB34</f>
        <v>47.543104545000006</v>
      </c>
      <c r="DN50" s="392">
        <f>[3]Früchte!EC34</f>
        <v>729.97549320000007</v>
      </c>
      <c r="DO50" s="393">
        <f>[3]Früchte!ED34</f>
        <v>201.10079112500102</v>
      </c>
      <c r="DP50" s="393">
        <f>[3]Früchte!EE34</f>
        <v>2248.95140141</v>
      </c>
    </row>
    <row r="51" spans="1:120" x14ac:dyDescent="0.2">
      <c r="A51" s="218"/>
      <c r="B51" s="189">
        <f>[3]Früchte!$A35</f>
        <v>45139</v>
      </c>
      <c r="C51" s="381">
        <f>[3]Früchte!$C35</f>
        <v>0</v>
      </c>
      <c r="D51" s="381">
        <f>[3]Früchte!$AU35</f>
        <v>3.5119319999999998</v>
      </c>
      <c r="E51" s="380">
        <f>[3]Früchte!$E35</f>
        <v>6.074217</v>
      </c>
      <c r="F51" s="380">
        <f>[3]Früchte!$AW35</f>
        <v>3.312109</v>
      </c>
      <c r="G51" s="381">
        <f>[3]Früchte!$F35</f>
        <v>0</v>
      </c>
      <c r="H51" s="381">
        <f>[3]Früchte!$AX35</f>
        <v>3.1364350000000001</v>
      </c>
      <c r="I51" s="380">
        <f>[3]Früchte!$K35</f>
        <v>0</v>
      </c>
      <c r="J51" s="380">
        <f>[3]Früchte!$BC35</f>
        <v>0</v>
      </c>
      <c r="K51" s="381">
        <f>[3]Früchte!$N35</f>
        <v>6.1997390000000001</v>
      </c>
      <c r="L51" s="381">
        <f>[3]Früchte!$BF35</f>
        <v>3.8181050000000001</v>
      </c>
      <c r="M51" s="380"/>
      <c r="N51" s="380">
        <f>[3]Früchte!$P35</f>
        <v>0</v>
      </c>
      <c r="O51" s="380">
        <f>[3]Früchte!$BH35</f>
        <v>0</v>
      </c>
      <c r="P51" s="381">
        <f>[3]Früchte!$Q35</f>
        <v>0</v>
      </c>
      <c r="Q51" s="381">
        <f>[3]Früchte!$BI35</f>
        <v>0</v>
      </c>
      <c r="R51" s="380">
        <f>[3]Früchte!$R35</f>
        <v>0</v>
      </c>
      <c r="S51" s="380">
        <f>[3]Früchte!$BJ35</f>
        <v>0</v>
      </c>
      <c r="T51" s="381">
        <f>[3]Früchte!$T35</f>
        <v>0</v>
      </c>
      <c r="U51" s="381">
        <f>[3]Früchte!$BL35</f>
        <v>3.7192820000000002</v>
      </c>
      <c r="V51" s="380">
        <f>[3]Früchte!$U35</f>
        <v>6.6648160000000001</v>
      </c>
      <c r="W51" s="380">
        <f>[3]Früchte!$BM35</f>
        <v>3.703792</v>
      </c>
      <c r="X51" s="380"/>
      <c r="Y51" s="380">
        <f>[3]Früchte!$X35</f>
        <v>0</v>
      </c>
      <c r="Z51" s="380">
        <f>[3]Früchte!$BP35</f>
        <v>10.372223</v>
      </c>
      <c r="AA51" s="381">
        <f>[3]Früchte!$Y35</f>
        <v>0</v>
      </c>
      <c r="AB51" s="381">
        <f>[3]Früchte!$BQ35</f>
        <v>10.180118</v>
      </c>
      <c r="AC51" s="380">
        <f>[3]Früchte!$Z35</f>
        <v>25.459346</v>
      </c>
      <c r="AD51" s="380">
        <f>[3]Früchte!$BR35</f>
        <v>20.506474999999998</v>
      </c>
      <c r="AE51" s="381">
        <f>[3]Früchte!$AA35</f>
        <v>32.245944999999999</v>
      </c>
      <c r="AF51" s="381">
        <f>[3]Früchte!$BS35</f>
        <v>20.023838999999999</v>
      </c>
      <c r="AG51" s="380"/>
      <c r="AH51" s="380">
        <f>[3]Früchte!$AC35</f>
        <v>9.9666289999999993</v>
      </c>
      <c r="AI51" s="380">
        <f>[3]Früchte!$BU35</f>
        <v>7.4877919999999998</v>
      </c>
      <c r="AJ51" s="381">
        <f>[3]Früchte!$AE35</f>
        <v>0</v>
      </c>
      <c r="AK51" s="381">
        <f>[3]Früchte!$BW35</f>
        <v>12.356339999999999</v>
      </c>
      <c r="AL51" s="380">
        <f>[3]Früchte!$AG35</f>
        <v>5.5867300000000002</v>
      </c>
      <c r="AM51" s="380">
        <f>[3]Früchte!$BY35</f>
        <v>3.5217200000000002</v>
      </c>
      <c r="AN51" s="381">
        <f>[3]Früchte!$AH35</f>
        <v>11.477945999999999</v>
      </c>
      <c r="AO51" s="381">
        <f>[3]Früchte!$BZ35</f>
        <v>5.0735210000000004</v>
      </c>
      <c r="AP51" s="380"/>
      <c r="AQ51" s="380">
        <f>[3]Früchte!$AI35</f>
        <v>0</v>
      </c>
      <c r="AR51" s="380">
        <f>[3]Früchte!$CA35</f>
        <v>4.8262970000000003</v>
      </c>
      <c r="AS51" s="380"/>
      <c r="AT51" s="381">
        <f>[3]Früchte!$AJ35</f>
        <v>4.7296969999999998</v>
      </c>
      <c r="AU51" s="381">
        <f>[3]Früchte!$CB35</f>
        <v>2.0790220000000001</v>
      </c>
      <c r="AV51" s="380"/>
      <c r="AW51" s="380">
        <f>[3]Früchte!$AK35</f>
        <v>0</v>
      </c>
      <c r="AX51" s="380">
        <f>[3]Früchte!$CC35</f>
        <v>2.050074</v>
      </c>
      <c r="AY51" s="381">
        <f>[3]Früchte!$AL35</f>
        <v>0</v>
      </c>
      <c r="AZ51" s="381">
        <f>[3]Früchte!$CD35</f>
        <v>0</v>
      </c>
      <c r="BA51" s="380">
        <f>[3]Früchte!$AM35</f>
        <v>0</v>
      </c>
      <c r="BB51" s="380">
        <f>[3]Früchte!$CE35</f>
        <v>0</v>
      </c>
      <c r="BC51" s="381">
        <f>[3]Früchte!$AN35</f>
        <v>0.70883200000000002</v>
      </c>
      <c r="BD51" s="381">
        <f>[3]Früchte!$CF35</f>
        <v>0.471752</v>
      </c>
      <c r="BE51" s="380"/>
      <c r="BF51" s="380">
        <f>[3]Früchte!$AO35</f>
        <v>0</v>
      </c>
      <c r="BG51" s="380">
        <f>[3]Früchte!$CG35</f>
        <v>2.4654600000000002</v>
      </c>
      <c r="BH51" s="381">
        <f>[3]Früchte!$AP35</f>
        <v>2.0057309999999999</v>
      </c>
      <c r="BI51" s="381">
        <f>[3]Früchte!$CH35</f>
        <v>1.4829399999999999</v>
      </c>
      <c r="BJ51" s="380">
        <f>[3]Früchte!$AQ35</f>
        <v>3.0667049999999998</v>
      </c>
      <c r="BK51" s="380">
        <f>[3]Früchte!$CI35</f>
        <v>2.544753</v>
      </c>
      <c r="BL51" s="381">
        <f>[3]Früchte!$AR35</f>
        <v>0.89175700000000002</v>
      </c>
      <c r="BM51" s="381">
        <f>[3]Früchte!$CJ35</f>
        <v>0.80553699999999995</v>
      </c>
      <c r="BN51" s="380">
        <f>[3]Früchte!$AS35</f>
        <v>2.3533659999999998</v>
      </c>
      <c r="BO51" s="380">
        <f>[3]Früchte!$CK35</f>
        <v>1.5531779999999999</v>
      </c>
      <c r="BP51" s="188"/>
      <c r="BQ51" s="343">
        <f>VLOOKUP(MONTH(B51),[4]Referenztabelle!$B$2:$E$14,4,FALSE)</f>
        <v>4</v>
      </c>
      <c r="BR51" s="392">
        <f>[3]Früchte!$CN35</f>
        <v>5142.3099840839996</v>
      </c>
      <c r="BS51" s="392">
        <f>[3]Früchte!$CO35</f>
        <v>32719.664306531999</v>
      </c>
      <c r="BT51" s="393"/>
      <c r="BU51" s="393">
        <f>[3]Früchte!$CP35</f>
        <v>454.33585122300104</v>
      </c>
      <c r="BV51" s="393">
        <f>[3]Früchte!$CQ35</f>
        <v>3031.634444714</v>
      </c>
      <c r="BW51" s="393"/>
      <c r="BX51" s="392">
        <f>[3]Früchte!$CR35</f>
        <v>76.261005913999995</v>
      </c>
      <c r="BY51" s="392">
        <f>[3]Früchte!$CS35</f>
        <v>428.23204868299996</v>
      </c>
      <c r="BZ51" s="393"/>
      <c r="CA51" s="393">
        <f>[3]Früchte!$CT35</f>
        <v>9.6977783590000008</v>
      </c>
      <c r="CB51" s="393">
        <f>[3]Früchte!$CU35</f>
        <v>738.74284372900001</v>
      </c>
      <c r="CC51" s="392">
        <f>[3]Früchte!$CV35</f>
        <v>104.424936754</v>
      </c>
      <c r="CD51" s="392">
        <f>[3]Früchte!$CW35</f>
        <v>551.90164754400098</v>
      </c>
      <c r="CE51" s="393">
        <f>[3]Früchte!$CX35</f>
        <v>10.301525000001</v>
      </c>
      <c r="CF51" s="393">
        <f>[3]Früchte!$CY35</f>
        <v>337.03538592100102</v>
      </c>
      <c r="CG51" s="393"/>
      <c r="CH51" s="392">
        <f>[3]Früchte!$CZ35</f>
        <v>93.889331128000009</v>
      </c>
      <c r="CI51" s="392">
        <f>[3]Früchte!$DA35</f>
        <v>1064.5234934499999</v>
      </c>
      <c r="CJ51" s="393">
        <f>[3]Früchte!$DB35</f>
        <v>4.8096462620000002</v>
      </c>
      <c r="CK51" s="393">
        <f>[3]Früchte!$DC35</f>
        <v>336.88351812299999</v>
      </c>
      <c r="CL51" s="392">
        <f>[3]Früchte!DD35</f>
        <v>240.15877002799999</v>
      </c>
      <c r="CM51" s="392">
        <f>[3]Früchte!DE35</f>
        <v>3260.981062798</v>
      </c>
      <c r="CN51" s="393">
        <f>[3]Früchte!DF35</f>
        <v>100.61778990700101</v>
      </c>
      <c r="CO51" s="393">
        <f>[3]Früchte!DG35</f>
        <v>1628.0826359310001</v>
      </c>
      <c r="CP51" s="392">
        <f>[3]Früchte!DH35</f>
        <v>65.059293398000008</v>
      </c>
      <c r="CQ51" s="392">
        <f>[3]Früchte!DI35</f>
        <v>995.08137089799993</v>
      </c>
      <c r="CR51" s="393"/>
      <c r="CS51" s="393">
        <f>[3]Früchte!DJ35</f>
        <v>197.920880998001</v>
      </c>
      <c r="CT51" s="393">
        <f>[3]Früchte!DK35</f>
        <v>1823.9669843570002</v>
      </c>
      <c r="CU51" s="393"/>
      <c r="CV51" s="392">
        <f>[3]Früchte!DL35</f>
        <v>16.482461000000001</v>
      </c>
      <c r="CW51" s="392">
        <f>[3]Früchte!DM35</f>
        <v>773.74063671300007</v>
      </c>
      <c r="CX51" s="393">
        <f>[3]Früchte!DN35</f>
        <v>6.7014756800009998</v>
      </c>
      <c r="CY51" s="393">
        <f>[3]Früchte!DO35</f>
        <v>183.207783605</v>
      </c>
      <c r="CZ51" s="392">
        <f>[3]Früchte!DP35</f>
        <v>0.590527829</v>
      </c>
      <c r="DA51" s="392">
        <f>[3]Früchte!DQ35</f>
        <v>107.289599592</v>
      </c>
      <c r="DB51" s="393">
        <f>[3]Früchte!DR35</f>
        <v>291.58079333000001</v>
      </c>
      <c r="DC51" s="393">
        <f>[3]Früchte!DS35</f>
        <v>791.55184107800096</v>
      </c>
      <c r="DD51" s="393"/>
      <c r="DE51" s="392">
        <f>[3]Früchte!DT35</f>
        <v>7.0745108390010003</v>
      </c>
      <c r="DF51" s="392">
        <f>[3]Früchte!DU35</f>
        <v>433.30819205400098</v>
      </c>
      <c r="DG51" s="393">
        <f>[3]Früchte!DV35</f>
        <v>252.05939005900001</v>
      </c>
      <c r="DH51" s="393">
        <f>[3]Früchte!DW35</f>
        <v>943.90868818600109</v>
      </c>
      <c r="DI51" s="392">
        <f>[3]Früchte!DX35</f>
        <v>1559.5258822389999</v>
      </c>
      <c r="DJ51" s="392">
        <f>[3]Früchte!DY35</f>
        <v>3424.4034144830002</v>
      </c>
      <c r="DK51" s="393">
        <f>[3]Früchte!DZ35</f>
        <v>48.805197597999999</v>
      </c>
      <c r="DL51" s="393">
        <f>[3]Früchte!EA35</f>
        <v>378.85995170500001</v>
      </c>
      <c r="DM51" s="392">
        <f>[3]Früchte!EB35</f>
        <v>18.419729604</v>
      </c>
      <c r="DN51" s="392">
        <f>[3]Früchte!EC35</f>
        <v>545.82533556499993</v>
      </c>
      <c r="DO51" s="393">
        <f>[3]Früchte!ED35</f>
        <v>902.87936071299998</v>
      </c>
      <c r="DP51" s="393">
        <f>[3]Früchte!EE35</f>
        <v>6038.2640148119999</v>
      </c>
    </row>
    <row r="52" spans="1:120" x14ac:dyDescent="0.2">
      <c r="A52" s="218"/>
      <c r="B52" s="189">
        <f>[3]Früchte!$A36</f>
        <v>45108</v>
      </c>
      <c r="C52" s="381">
        <f>[3]Früchte!$C36</f>
        <v>0</v>
      </c>
      <c r="D52" s="381">
        <f>[3]Früchte!$AU36</f>
        <v>3.5195609999999999</v>
      </c>
      <c r="E52" s="380">
        <f>[3]Früchte!$E36</f>
        <v>6.1850139999999998</v>
      </c>
      <c r="F52" s="380">
        <f>[3]Früchte!$AW36</f>
        <v>3.307906</v>
      </c>
      <c r="G52" s="381">
        <f>[3]Früchte!$F36</f>
        <v>0</v>
      </c>
      <c r="H52" s="381">
        <f>[3]Früchte!$AX36</f>
        <v>3.208218</v>
      </c>
      <c r="I52" s="380">
        <f>[3]Früchte!$K36</f>
        <v>0</v>
      </c>
      <c r="J52" s="380">
        <f>[3]Früchte!$BC36</f>
        <v>0</v>
      </c>
      <c r="K52" s="381">
        <f>[3]Früchte!$N36</f>
        <v>6.2566300000000004</v>
      </c>
      <c r="L52" s="381">
        <f>[3]Früchte!$BF36</f>
        <v>4.2167009999999996</v>
      </c>
      <c r="M52" s="380"/>
      <c r="N52" s="380">
        <f>[3]Früchte!$P36</f>
        <v>0</v>
      </c>
      <c r="O52" s="380">
        <f>[3]Früchte!$BH36</f>
        <v>3.136428</v>
      </c>
      <c r="P52" s="381">
        <f>[3]Früchte!$Q36</f>
        <v>0</v>
      </c>
      <c r="Q52" s="381">
        <f>[3]Früchte!$BI36</f>
        <v>0</v>
      </c>
      <c r="R52" s="380">
        <f>[3]Früchte!$R36</f>
        <v>0</v>
      </c>
      <c r="S52" s="380">
        <f>[3]Früchte!$BJ36</f>
        <v>3.5194909999999999</v>
      </c>
      <c r="T52" s="381">
        <f>[3]Früchte!$T36</f>
        <v>0</v>
      </c>
      <c r="U52" s="381">
        <f>[3]Früchte!$BL36</f>
        <v>4.3819679999999996</v>
      </c>
      <c r="V52" s="380">
        <f>[3]Früchte!$U36</f>
        <v>6.6897320000000002</v>
      </c>
      <c r="W52" s="380">
        <f>[3]Früchte!$BM36</f>
        <v>3.6738719999999998</v>
      </c>
      <c r="X52" s="380"/>
      <c r="Y52" s="380">
        <f>[3]Früchte!$X36</f>
        <v>0</v>
      </c>
      <c r="Z52" s="380">
        <f>[3]Früchte!$BP36</f>
        <v>10.590786</v>
      </c>
      <c r="AA52" s="381">
        <f>[3]Früchte!$Y36</f>
        <v>0</v>
      </c>
      <c r="AB52" s="381">
        <f>[3]Früchte!$BQ36</f>
        <v>10.575946</v>
      </c>
      <c r="AC52" s="380">
        <f>[3]Früchte!$Z36</f>
        <v>28.220379999999999</v>
      </c>
      <c r="AD52" s="380">
        <f>[3]Früchte!$BR36</f>
        <v>19.570315000000001</v>
      </c>
      <c r="AE52" s="381">
        <f>[3]Früchte!$AA36</f>
        <v>32.265466000000004</v>
      </c>
      <c r="AF52" s="381">
        <f>[3]Früchte!$BS36</f>
        <v>21.293955</v>
      </c>
      <c r="AG52" s="380"/>
      <c r="AH52" s="380">
        <f>[3]Früchte!$AC36</f>
        <v>11.561147</v>
      </c>
      <c r="AI52" s="380">
        <f>[3]Früchte!$BU36</f>
        <v>7.8574419999999998</v>
      </c>
      <c r="AJ52" s="381">
        <f>[3]Früchte!$AE36</f>
        <v>17.527715000000001</v>
      </c>
      <c r="AK52" s="381">
        <f>[3]Früchte!$BW36</f>
        <v>11.085546000000001</v>
      </c>
      <c r="AL52" s="380">
        <f>[3]Früchte!$AG36</f>
        <v>6.1115740000000001</v>
      </c>
      <c r="AM52" s="380">
        <f>[3]Früchte!$BY36</f>
        <v>4.1184250000000002</v>
      </c>
      <c r="AN52" s="381">
        <f>[3]Früchte!$AH36</f>
        <v>12.878081999999999</v>
      </c>
      <c r="AO52" s="381">
        <f>[3]Früchte!$BZ36</f>
        <v>5.3180899999999998</v>
      </c>
      <c r="AP52" s="380"/>
      <c r="AQ52" s="380">
        <f>[3]Früchte!$AI36</f>
        <v>0</v>
      </c>
      <c r="AR52" s="380">
        <f>[3]Früchte!$CA36</f>
        <v>4.9687929999999998</v>
      </c>
      <c r="AS52" s="380"/>
      <c r="AT52" s="381">
        <f>[3]Früchte!$AJ36</f>
        <v>4.9193280000000001</v>
      </c>
      <c r="AU52" s="381">
        <f>[3]Früchte!$CB36</f>
        <v>2.9414419999999999</v>
      </c>
      <c r="AV52" s="380"/>
      <c r="AW52" s="380">
        <f>[3]Früchte!$AK36</f>
        <v>3.1972109999999998</v>
      </c>
      <c r="AX52" s="380">
        <f>[3]Früchte!$CC36</f>
        <v>1.9400729999999999</v>
      </c>
      <c r="AY52" s="381">
        <f>[3]Früchte!$AL36</f>
        <v>0</v>
      </c>
      <c r="AZ52" s="381">
        <f>[3]Früchte!$CD36</f>
        <v>0</v>
      </c>
      <c r="BA52" s="380">
        <f>[3]Früchte!$AM36</f>
        <v>0</v>
      </c>
      <c r="BB52" s="380">
        <f>[3]Früchte!$CE36</f>
        <v>0</v>
      </c>
      <c r="BC52" s="381">
        <f>[3]Früchte!$AN36</f>
        <v>0.70214699999999997</v>
      </c>
      <c r="BD52" s="381">
        <f>[3]Früchte!$CF36</f>
        <v>0.46533099999999999</v>
      </c>
      <c r="BE52" s="380"/>
      <c r="BF52" s="380">
        <f>[3]Früchte!$AO36</f>
        <v>0</v>
      </c>
      <c r="BG52" s="380">
        <f>[3]Früchte!$CG36</f>
        <v>2.609912</v>
      </c>
      <c r="BH52" s="381">
        <f>[3]Früchte!$AP36</f>
        <v>2.0667049999999998</v>
      </c>
      <c r="BI52" s="381">
        <f>[3]Früchte!$CH36</f>
        <v>1.564136</v>
      </c>
      <c r="BJ52" s="380">
        <f>[3]Früchte!$AQ36</f>
        <v>3.0667049999999998</v>
      </c>
      <c r="BK52" s="380">
        <f>[3]Früchte!$CI36</f>
        <v>2.5469330000000001</v>
      </c>
      <c r="BL52" s="381">
        <f>[3]Früchte!$AR36</f>
        <v>0.82173700000000005</v>
      </c>
      <c r="BM52" s="381">
        <f>[3]Früchte!$CJ36</f>
        <v>0.80664899999999995</v>
      </c>
      <c r="BN52" s="380">
        <f>[3]Früchte!$AS36</f>
        <v>2.2924690000000001</v>
      </c>
      <c r="BO52" s="380">
        <f>[3]Früchte!$CK36</f>
        <v>1.557938</v>
      </c>
      <c r="BP52" s="188"/>
      <c r="BQ52" s="343">
        <f>VLOOKUP(MONTH(B52),[4]Referenztabelle!$B$2:$E$14,4,FALSE)</f>
        <v>4</v>
      </c>
      <c r="BR52" s="392">
        <f>[3]Früchte!$CN36</f>
        <v>4802.6957153540006</v>
      </c>
      <c r="BS52" s="392">
        <f>[3]Früchte!$CO36</f>
        <v>30368.716092007999</v>
      </c>
      <c r="BT52" s="393"/>
      <c r="BU52" s="393">
        <f>[3]Früchte!$CP36</f>
        <v>391.38706976700001</v>
      </c>
      <c r="BV52" s="393">
        <f>[3]Früchte!$CQ36</f>
        <v>2646.368519479</v>
      </c>
      <c r="BW52" s="393"/>
      <c r="BX52" s="392">
        <f>[3]Früchte!$CR36</f>
        <v>12.214618657999999</v>
      </c>
      <c r="BY52" s="392">
        <f>[3]Früchte!$CS36</f>
        <v>460.39471522800005</v>
      </c>
      <c r="BZ52" s="393"/>
      <c r="CA52" s="393">
        <f>[3]Früchte!$CT36</f>
        <v>8.495205833</v>
      </c>
      <c r="CB52" s="393">
        <f>[3]Früchte!$CU36</f>
        <v>1015.5967143820001</v>
      </c>
      <c r="CC52" s="392">
        <f>[3]Früchte!$CV36</f>
        <v>125.061208272</v>
      </c>
      <c r="CD52" s="392">
        <f>[3]Früchte!$CW36</f>
        <v>488.47339648300101</v>
      </c>
      <c r="CE52" s="393">
        <f>[3]Früchte!$CX36</f>
        <v>15.589975000000001</v>
      </c>
      <c r="CF52" s="393">
        <f>[3]Früchte!$CY36</f>
        <v>385.40480255299997</v>
      </c>
      <c r="CG52" s="393"/>
      <c r="CH52" s="392">
        <f>[3]Früchte!$CZ36</f>
        <v>213.16995657400003</v>
      </c>
      <c r="CI52" s="392">
        <f>[3]Früchte!$DA36</f>
        <v>1988.748353903</v>
      </c>
      <c r="CJ52" s="393">
        <f>[3]Früchte!$DB36</f>
        <v>113.074340668</v>
      </c>
      <c r="CK52" s="393">
        <f>[3]Früchte!$DC36</f>
        <v>1474.9399921870001</v>
      </c>
      <c r="CL52" s="392">
        <f>[3]Früchte!DD36</f>
        <v>288.97496309300101</v>
      </c>
      <c r="CM52" s="392">
        <f>[3]Früchte!DE36</f>
        <v>2608.2169261969998</v>
      </c>
      <c r="CN52" s="393">
        <f>[3]Früchte!DF36</f>
        <v>153.87998811700001</v>
      </c>
      <c r="CO52" s="393">
        <f>[3]Früchte!DG36</f>
        <v>1781.2461900630001</v>
      </c>
      <c r="CP52" s="392">
        <f>[3]Früchte!DH36</f>
        <v>1.956091</v>
      </c>
      <c r="CQ52" s="392">
        <f>[3]Früchte!DI36</f>
        <v>20.164687057001</v>
      </c>
      <c r="CR52" s="393"/>
      <c r="CS52" s="393">
        <f>[3]Früchte!DJ36</f>
        <v>100.75040011600001</v>
      </c>
      <c r="CT52" s="393">
        <f>[3]Früchte!DK36</f>
        <v>906.505497042</v>
      </c>
      <c r="CU52" s="393"/>
      <c r="CV52" s="392">
        <f>[3]Früchte!DL36</f>
        <v>35.539702534999996</v>
      </c>
      <c r="CW52" s="392">
        <f>[3]Früchte!DM36</f>
        <v>759.06191923000006</v>
      </c>
      <c r="CX52" s="393">
        <f>[3]Früchte!DN36</f>
        <v>8.1066311080000002</v>
      </c>
      <c r="CY52" s="393">
        <f>[3]Früchte!DO36</f>
        <v>156.37281064900102</v>
      </c>
      <c r="CZ52" s="392">
        <f>[3]Früchte!DP36</f>
        <v>0.161416</v>
      </c>
      <c r="DA52" s="392">
        <f>[3]Früchte!DQ36</f>
        <v>13.144175000000001</v>
      </c>
      <c r="DB52" s="393">
        <f>[3]Früchte!DR36</f>
        <v>439.432230027</v>
      </c>
      <c r="DC52" s="393">
        <f>[3]Früchte!DS36</f>
        <v>641.66313848100106</v>
      </c>
      <c r="DD52" s="393"/>
      <c r="DE52" s="392">
        <f>[3]Früchte!DT36</f>
        <v>2.7252000000000001</v>
      </c>
      <c r="DF52" s="392">
        <f>[3]Früchte!DU36</f>
        <v>429.72046864800103</v>
      </c>
      <c r="DG52" s="393">
        <f>[3]Früchte!DV36</f>
        <v>287.84087151300002</v>
      </c>
      <c r="DH52" s="393">
        <f>[3]Früchte!DW36</f>
        <v>768.60158906900108</v>
      </c>
      <c r="DI52" s="392">
        <f>[3]Früchte!DX36</f>
        <v>1455.1165661460002</v>
      </c>
      <c r="DJ52" s="392">
        <f>[3]Früchte!DY36</f>
        <v>3189.1813246900001</v>
      </c>
      <c r="DK52" s="393">
        <f>[3]Früchte!DZ36</f>
        <v>47.514247144000002</v>
      </c>
      <c r="DL52" s="393">
        <f>[3]Früchte!EA36</f>
        <v>355.11199473900001</v>
      </c>
      <c r="DM52" s="392">
        <f>[3]Früchte!EB36</f>
        <v>30.694188019000002</v>
      </c>
      <c r="DN52" s="392">
        <f>[3]Früchte!EC36</f>
        <v>476.88584434900002</v>
      </c>
      <c r="DO52" s="393">
        <f>[3]Früchte!ED36</f>
        <v>567.28548144000104</v>
      </c>
      <c r="DP52" s="393">
        <f>[3]Früchte!EE36</f>
        <v>5594.5555255380004</v>
      </c>
    </row>
    <row r="53" spans="1:120" x14ac:dyDescent="0.2">
      <c r="A53" s="218"/>
      <c r="B53" s="189">
        <f>[3]Früchte!$A37</f>
        <v>45078</v>
      </c>
      <c r="C53" s="381">
        <f>[3]Früchte!$C37</f>
        <v>6.2399690000000003</v>
      </c>
      <c r="D53" s="381">
        <f>[3]Früchte!$AU37</f>
        <v>3.497541</v>
      </c>
      <c r="E53" s="380">
        <f>[3]Früchte!$E37</f>
        <v>6.2576099999999997</v>
      </c>
      <c r="F53" s="380">
        <f>[3]Früchte!$AW37</f>
        <v>3.3150050000000002</v>
      </c>
      <c r="G53" s="381">
        <f>[3]Früchte!$F37</f>
        <v>0</v>
      </c>
      <c r="H53" s="381">
        <f>[3]Früchte!$AX37</f>
        <v>3.197101</v>
      </c>
      <c r="I53" s="380">
        <f>[3]Früchte!$K37</f>
        <v>0</v>
      </c>
      <c r="J53" s="380">
        <f>[3]Früchte!$BC37</f>
        <v>0</v>
      </c>
      <c r="K53" s="381">
        <f>[3]Früchte!$N37</f>
        <v>6.2362010000000003</v>
      </c>
      <c r="L53" s="381">
        <f>[3]Früchte!$BF37</f>
        <v>3.9578989999999998</v>
      </c>
      <c r="M53" s="380"/>
      <c r="N53" s="380">
        <f>[3]Früchte!$P37</f>
        <v>0</v>
      </c>
      <c r="O53" s="380">
        <f>[3]Früchte!$BH37</f>
        <v>2.981341</v>
      </c>
      <c r="P53" s="381">
        <f>[3]Früchte!$Q37</f>
        <v>0</v>
      </c>
      <c r="Q53" s="381">
        <f>[3]Früchte!$BI37</f>
        <v>0</v>
      </c>
      <c r="R53" s="380">
        <f>[3]Früchte!$R37</f>
        <v>0</v>
      </c>
      <c r="S53" s="380">
        <f>[3]Früchte!$BJ37</f>
        <v>3.4781979999999999</v>
      </c>
      <c r="T53" s="381">
        <f>[3]Früchte!$T37</f>
        <v>0</v>
      </c>
      <c r="U53" s="381">
        <f>[3]Früchte!$BL37</f>
        <v>3.6223749999999999</v>
      </c>
      <c r="V53" s="380">
        <f>[3]Früchte!$U37</f>
        <v>0</v>
      </c>
      <c r="W53" s="380">
        <f>[3]Früchte!$BM37</f>
        <v>3.7252190000000001</v>
      </c>
      <c r="X53" s="380"/>
      <c r="Y53" s="380">
        <f>[3]Früchte!$X37</f>
        <v>17.966881999999998</v>
      </c>
      <c r="Z53" s="380">
        <f>[3]Früchte!$BP37</f>
        <v>11.076536000000001</v>
      </c>
      <c r="AA53" s="381">
        <f>[3]Früchte!$Y37</f>
        <v>0</v>
      </c>
      <c r="AB53" s="381">
        <f>[3]Früchte!$BQ37</f>
        <v>9.7588380000000008</v>
      </c>
      <c r="AC53" s="380">
        <f>[3]Früchte!$Z37</f>
        <v>21.415441999999999</v>
      </c>
      <c r="AD53" s="380">
        <f>[3]Früchte!$BR37</f>
        <v>13.396806</v>
      </c>
      <c r="AE53" s="381">
        <f>[3]Früchte!$AA37</f>
        <v>24.099072</v>
      </c>
      <c r="AF53" s="381">
        <f>[3]Früchte!$BS37</f>
        <v>17.980526000000001</v>
      </c>
      <c r="AG53" s="380"/>
      <c r="AH53" s="380">
        <f>[3]Früchte!$AC37</f>
        <v>9.0140519999999995</v>
      </c>
      <c r="AI53" s="380">
        <f>[3]Früchte!$BU37</f>
        <v>6.4935470000000004</v>
      </c>
      <c r="AJ53" s="381">
        <f>[3]Früchte!$AE37</f>
        <v>16.285402000000001</v>
      </c>
      <c r="AK53" s="381">
        <f>[3]Früchte!$BW37</f>
        <v>10.016939000000001</v>
      </c>
      <c r="AL53" s="380">
        <f>[3]Früchte!$AG37</f>
        <v>7.0909250000000004</v>
      </c>
      <c r="AM53" s="380">
        <f>[3]Früchte!$BY37</f>
        <v>4.1911240000000003</v>
      </c>
      <c r="AN53" s="381">
        <f>[3]Früchte!$AH37</f>
        <v>0</v>
      </c>
      <c r="AO53" s="381">
        <f>[3]Früchte!$BZ37</f>
        <v>0</v>
      </c>
      <c r="AP53" s="380"/>
      <c r="AQ53" s="380">
        <f>[3]Früchte!$AI37</f>
        <v>0</v>
      </c>
      <c r="AR53" s="380">
        <f>[3]Früchte!$CA37</f>
        <v>4.9388550000000002</v>
      </c>
      <c r="AS53" s="380"/>
      <c r="AT53" s="381">
        <f>[3]Früchte!$AJ37</f>
        <v>5.0527240000000004</v>
      </c>
      <c r="AU53" s="381">
        <f>[3]Früchte!$CB37</f>
        <v>2.5901960000000002</v>
      </c>
      <c r="AV53" s="380"/>
      <c r="AW53" s="380">
        <f>[3]Früchte!$AK37</f>
        <v>3.064775</v>
      </c>
      <c r="AX53" s="380">
        <f>[3]Früchte!$CC37</f>
        <v>1.857969</v>
      </c>
      <c r="AY53" s="381">
        <f>[3]Früchte!$AL37</f>
        <v>0</v>
      </c>
      <c r="AZ53" s="381">
        <f>[3]Früchte!$CD37</f>
        <v>0</v>
      </c>
      <c r="BA53" s="380">
        <f>[3]Früchte!$AM37</f>
        <v>0</v>
      </c>
      <c r="BB53" s="380">
        <f>[3]Früchte!$CE37</f>
        <v>0</v>
      </c>
      <c r="BC53" s="381">
        <f>[3]Früchte!$AN37</f>
        <v>0.71760199999999996</v>
      </c>
      <c r="BD53" s="381">
        <f>[3]Früchte!$CF37</f>
        <v>0.474358</v>
      </c>
      <c r="BE53" s="380"/>
      <c r="BF53" s="380">
        <f>[3]Früchte!$AO37</f>
        <v>0</v>
      </c>
      <c r="BG53" s="380">
        <f>[3]Früchte!$CG37</f>
        <v>2.6029409999999999</v>
      </c>
      <c r="BH53" s="381">
        <f>[3]Früchte!$AP37</f>
        <v>2.0904240000000001</v>
      </c>
      <c r="BI53" s="381">
        <f>[3]Früchte!$CH37</f>
        <v>1.5518160000000001</v>
      </c>
      <c r="BJ53" s="380">
        <f>[3]Früchte!$AQ37</f>
        <v>2.807153</v>
      </c>
      <c r="BK53" s="380">
        <f>[3]Früchte!$CI37</f>
        <v>2.545099</v>
      </c>
      <c r="BL53" s="381">
        <f>[3]Früchte!$AR37</f>
        <v>0.83737899999999998</v>
      </c>
      <c r="BM53" s="381">
        <f>[3]Früchte!$CJ37</f>
        <v>0.80590899999999999</v>
      </c>
      <c r="BN53" s="380">
        <f>[3]Früchte!$AS37</f>
        <v>2.250972</v>
      </c>
      <c r="BO53" s="380">
        <f>[3]Früchte!$CK37</f>
        <v>1.5231980000000001</v>
      </c>
      <c r="BP53" s="188"/>
      <c r="BQ53" s="343">
        <f>VLOOKUP(MONTH(B53),[4]Referenztabelle!$B$2:$E$14,4,FALSE)</f>
        <v>5</v>
      </c>
      <c r="BR53" s="392">
        <f>[3]Früchte!$CN37</f>
        <v>7204.0719768230001</v>
      </c>
      <c r="BS53" s="392">
        <f>[3]Früchte!$CO37</f>
        <v>43265.184228024998</v>
      </c>
      <c r="BT53" s="393"/>
      <c r="BU53" s="393">
        <f>[3]Früchte!$CP37</f>
        <v>622.21043577600005</v>
      </c>
      <c r="BV53" s="393">
        <f>[3]Früchte!$CQ37</f>
        <v>4308.1418475700002</v>
      </c>
      <c r="BW53" s="393"/>
      <c r="BX53" s="392">
        <f>[3]Früchte!$CR37</f>
        <v>33.449256489001002</v>
      </c>
      <c r="BY53" s="392">
        <f>[3]Früchte!$CS37</f>
        <v>878.52680935500098</v>
      </c>
      <c r="BZ53" s="393"/>
      <c r="CA53" s="393">
        <f>[3]Früchte!$CT37</f>
        <v>240.69208309300103</v>
      </c>
      <c r="CB53" s="393">
        <f>[3]Früchte!$CU37</f>
        <v>2866.6638138520002</v>
      </c>
      <c r="CC53" s="392">
        <f>[3]Früchte!$CV37</f>
        <v>211.50995838400002</v>
      </c>
      <c r="CD53" s="392">
        <f>[3]Früchte!$CW37</f>
        <v>715.999533789</v>
      </c>
      <c r="CE53" s="393">
        <f>[3]Früchte!$CX37</f>
        <v>88.687280345001</v>
      </c>
      <c r="CF53" s="393">
        <f>[3]Früchte!$CY37</f>
        <v>376.00907794400001</v>
      </c>
      <c r="CG53" s="393"/>
      <c r="CH53" s="392">
        <f>[3]Früchte!$CZ37</f>
        <v>356.36629168899998</v>
      </c>
      <c r="CI53" s="392">
        <f>[3]Früchte!$DA37</f>
        <v>2356.0455577250004</v>
      </c>
      <c r="CJ53" s="393">
        <f>[3]Früchte!$DB37</f>
        <v>128.04372670200101</v>
      </c>
      <c r="CK53" s="393">
        <f>[3]Früchte!$DC37</f>
        <v>1528.763301725</v>
      </c>
      <c r="CL53" s="392">
        <f>[3]Früchte!DD37</f>
        <v>186.15092913300001</v>
      </c>
      <c r="CM53" s="392">
        <f>[3]Früchte!DE37</f>
        <v>3206.017978075</v>
      </c>
      <c r="CN53" s="393">
        <f>[3]Früchte!DF37</f>
        <v>239.07200652100002</v>
      </c>
      <c r="CO53" s="393">
        <f>[3]Früchte!DG37</f>
        <v>1742.7151933790001</v>
      </c>
      <c r="CP53" s="392">
        <f>[3]Früchte!DH37</f>
        <v>2.5170000010000001E-3</v>
      </c>
      <c r="CQ53" s="392">
        <f>[3]Früchte!DI37</f>
        <v>0.138597</v>
      </c>
      <c r="CR53" s="393"/>
      <c r="CS53" s="393">
        <f>[3]Früchte!DJ37</f>
        <v>32.817744701000002</v>
      </c>
      <c r="CT53" s="393">
        <f>[3]Früchte!DK37</f>
        <v>689.30698486300003</v>
      </c>
      <c r="CU53" s="393"/>
      <c r="CV53" s="392">
        <f>[3]Früchte!DL37</f>
        <v>139.87322201500001</v>
      </c>
      <c r="CW53" s="392">
        <f>[3]Früchte!DM37</f>
        <v>1197.772120027</v>
      </c>
      <c r="CX53" s="393">
        <f>[3]Früchte!DN37</f>
        <v>11.392350617001</v>
      </c>
      <c r="CY53" s="393">
        <f>[3]Früchte!DO37</f>
        <v>231.00096527900001</v>
      </c>
      <c r="CZ53" s="392">
        <f>[3]Früchte!DP37</f>
        <v>0.26033800000099999</v>
      </c>
      <c r="DA53" s="392">
        <f>[3]Früchte!DQ37</f>
        <v>13.649965979000999</v>
      </c>
      <c r="DB53" s="393">
        <f>[3]Früchte!DR37</f>
        <v>816.76067703499996</v>
      </c>
      <c r="DC53" s="393">
        <f>[3]Früchte!DS37</f>
        <v>783.50324613999999</v>
      </c>
      <c r="DD53" s="393"/>
      <c r="DE53" s="392">
        <f>[3]Früchte!DT37</f>
        <v>10.418374057000001</v>
      </c>
      <c r="DF53" s="392">
        <f>[3]Früchte!DU37</f>
        <v>603.44477366499996</v>
      </c>
      <c r="DG53" s="393">
        <f>[3]Früchte!DV37</f>
        <v>282.58132761800101</v>
      </c>
      <c r="DH53" s="393">
        <f>[3]Früchte!DW37</f>
        <v>1221.4623500320001</v>
      </c>
      <c r="DI53" s="392">
        <f>[3]Früchte!DX37</f>
        <v>2329.9556461709999</v>
      </c>
      <c r="DJ53" s="392">
        <f>[3]Früchte!DY37</f>
        <v>4622.1022605490007</v>
      </c>
      <c r="DK53" s="393">
        <f>[3]Früchte!DZ37</f>
        <v>80.140696184999996</v>
      </c>
      <c r="DL53" s="393">
        <f>[3]Früchte!EA37</f>
        <v>503.68505245</v>
      </c>
      <c r="DM53" s="392">
        <f>[3]Früchte!EB37</f>
        <v>31.636110041001</v>
      </c>
      <c r="DN53" s="392">
        <f>[3]Früchte!EC37</f>
        <v>753.83715909600005</v>
      </c>
      <c r="DO53" s="393">
        <f>[3]Früchte!ED37</f>
        <v>889.16105964600104</v>
      </c>
      <c r="DP53" s="393">
        <f>[3]Früchte!EE37</f>
        <v>9065.7021822730003</v>
      </c>
    </row>
    <row r="54" spans="1:120" x14ac:dyDescent="0.2">
      <c r="A54" s="218"/>
      <c r="B54" s="189">
        <f>[3]Früchte!$A38</f>
        <v>45047</v>
      </c>
      <c r="C54" s="381">
        <f>[3]Früchte!$C38</f>
        <v>6.2908939999999998</v>
      </c>
      <c r="D54" s="381">
        <f>[3]Früchte!$AU38</f>
        <v>3.3261159999999999</v>
      </c>
      <c r="E54" s="380">
        <f>[3]Früchte!$E38</f>
        <v>6.2892400000000004</v>
      </c>
      <c r="F54" s="380">
        <f>[3]Früchte!$AW38</f>
        <v>3.3147739999999999</v>
      </c>
      <c r="G54" s="381">
        <f>[3]Früchte!$F38</f>
        <v>0</v>
      </c>
      <c r="H54" s="381">
        <f>[3]Früchte!$AX38</f>
        <v>3.23813</v>
      </c>
      <c r="I54" s="380">
        <f>[3]Früchte!$K38</f>
        <v>0</v>
      </c>
      <c r="J54" s="380">
        <f>[3]Früchte!$BC38</f>
        <v>0</v>
      </c>
      <c r="K54" s="381">
        <f>[3]Früchte!$N38</f>
        <v>6.2940990000000001</v>
      </c>
      <c r="L54" s="381">
        <f>[3]Früchte!$BF38</f>
        <v>4.0301770000000001</v>
      </c>
      <c r="M54" s="380"/>
      <c r="N54" s="380">
        <f>[3]Früchte!$P38</f>
        <v>0</v>
      </c>
      <c r="O54" s="380">
        <f>[3]Früchte!$BH38</f>
        <v>2.8776649999999999</v>
      </c>
      <c r="P54" s="381">
        <f>[3]Früchte!$Q38</f>
        <v>0</v>
      </c>
      <c r="Q54" s="381">
        <f>[3]Früchte!$BI38</f>
        <v>0</v>
      </c>
      <c r="R54" s="380">
        <f>[3]Früchte!$R38</f>
        <v>0</v>
      </c>
      <c r="S54" s="380">
        <f>[3]Früchte!$BJ38</f>
        <v>3.3786679999999998</v>
      </c>
      <c r="T54" s="381">
        <f>[3]Früchte!$T38</f>
        <v>0</v>
      </c>
      <c r="U54" s="381">
        <f>[3]Früchte!$BL38</f>
        <v>3.595901</v>
      </c>
      <c r="V54" s="380">
        <f>[3]Früchte!$U38</f>
        <v>0</v>
      </c>
      <c r="W54" s="380">
        <f>[3]Früchte!$BM38</f>
        <v>3.9400300000000001</v>
      </c>
      <c r="X54" s="380"/>
      <c r="Y54" s="380">
        <f>[3]Früchte!$X38</f>
        <v>17.277038999999998</v>
      </c>
      <c r="Z54" s="380">
        <f>[3]Früchte!$BP38</f>
        <v>14.700415</v>
      </c>
      <c r="AA54" s="381">
        <f>[3]Früchte!$Y38</f>
        <v>12.476122</v>
      </c>
      <c r="AB54" s="381">
        <f>[3]Früchte!$BQ38</f>
        <v>6.5160929999999997</v>
      </c>
      <c r="AC54" s="380">
        <f>[3]Früchte!$Z38</f>
        <v>21.367087999999999</v>
      </c>
      <c r="AD54" s="380">
        <f>[3]Früchte!$BR38</f>
        <v>12.4269</v>
      </c>
      <c r="AE54" s="381">
        <f>[3]Früchte!$AA38</f>
        <v>22.267524999999999</v>
      </c>
      <c r="AF54" s="381">
        <f>[3]Früchte!$BS38</f>
        <v>14.265579000000001</v>
      </c>
      <c r="AG54" s="380"/>
      <c r="AH54" s="380">
        <f>[3]Früchte!$AC38</f>
        <v>10.3508</v>
      </c>
      <c r="AI54" s="380">
        <f>[3]Früchte!$BU38</f>
        <v>7.1972120000000004</v>
      </c>
      <c r="AJ54" s="381">
        <f>[3]Früchte!$AE38</f>
        <v>15.986203</v>
      </c>
      <c r="AK54" s="381">
        <f>[3]Früchte!$BW38</f>
        <v>13.178663</v>
      </c>
      <c r="AL54" s="380">
        <f>[3]Früchte!$AG38</f>
        <v>9.4383599999999994</v>
      </c>
      <c r="AM54" s="380">
        <f>[3]Früchte!$BY38</f>
        <v>5.0011960000000002</v>
      </c>
      <c r="AN54" s="381">
        <f>[3]Früchte!$AH38</f>
        <v>0</v>
      </c>
      <c r="AO54" s="381">
        <f>[3]Früchte!$BZ38</f>
        <v>0</v>
      </c>
      <c r="AP54" s="380"/>
      <c r="AQ54" s="380">
        <f>[3]Früchte!$AI38</f>
        <v>0</v>
      </c>
      <c r="AR54" s="380">
        <f>[3]Früchte!$CA38</f>
        <v>5.0281010000000004</v>
      </c>
      <c r="AS54" s="380"/>
      <c r="AT54" s="381">
        <f>[3]Früchte!$AJ38</f>
        <v>0</v>
      </c>
      <c r="AU54" s="381">
        <f>[3]Früchte!$CB38</f>
        <v>3.1058400000000002</v>
      </c>
      <c r="AV54" s="380"/>
      <c r="AW54" s="380">
        <f>[3]Früchte!$AK38</f>
        <v>3.0618340000000002</v>
      </c>
      <c r="AX54" s="380">
        <f>[3]Früchte!$CC38</f>
        <v>1.695932</v>
      </c>
      <c r="AY54" s="381">
        <f>[3]Früchte!$AL38</f>
        <v>0</v>
      </c>
      <c r="AZ54" s="381">
        <f>[3]Früchte!$CD38</f>
        <v>3.6351040000000001</v>
      </c>
      <c r="BA54" s="380">
        <f>[3]Früchte!$AM38</f>
        <v>0</v>
      </c>
      <c r="BB54" s="380">
        <f>[3]Früchte!$CE38</f>
        <v>3.6131199999999999</v>
      </c>
      <c r="BC54" s="381">
        <f>[3]Früchte!$AN38</f>
        <v>0.71993700000000005</v>
      </c>
      <c r="BD54" s="381">
        <f>[3]Früchte!$CF38</f>
        <v>0.50065499999999996</v>
      </c>
      <c r="BE54" s="380"/>
      <c r="BF54" s="380">
        <f>[3]Früchte!$AO38</f>
        <v>0</v>
      </c>
      <c r="BG54" s="380">
        <f>[3]Früchte!$CG38</f>
        <v>2.5002800000000001</v>
      </c>
      <c r="BH54" s="381">
        <f>[3]Früchte!$AP38</f>
        <v>2.1318269999999999</v>
      </c>
      <c r="BI54" s="381">
        <f>[3]Früchte!$CH38</f>
        <v>1.641867</v>
      </c>
      <c r="BJ54" s="380">
        <f>[3]Früchte!$AQ38</f>
        <v>2.8460860000000001</v>
      </c>
      <c r="BK54" s="380">
        <f>[3]Früchte!$CI38</f>
        <v>2.5380929999999999</v>
      </c>
      <c r="BL54" s="381">
        <f>[3]Früchte!$AR38</f>
        <v>0.84216800000000003</v>
      </c>
      <c r="BM54" s="381">
        <f>[3]Früchte!$CJ38</f>
        <v>0.80343799999999999</v>
      </c>
      <c r="BN54" s="380">
        <f>[3]Früchte!$AS38</f>
        <v>2.2950149999999998</v>
      </c>
      <c r="BO54" s="380">
        <f>[3]Früchte!$CK38</f>
        <v>1.450472</v>
      </c>
      <c r="BP54" s="188"/>
      <c r="BQ54" s="343">
        <f>VLOOKUP(MONTH(B54),[4]Referenztabelle!$B$2:$E$14,4,FALSE)</f>
        <v>4</v>
      </c>
      <c r="BR54" s="392">
        <f>[3]Früchte!$CN38</f>
        <v>5206.3946109199996</v>
      </c>
      <c r="BS54" s="392">
        <f>[3]Früchte!$CO38</f>
        <v>27329.850800983</v>
      </c>
      <c r="BT54" s="393"/>
      <c r="BU54" s="393">
        <f>[3]Früchte!$CP38</f>
        <v>623.7994526120001</v>
      </c>
      <c r="BV54" s="393">
        <f>[3]Früchte!$CQ38</f>
        <v>4604.1099535100002</v>
      </c>
      <c r="BW54" s="393"/>
      <c r="BX54" s="392">
        <f>[3]Früchte!$CR38</f>
        <v>55.144024324</v>
      </c>
      <c r="BY54" s="392">
        <f>[3]Früchte!$CS38</f>
        <v>1057.210120256</v>
      </c>
      <c r="BZ54" s="393"/>
      <c r="CA54" s="393">
        <f>[3]Früchte!$CT38</f>
        <v>140.07852992299999</v>
      </c>
      <c r="CB54" s="393">
        <f>[3]Früchte!$CU38</f>
        <v>2137.6918590219998</v>
      </c>
      <c r="CC54" s="392">
        <f>[3]Früchte!$CV38</f>
        <v>228.57222618200001</v>
      </c>
      <c r="CD54" s="392">
        <f>[3]Früchte!$CW38</f>
        <v>698.99952159200097</v>
      </c>
      <c r="CE54" s="393">
        <f>[3]Früchte!$CX38</f>
        <v>82.204974977000006</v>
      </c>
      <c r="CF54" s="393">
        <f>[3]Früchte!$CY38</f>
        <v>394.026681752</v>
      </c>
      <c r="CG54" s="393"/>
      <c r="CH54" s="392">
        <f>[3]Früchte!$CZ38</f>
        <v>96.070629909000004</v>
      </c>
      <c r="CI54" s="392">
        <f>[3]Früchte!$DA38</f>
        <v>846.68669252899997</v>
      </c>
      <c r="CJ54" s="393">
        <f>[3]Früchte!$DB38</f>
        <v>35.397810170999996</v>
      </c>
      <c r="CK54" s="393">
        <f>[3]Früchte!$DC38</f>
        <v>386.26682210000001</v>
      </c>
      <c r="CL54" s="392">
        <f>[3]Früchte!DD38</f>
        <v>48.194185173000001</v>
      </c>
      <c r="CM54" s="392">
        <f>[3]Früchte!DE38</f>
        <v>1117.347540663</v>
      </c>
      <c r="CN54" s="393">
        <f>[3]Früchte!DF38</f>
        <v>25.812923311999999</v>
      </c>
      <c r="CO54" s="393">
        <f>[3]Früchte!DG38</f>
        <v>388.831950189</v>
      </c>
      <c r="CP54" s="392">
        <f>[3]Früchte!DH38</f>
        <v>1.6739999999999999E-3</v>
      </c>
      <c r="CQ54" s="392">
        <f>[3]Früchte!DI38</f>
        <v>7.0183999999999996E-2</v>
      </c>
      <c r="CR54" s="393"/>
      <c r="CS54" s="393">
        <f>[3]Früchte!DJ38</f>
        <v>9.2740000009999997E-3</v>
      </c>
      <c r="CT54" s="393">
        <f>[3]Früchte!DK38</f>
        <v>398.008452148</v>
      </c>
      <c r="CU54" s="393"/>
      <c r="CV54" s="392">
        <f>[3]Früchte!DL38</f>
        <v>256.45361755800002</v>
      </c>
      <c r="CW54" s="392">
        <f>[3]Früchte!DM38</f>
        <v>1653.856024361</v>
      </c>
      <c r="CX54" s="393">
        <f>[3]Früchte!DN38</f>
        <v>15.014751641000002</v>
      </c>
      <c r="CY54" s="393">
        <f>[3]Früchte!DO38</f>
        <v>288.22070916199999</v>
      </c>
      <c r="CZ54" s="392">
        <f>[3]Früchte!DP38</f>
        <v>0.22570400000000002</v>
      </c>
      <c r="DA54" s="392">
        <f>[3]Früchte!DQ38</f>
        <v>119.252464989</v>
      </c>
      <c r="DB54" s="393">
        <f>[3]Früchte!DR38</f>
        <v>566.15110661200004</v>
      </c>
      <c r="DC54" s="393">
        <f>[3]Früchte!DS38</f>
        <v>636.13170806400001</v>
      </c>
      <c r="DD54" s="393"/>
      <c r="DE54" s="392">
        <f>[3]Früchte!DT38</f>
        <v>7.673800000001</v>
      </c>
      <c r="DF54" s="392">
        <f>[3]Früchte!DU38</f>
        <v>609.52757454900006</v>
      </c>
      <c r="DG54" s="393">
        <f>[3]Früchte!DV38</f>
        <v>280.15910987300003</v>
      </c>
      <c r="DH54" s="393">
        <f>[3]Früchte!DW38</f>
        <v>904.70157318199995</v>
      </c>
      <c r="DI54" s="392">
        <f>[3]Früchte!DX38</f>
        <v>2018.6316071800002</v>
      </c>
      <c r="DJ54" s="392">
        <f>[3]Früchte!DY38</f>
        <v>4107.6644697250003</v>
      </c>
      <c r="DK54" s="393">
        <f>[3]Früchte!DZ38</f>
        <v>100.117061284</v>
      </c>
      <c r="DL54" s="393">
        <f>[3]Früchte!EA38</f>
        <v>385.02602277799997</v>
      </c>
      <c r="DM54" s="392">
        <f>[3]Früchte!EB38</f>
        <v>63.593937048000001</v>
      </c>
      <c r="DN54" s="392">
        <f>[3]Früchte!EC38</f>
        <v>803.372775811</v>
      </c>
      <c r="DO54" s="393">
        <f>[3]Früchte!ED38</f>
        <v>199.63068811100101</v>
      </c>
      <c r="DP54" s="393">
        <f>[3]Früchte!EE38</f>
        <v>3127.1551601220003</v>
      </c>
    </row>
    <row r="55" spans="1:120" x14ac:dyDescent="0.2">
      <c r="A55" s="218"/>
      <c r="B55" s="189">
        <f>[3]Früchte!$A39</f>
        <v>45017</v>
      </c>
      <c r="C55" s="381">
        <f>[3]Früchte!$C39</f>
        <v>6.3</v>
      </c>
      <c r="D55" s="381">
        <f>[3]Früchte!$AU39</f>
        <v>3.4938720000000001</v>
      </c>
      <c r="E55" s="380">
        <f>[3]Früchte!$E39</f>
        <v>6.2612620000000003</v>
      </c>
      <c r="F55" s="380">
        <f>[3]Früchte!$AW39</f>
        <v>3.3246730000000002</v>
      </c>
      <c r="G55" s="381">
        <f>[3]Früchte!$F39</f>
        <v>0</v>
      </c>
      <c r="H55" s="381">
        <f>[3]Früchte!$AX39</f>
        <v>3.23813</v>
      </c>
      <c r="I55" s="380">
        <f>[3]Früchte!$K39</f>
        <v>6.2999989999999997</v>
      </c>
      <c r="J55" s="380">
        <f>[3]Früchte!$BC39</f>
        <v>0</v>
      </c>
      <c r="K55" s="381">
        <f>[3]Früchte!$N39</f>
        <v>6.2584099999999996</v>
      </c>
      <c r="L55" s="381">
        <f>[3]Früchte!$BF39</f>
        <v>4.0966240000000003</v>
      </c>
      <c r="M55" s="380"/>
      <c r="N55" s="380">
        <f>[3]Früchte!$P39</f>
        <v>0</v>
      </c>
      <c r="O55" s="380">
        <f>[3]Früchte!$BH39</f>
        <v>2.8175490000000001</v>
      </c>
      <c r="P55" s="381">
        <f>[3]Früchte!$Q39</f>
        <v>0</v>
      </c>
      <c r="Q55" s="381">
        <f>[3]Früchte!$BI39</f>
        <v>0</v>
      </c>
      <c r="R55" s="380">
        <f>[3]Früchte!$R39</f>
        <v>0</v>
      </c>
      <c r="S55" s="380">
        <f>[3]Früchte!$BJ39</f>
        <v>3.455816</v>
      </c>
      <c r="T55" s="381">
        <f>[3]Früchte!$T39</f>
        <v>0</v>
      </c>
      <c r="U55" s="381">
        <f>[3]Früchte!$BL39</f>
        <v>3.4072469999999999</v>
      </c>
      <c r="V55" s="380">
        <f>[3]Früchte!$U39</f>
        <v>0</v>
      </c>
      <c r="W55" s="380">
        <f>[3]Früchte!$BM39</f>
        <v>4.0696149999999998</v>
      </c>
      <c r="X55" s="380"/>
      <c r="Y55" s="380">
        <f>[3]Früchte!$X39</f>
        <v>0</v>
      </c>
      <c r="Z55" s="380">
        <f>[3]Früchte!$BP39</f>
        <v>0</v>
      </c>
      <c r="AA55" s="381">
        <f>[3]Früchte!$Y39</f>
        <v>10.707331</v>
      </c>
      <c r="AB55" s="381">
        <f>[3]Früchte!$BQ39</f>
        <v>6.3247450000000001</v>
      </c>
      <c r="AC55" s="380">
        <f>[3]Früchte!$Z39</f>
        <v>23.059000999999999</v>
      </c>
      <c r="AD55" s="380">
        <f>[3]Früchte!$BR39</f>
        <v>14.172897000000001</v>
      </c>
      <c r="AE55" s="381">
        <f>[3]Früchte!$AA39</f>
        <v>22.952881999999999</v>
      </c>
      <c r="AF55" s="381">
        <f>[3]Früchte!$BS39</f>
        <v>15.207912</v>
      </c>
      <c r="AG55" s="380"/>
      <c r="AH55" s="380">
        <f>[3]Früchte!$AC39</f>
        <v>0</v>
      </c>
      <c r="AI55" s="380">
        <f>[3]Früchte!$BU39</f>
        <v>0</v>
      </c>
      <c r="AJ55" s="381">
        <f>[3]Früchte!$AE39</f>
        <v>0</v>
      </c>
      <c r="AK55" s="381">
        <f>[3]Früchte!$BW39</f>
        <v>0</v>
      </c>
      <c r="AL55" s="380">
        <f>[3]Früchte!$AG39</f>
        <v>0</v>
      </c>
      <c r="AM55" s="380">
        <f>[3]Früchte!$BY39</f>
        <v>5.4835710000000004</v>
      </c>
      <c r="AN55" s="381">
        <f>[3]Früchte!$AH39</f>
        <v>0</v>
      </c>
      <c r="AO55" s="381">
        <f>[3]Früchte!$BZ39</f>
        <v>0</v>
      </c>
      <c r="AP55" s="380"/>
      <c r="AQ55" s="380">
        <f>[3]Früchte!$AI39</f>
        <v>0</v>
      </c>
      <c r="AR55" s="380">
        <f>[3]Früchte!$CA39</f>
        <v>5.2350659999999998</v>
      </c>
      <c r="AS55" s="380"/>
      <c r="AT55" s="381">
        <f>[3]Früchte!$AJ39</f>
        <v>0</v>
      </c>
      <c r="AU55" s="381">
        <f>[3]Früchte!$CB39</f>
        <v>3.3489390000000001</v>
      </c>
      <c r="AV55" s="380"/>
      <c r="AW55" s="380">
        <f>[3]Früchte!$AK39</f>
        <v>3.0020039999999999</v>
      </c>
      <c r="AX55" s="380">
        <f>[3]Früchte!$CC39</f>
        <v>1.6058479999999999</v>
      </c>
      <c r="AY55" s="381">
        <f>[3]Früchte!$AL39</f>
        <v>0</v>
      </c>
      <c r="AZ55" s="381">
        <f>[3]Früchte!$CD39</f>
        <v>2.5124719999999998</v>
      </c>
      <c r="BA55" s="380">
        <f>[3]Früchte!$AM39</f>
        <v>3.7873190000000001</v>
      </c>
      <c r="BB55" s="380">
        <f>[3]Früchte!$CE39</f>
        <v>3.612241</v>
      </c>
      <c r="BC55" s="381">
        <f>[3]Früchte!$AN39</f>
        <v>0.71954499999999999</v>
      </c>
      <c r="BD55" s="381">
        <f>[3]Früchte!$CF39</f>
        <v>0.45752700000000002</v>
      </c>
      <c r="BE55" s="380"/>
      <c r="BF55" s="380">
        <f>[3]Früchte!$AO39</f>
        <v>0</v>
      </c>
      <c r="BG55" s="380">
        <f>[3]Früchte!$CG39</f>
        <v>2.4600490000000002</v>
      </c>
      <c r="BH55" s="381">
        <f>[3]Früchte!$AP39</f>
        <v>1.977123</v>
      </c>
      <c r="BI55" s="381">
        <f>[3]Früchte!$CH39</f>
        <v>1.628404</v>
      </c>
      <c r="BJ55" s="380">
        <f>[3]Früchte!$AQ39</f>
        <v>2.89432</v>
      </c>
      <c r="BK55" s="380">
        <f>[3]Früchte!$CI39</f>
        <v>2.5454340000000002</v>
      </c>
      <c r="BL55" s="381">
        <f>[3]Früchte!$AR39</f>
        <v>0.85574899999999998</v>
      </c>
      <c r="BM55" s="381">
        <f>[3]Früchte!$CJ39</f>
        <v>0.79751499999999997</v>
      </c>
      <c r="BN55" s="380">
        <f>[3]Früchte!$AS39</f>
        <v>0</v>
      </c>
      <c r="BO55" s="380">
        <f>[3]Früchte!$CK39</f>
        <v>1.6955830000000001</v>
      </c>
      <c r="BP55" s="188"/>
      <c r="BQ55" s="343">
        <f>VLOOKUP(MONTH(B55),[4]Referenztabelle!$B$2:$E$14,4,FALSE)</f>
        <v>4</v>
      </c>
      <c r="BR55" s="392">
        <f>[3]Früchte!$CN39</f>
        <v>5400.1471473319998</v>
      </c>
      <c r="BS55" s="392">
        <f>[3]Früchte!$CO39</f>
        <v>24611.370432921001</v>
      </c>
      <c r="BT55" s="393"/>
      <c r="BU55" s="393">
        <f>[3]Früchte!$CP39</f>
        <v>702.41045153599998</v>
      </c>
      <c r="BV55" s="393">
        <f>[3]Früchte!$CQ39</f>
        <v>4760.6344068940007</v>
      </c>
      <c r="BW55" s="393"/>
      <c r="BX55" s="392">
        <f>[3]Früchte!$CR39</f>
        <v>121.941858209001</v>
      </c>
      <c r="BY55" s="392">
        <f>[3]Früchte!$CS39</f>
        <v>1086.7454251039999</v>
      </c>
      <c r="BZ55" s="393"/>
      <c r="CA55" s="393">
        <f>[3]Früchte!$CT39</f>
        <v>241.14906599000099</v>
      </c>
      <c r="CB55" s="393">
        <f>[3]Früchte!$CU39</f>
        <v>2584.520502893</v>
      </c>
      <c r="CC55" s="392">
        <f>[3]Früchte!$CV39</f>
        <v>136.647805572001</v>
      </c>
      <c r="CD55" s="392">
        <f>[3]Früchte!$CW39</f>
        <v>539.00542646600002</v>
      </c>
      <c r="CE55" s="393">
        <f>[3]Früchte!$CX39</f>
        <v>124.625332822</v>
      </c>
      <c r="CF55" s="393">
        <f>[3]Früchte!$CY39</f>
        <v>423.12307465700002</v>
      </c>
      <c r="CG55" s="393"/>
      <c r="CH55" s="392">
        <f>[3]Früchte!$CZ39</f>
        <v>3.1770000000000001E-3</v>
      </c>
      <c r="CI55" s="392">
        <f>[3]Früchte!$DA39</f>
        <v>6.1482783480010008</v>
      </c>
      <c r="CJ55" s="393">
        <f>[3]Früchte!$DB39</f>
        <v>1.194E-3</v>
      </c>
      <c r="CK55" s="393">
        <f>[3]Früchte!$DC39</f>
        <v>5.8308325020009999</v>
      </c>
      <c r="CL55" s="392">
        <f>[3]Früchte!DD39</f>
        <v>0.73550810100000008</v>
      </c>
      <c r="CM55" s="392">
        <f>[3]Früchte!DE39</f>
        <v>89.700411566000994</v>
      </c>
      <c r="CN55" s="393">
        <f>[3]Früchte!DF39</f>
        <v>5.4544000001000001E-2</v>
      </c>
      <c r="CO55" s="393">
        <f>[3]Früchte!DG39</f>
        <v>23.268162428001002</v>
      </c>
      <c r="CP55" s="392">
        <f>[3]Früchte!DH39</f>
        <v>0</v>
      </c>
      <c r="CQ55" s="392">
        <f>[3]Früchte!DI39</f>
        <v>0.11111799999999999</v>
      </c>
      <c r="CR55" s="393"/>
      <c r="CS55" s="393">
        <f>[3]Früchte!DJ39</f>
        <v>0.53696147700100005</v>
      </c>
      <c r="CT55" s="393">
        <f>[3]Früchte!DK39</f>
        <v>411.27999166200004</v>
      </c>
      <c r="CU55" s="393"/>
      <c r="CV55" s="392">
        <f>[3]Früchte!DL39</f>
        <v>432.87798766600105</v>
      </c>
      <c r="CW55" s="392">
        <f>[3]Früchte!DM39</f>
        <v>2224.984085993</v>
      </c>
      <c r="CX55" s="393">
        <f>[3]Früchte!DN39</f>
        <v>16.822579799001002</v>
      </c>
      <c r="CY55" s="393">
        <f>[3]Früchte!DO39</f>
        <v>294.49816149700001</v>
      </c>
      <c r="CZ55" s="392">
        <f>[3]Früchte!DP39</f>
        <v>20.012961989002001</v>
      </c>
      <c r="DA55" s="392">
        <f>[3]Früchte!DQ39</f>
        <v>672.26560089899999</v>
      </c>
      <c r="DB55" s="393">
        <f>[3]Früchte!DR39</f>
        <v>718.60543364099999</v>
      </c>
      <c r="DC55" s="393">
        <f>[3]Früchte!DS39</f>
        <v>593.49420934100101</v>
      </c>
      <c r="DD55" s="393"/>
      <c r="DE55" s="392">
        <f>[3]Früchte!DT39</f>
        <v>16.684274841000001</v>
      </c>
      <c r="DF55" s="392">
        <f>[3]Früchte!DU39</f>
        <v>770.39440000100001</v>
      </c>
      <c r="DG55" s="393">
        <f>[3]Früchte!DV39</f>
        <v>275.93827964500002</v>
      </c>
      <c r="DH55" s="393">
        <f>[3]Früchte!DW39</f>
        <v>975.34252415700007</v>
      </c>
      <c r="DI55" s="392">
        <f>[3]Früchte!DX39</f>
        <v>2149.2213834040003</v>
      </c>
      <c r="DJ55" s="392">
        <f>[3]Früchte!DY39</f>
        <v>4063.0632836099999</v>
      </c>
      <c r="DK55" s="393">
        <f>[3]Früchte!DZ39</f>
        <v>147.80703859600001</v>
      </c>
      <c r="DL55" s="393">
        <f>[3]Früchte!EA39</f>
        <v>374.57912122600004</v>
      </c>
      <c r="DM55" s="392">
        <f>[3]Früchte!EB39</f>
        <v>37.166016916000999</v>
      </c>
      <c r="DN55" s="392">
        <f>[3]Früchte!EC39</f>
        <v>744.411466905</v>
      </c>
      <c r="DO55" s="393">
        <f>[3]Früchte!ED39</f>
        <v>47.716000000000001</v>
      </c>
      <c r="DP55" s="393">
        <f>[3]Früchte!EE39</f>
        <v>1040.3138425310001</v>
      </c>
    </row>
    <row r="56" spans="1:120" x14ac:dyDescent="0.2">
      <c r="A56" s="218"/>
      <c r="B56" s="189">
        <f>[3]Früchte!$A40</f>
        <v>44986</v>
      </c>
      <c r="C56" s="381">
        <f>[3]Früchte!$C40</f>
        <v>0</v>
      </c>
      <c r="D56" s="381">
        <f>[3]Früchte!$AU40</f>
        <v>3.5191599999999998</v>
      </c>
      <c r="E56" s="380">
        <f>[3]Früchte!$E40</f>
        <v>6.3047630000000003</v>
      </c>
      <c r="F56" s="380">
        <f>[3]Früchte!$AW40</f>
        <v>3.3066970000000002</v>
      </c>
      <c r="G56" s="381">
        <f>[3]Früchte!$F40</f>
        <v>0</v>
      </c>
      <c r="H56" s="381">
        <f>[3]Früchte!$AX40</f>
        <v>3.2809020000000002</v>
      </c>
      <c r="I56" s="380">
        <f>[3]Früchte!$K40</f>
        <v>6.3840060000000003</v>
      </c>
      <c r="J56" s="380">
        <f>[3]Früchte!$BC40</f>
        <v>0</v>
      </c>
      <c r="K56" s="381">
        <f>[3]Früchte!$N40</f>
        <v>6.3022499999999999</v>
      </c>
      <c r="L56" s="381">
        <f>[3]Früchte!$BF40</f>
        <v>4.1295809999999999</v>
      </c>
      <c r="M56" s="380"/>
      <c r="N56" s="380">
        <f>[3]Früchte!$P40</f>
        <v>0</v>
      </c>
      <c r="O56" s="380">
        <f>[3]Früchte!$BH40</f>
        <v>3.1731479999999999</v>
      </c>
      <c r="P56" s="381">
        <f>[3]Früchte!$Q40</f>
        <v>0</v>
      </c>
      <c r="Q56" s="381">
        <f>[3]Früchte!$BI40</f>
        <v>3.595653</v>
      </c>
      <c r="R56" s="380">
        <f>[3]Früchte!$R40</f>
        <v>0</v>
      </c>
      <c r="S56" s="380">
        <f>[3]Früchte!$BJ40</f>
        <v>3.3025630000000001</v>
      </c>
      <c r="T56" s="381">
        <f>[3]Früchte!$T40</f>
        <v>0</v>
      </c>
      <c r="U56" s="381">
        <f>[3]Früchte!$BL40</f>
        <v>3.7756020000000001</v>
      </c>
      <c r="V56" s="380">
        <f>[3]Früchte!$U40</f>
        <v>6.1767430000000001</v>
      </c>
      <c r="W56" s="380">
        <f>[3]Früchte!$BM40</f>
        <v>4.1976240000000002</v>
      </c>
      <c r="X56" s="380"/>
      <c r="Y56" s="380">
        <f>[3]Früchte!$X40</f>
        <v>0</v>
      </c>
      <c r="Z56" s="380">
        <f>[3]Früchte!$BP40</f>
        <v>0</v>
      </c>
      <c r="AA56" s="381">
        <f>[3]Früchte!$Y40</f>
        <v>9.7413129999999999</v>
      </c>
      <c r="AB56" s="381">
        <f>[3]Früchte!$BQ40</f>
        <v>7.4254639999999998</v>
      </c>
      <c r="AC56" s="380">
        <f>[3]Früchte!$Z40</f>
        <v>22.498172</v>
      </c>
      <c r="AD56" s="380">
        <f>[3]Früchte!$BR40</f>
        <v>14.271925</v>
      </c>
      <c r="AE56" s="381">
        <f>[3]Früchte!$AA40</f>
        <v>22.666066000000001</v>
      </c>
      <c r="AF56" s="381">
        <f>[3]Früchte!$BS40</f>
        <v>17.000287</v>
      </c>
      <c r="AG56" s="380"/>
      <c r="AH56" s="380">
        <f>[3]Früchte!$AC40</f>
        <v>0</v>
      </c>
      <c r="AI56" s="380">
        <f>[3]Früchte!$BU40</f>
        <v>0</v>
      </c>
      <c r="AJ56" s="381">
        <f>[3]Früchte!$AE40</f>
        <v>0</v>
      </c>
      <c r="AK56" s="381">
        <f>[3]Früchte!$BW40</f>
        <v>0</v>
      </c>
      <c r="AL56" s="380">
        <f>[3]Früchte!$AG40</f>
        <v>0</v>
      </c>
      <c r="AM56" s="380">
        <f>[3]Früchte!$BY40</f>
        <v>5.8779890000000004</v>
      </c>
      <c r="AN56" s="381">
        <f>[3]Früchte!$AH40</f>
        <v>0</v>
      </c>
      <c r="AO56" s="381">
        <f>[3]Früchte!$BZ40</f>
        <v>0</v>
      </c>
      <c r="AP56" s="380"/>
      <c r="AQ56" s="380">
        <f>[3]Früchte!$AI40</f>
        <v>0</v>
      </c>
      <c r="AR56" s="380">
        <f>[3]Früchte!$CA40</f>
        <v>5.6240230000000002</v>
      </c>
      <c r="AS56" s="380"/>
      <c r="AT56" s="381">
        <f>[3]Früchte!$AJ40</f>
        <v>0</v>
      </c>
      <c r="AU56" s="381">
        <f>[3]Früchte!$CB40</f>
        <v>3.7107030000000001</v>
      </c>
      <c r="AV56" s="380"/>
      <c r="AW56" s="380">
        <f>[3]Früchte!$AK40</f>
        <v>2.9861840000000002</v>
      </c>
      <c r="AX56" s="380">
        <f>[3]Früchte!$CC40</f>
        <v>1.5514460000000001</v>
      </c>
      <c r="AY56" s="381">
        <f>[3]Früchte!$AL40</f>
        <v>0</v>
      </c>
      <c r="AZ56" s="381">
        <f>[3]Früchte!$CD40</f>
        <v>2.4095330000000001</v>
      </c>
      <c r="BA56" s="380">
        <f>[3]Früchte!$AM40</f>
        <v>3.8175520000000001</v>
      </c>
      <c r="BB56" s="380">
        <f>[3]Früchte!$CE40</f>
        <v>3.563104</v>
      </c>
      <c r="BC56" s="381">
        <f>[3]Früchte!$AN40</f>
        <v>0.71955800000000003</v>
      </c>
      <c r="BD56" s="381">
        <f>[3]Früchte!$CF40</f>
        <v>0.451575</v>
      </c>
      <c r="BE56" s="380"/>
      <c r="BF56" s="380">
        <f>[3]Früchte!$AO40</f>
        <v>0</v>
      </c>
      <c r="BG56" s="380">
        <f>[3]Früchte!$CG40</f>
        <v>2.5699489999999998</v>
      </c>
      <c r="BH56" s="381">
        <f>[3]Früchte!$AP40</f>
        <v>1.956272</v>
      </c>
      <c r="BI56" s="381">
        <f>[3]Früchte!$CH40</f>
        <v>1.6284320000000001</v>
      </c>
      <c r="BJ56" s="380">
        <f>[3]Früchte!$AQ40</f>
        <v>2.951362</v>
      </c>
      <c r="BK56" s="380">
        <f>[3]Früchte!$CI40</f>
        <v>2.5487190000000002</v>
      </c>
      <c r="BL56" s="381">
        <f>[3]Früchte!$AR40</f>
        <v>0.88612400000000002</v>
      </c>
      <c r="BM56" s="381">
        <f>[3]Früchte!$CJ40</f>
        <v>0.79356599999999999</v>
      </c>
      <c r="BN56" s="380">
        <f>[3]Früchte!$AS40</f>
        <v>2.3765969999999998</v>
      </c>
      <c r="BO56" s="380">
        <f>[3]Früchte!$CK40</f>
        <v>1.6683840000000001</v>
      </c>
      <c r="BP56" s="188"/>
      <c r="BQ56" s="343">
        <f>VLOOKUP(MONTH(B56),[4]Referenztabelle!$B$2:$E$14,4,FALSE)</f>
        <v>5</v>
      </c>
      <c r="BR56" s="392">
        <f>[3]Früchte!$CN40</f>
        <v>7184.2651255130004</v>
      </c>
      <c r="BS56" s="392">
        <f>[3]Früchte!$CO40</f>
        <v>31787.091822438004</v>
      </c>
      <c r="BT56" s="393"/>
      <c r="BU56" s="393">
        <f>[3]Früchte!$CP40</f>
        <v>877.901142104001</v>
      </c>
      <c r="BV56" s="393">
        <f>[3]Früchte!$CQ40</f>
        <v>6461.4240947139997</v>
      </c>
      <c r="BW56" s="393"/>
      <c r="BX56" s="392">
        <f>[3]Früchte!$CR40</f>
        <v>160.240273323</v>
      </c>
      <c r="BY56" s="392">
        <f>[3]Früchte!$CS40</f>
        <v>1756.7482383059998</v>
      </c>
      <c r="BZ56" s="393"/>
      <c r="CA56" s="393">
        <f>[3]Früchte!$CT40</f>
        <v>202.24472752399998</v>
      </c>
      <c r="CB56" s="393">
        <f>[3]Früchte!$CU40</f>
        <v>2490.0214744340001</v>
      </c>
      <c r="CC56" s="392">
        <f>[3]Früchte!$CV40</f>
        <v>101.051659563</v>
      </c>
      <c r="CD56" s="392">
        <f>[3]Früchte!$CW40</f>
        <v>520.90176296800007</v>
      </c>
      <c r="CE56" s="393">
        <f>[3]Früchte!$CX40</f>
        <v>124.730981767001</v>
      </c>
      <c r="CF56" s="393">
        <f>[3]Früchte!$CY40</f>
        <v>303.770006626</v>
      </c>
      <c r="CG56" s="393"/>
      <c r="CH56" s="392">
        <f>[3]Früchte!$CZ40</f>
        <v>1.176000001E-3</v>
      </c>
      <c r="CI56" s="392">
        <f>[3]Früchte!$DA40</f>
        <v>0.134523</v>
      </c>
      <c r="CJ56" s="393">
        <f>[3]Früchte!$DB40</f>
        <v>4.2999999999999995E-5</v>
      </c>
      <c r="CK56" s="393">
        <f>[3]Früchte!$DC40</f>
        <v>3.2780230000010002</v>
      </c>
      <c r="CL56" s="392">
        <f>[3]Früchte!DD40</f>
        <v>4.4554739159999999</v>
      </c>
      <c r="CM56" s="392">
        <f>[3]Früchte!DE40</f>
        <v>95.649322464001003</v>
      </c>
      <c r="CN56" s="393">
        <f>[3]Früchte!DF40</f>
        <v>5.9130000001000001E-2</v>
      </c>
      <c r="CO56" s="393">
        <f>[3]Früchte!DG40</f>
        <v>1.7122686320010001</v>
      </c>
      <c r="CP56" s="392">
        <f>[3]Früchte!DH40</f>
        <v>0</v>
      </c>
      <c r="CQ56" s="392">
        <f>[3]Früchte!DI40</f>
        <v>0.12792900000000001</v>
      </c>
      <c r="CR56" s="393"/>
      <c r="CS56" s="393">
        <f>[3]Früchte!DJ40</f>
        <v>3.1413000000000003E-2</v>
      </c>
      <c r="CT56" s="393">
        <f>[3]Früchte!DK40</f>
        <v>434.49160509700005</v>
      </c>
      <c r="CU56" s="393"/>
      <c r="CV56" s="392">
        <f>[3]Früchte!DL40</f>
        <v>683.50207850800109</v>
      </c>
      <c r="CW56" s="392">
        <f>[3]Früchte!DM40</f>
        <v>2964.6459487800003</v>
      </c>
      <c r="CX56" s="393">
        <f>[3]Früchte!DN40</f>
        <v>40.732273867000004</v>
      </c>
      <c r="CY56" s="393">
        <f>[3]Früchte!DO40</f>
        <v>531.01861439200002</v>
      </c>
      <c r="CZ56" s="392">
        <f>[3]Früchte!DP40</f>
        <v>177.85263765300201</v>
      </c>
      <c r="DA56" s="392">
        <f>[3]Früchte!DQ40</f>
        <v>2124.5411646349999</v>
      </c>
      <c r="DB56" s="393">
        <f>[3]Früchte!DR40</f>
        <v>695.764034444</v>
      </c>
      <c r="DC56" s="393">
        <f>[3]Früchte!DS40</f>
        <v>749.11271198400004</v>
      </c>
      <c r="DD56" s="393"/>
      <c r="DE56" s="392">
        <f>[3]Früchte!DT40</f>
        <v>14.938423590000001</v>
      </c>
      <c r="DF56" s="392">
        <f>[3]Früchte!DU40</f>
        <v>861.45437431000107</v>
      </c>
      <c r="DG56" s="393">
        <f>[3]Früchte!DV40</f>
        <v>372.17441248699998</v>
      </c>
      <c r="DH56" s="393">
        <f>[3]Früchte!DW40</f>
        <v>1263.8587052079999</v>
      </c>
      <c r="DI56" s="392">
        <f>[3]Früchte!DX40</f>
        <v>2981.875680917</v>
      </c>
      <c r="DJ56" s="392">
        <f>[3]Früchte!DY40</f>
        <v>5104.4277875719999</v>
      </c>
      <c r="DK56" s="393">
        <f>[3]Früchte!DZ40</f>
        <v>241.35341345500001</v>
      </c>
      <c r="DL56" s="393">
        <f>[3]Früchte!EA40</f>
        <v>611.42470783099998</v>
      </c>
      <c r="DM56" s="392">
        <f>[3]Früchte!EB40</f>
        <v>70.880533484001006</v>
      </c>
      <c r="DN56" s="392">
        <f>[3]Früchte!EC40</f>
        <v>1083.04680407</v>
      </c>
      <c r="DO56" s="393">
        <f>[3]Früchte!ED40</f>
        <v>11.304188091</v>
      </c>
      <c r="DP56" s="393">
        <f>[3]Früchte!EE40</f>
        <v>245.814979300001</v>
      </c>
    </row>
    <row r="57" spans="1:120" x14ac:dyDescent="0.2">
      <c r="A57" s="218"/>
      <c r="B57" s="189">
        <f>[3]Früchte!$A41</f>
        <v>44958</v>
      </c>
      <c r="C57" s="381">
        <f>[3]Früchte!$C41</f>
        <v>0</v>
      </c>
      <c r="D57" s="381">
        <f>[3]Früchte!$AU41</f>
        <v>3.5504259999999999</v>
      </c>
      <c r="E57" s="380">
        <f>[3]Früchte!$E41</f>
        <v>6.3694540000000002</v>
      </c>
      <c r="F57" s="380">
        <f>[3]Früchte!$AW41</f>
        <v>3.3256100000000002</v>
      </c>
      <c r="G57" s="381">
        <f>[3]Früchte!$F41</f>
        <v>0</v>
      </c>
      <c r="H57" s="381">
        <f>[3]Früchte!$AX41</f>
        <v>3.2430270000000001</v>
      </c>
      <c r="I57" s="380">
        <f>[3]Früchte!$K41</f>
        <v>6.3476569999999999</v>
      </c>
      <c r="J57" s="380">
        <f>[3]Früchte!$BC41</f>
        <v>0</v>
      </c>
      <c r="K57" s="381">
        <f>[3]Früchte!$N41</f>
        <v>6.3200209999999997</v>
      </c>
      <c r="L57" s="381">
        <f>[3]Früchte!$BF41</f>
        <v>3.882377</v>
      </c>
      <c r="M57" s="380"/>
      <c r="N57" s="380">
        <f>[3]Früchte!$P41</f>
        <v>0</v>
      </c>
      <c r="O57" s="380">
        <f>[3]Früchte!$BH41</f>
        <v>3.603939</v>
      </c>
      <c r="P57" s="381">
        <f>[3]Früchte!$Q41</f>
        <v>0</v>
      </c>
      <c r="Q57" s="381">
        <f>[3]Früchte!$BI41</f>
        <v>3.5343450000000001</v>
      </c>
      <c r="R57" s="380">
        <f>[3]Früchte!$R41</f>
        <v>0</v>
      </c>
      <c r="S57" s="380">
        <f>[3]Früchte!$BJ41</f>
        <v>3.4444590000000002</v>
      </c>
      <c r="T57" s="381">
        <f>[3]Früchte!$T41</f>
        <v>0</v>
      </c>
      <c r="U57" s="381">
        <f>[3]Früchte!$BL41</f>
        <v>3.8243360000000002</v>
      </c>
      <c r="V57" s="380">
        <f>[3]Früchte!$U41</f>
        <v>5.8290410000000001</v>
      </c>
      <c r="W57" s="380">
        <f>[3]Früchte!$BM41</f>
        <v>4.6244800000000001</v>
      </c>
      <c r="X57" s="380"/>
      <c r="Y57" s="380">
        <f>[3]Früchte!$X41</f>
        <v>0</v>
      </c>
      <c r="Z57" s="380">
        <f>[3]Früchte!$BP41</f>
        <v>0</v>
      </c>
      <c r="AA57" s="381">
        <f>[3]Früchte!$Y41</f>
        <v>10.849183</v>
      </c>
      <c r="AB57" s="381">
        <f>[3]Früchte!$BQ41</f>
        <v>8.9775170000000006</v>
      </c>
      <c r="AC57" s="380">
        <f>[3]Früchte!$Z41</f>
        <v>22.285388999999999</v>
      </c>
      <c r="AD57" s="380">
        <f>[3]Früchte!$BR41</f>
        <v>12.029817</v>
      </c>
      <c r="AE57" s="381">
        <f>[3]Früchte!$AA41</f>
        <v>22.695944999999998</v>
      </c>
      <c r="AF57" s="381">
        <f>[3]Früchte!$BS41</f>
        <v>16.343340000000001</v>
      </c>
      <c r="AG57" s="380"/>
      <c r="AH57" s="380">
        <f>[3]Früchte!$AC41</f>
        <v>0</v>
      </c>
      <c r="AI57" s="380">
        <f>[3]Früchte!$BU41</f>
        <v>0</v>
      </c>
      <c r="AJ57" s="381">
        <f>[3]Früchte!$AE41</f>
        <v>0</v>
      </c>
      <c r="AK57" s="381">
        <f>[3]Früchte!$BW41</f>
        <v>0</v>
      </c>
      <c r="AL57" s="380">
        <f>[3]Früchte!$AG41</f>
        <v>0</v>
      </c>
      <c r="AM57" s="380">
        <f>[3]Früchte!$BY41</f>
        <v>0</v>
      </c>
      <c r="AN57" s="381">
        <f>[3]Früchte!$AH41</f>
        <v>0</v>
      </c>
      <c r="AO57" s="381">
        <f>[3]Früchte!$BZ41</f>
        <v>0</v>
      </c>
      <c r="AP57" s="380"/>
      <c r="AQ57" s="380">
        <f>[3]Früchte!$AI41</f>
        <v>0</v>
      </c>
      <c r="AR57" s="380">
        <f>[3]Früchte!$CA41</f>
        <v>5.5909129999999996</v>
      </c>
      <c r="AS57" s="380"/>
      <c r="AT57" s="381">
        <f>[3]Früchte!$AJ41</f>
        <v>0</v>
      </c>
      <c r="AU57" s="381">
        <f>[3]Früchte!$CB41</f>
        <v>4.2509519999999998</v>
      </c>
      <c r="AV57" s="380"/>
      <c r="AW57" s="380">
        <f>[3]Früchte!$AK41</f>
        <v>3.0638570000000001</v>
      </c>
      <c r="AX57" s="380">
        <f>[3]Früchte!$CC41</f>
        <v>1.4717249999999999</v>
      </c>
      <c r="AY57" s="381">
        <f>[3]Früchte!$AL41</f>
        <v>0</v>
      </c>
      <c r="AZ57" s="381">
        <f>[3]Früchte!$CD41</f>
        <v>2.4333339999999999</v>
      </c>
      <c r="BA57" s="380">
        <f>[3]Früchte!$AM41</f>
        <v>3.867937</v>
      </c>
      <c r="BB57" s="380">
        <f>[3]Früchte!$CE41</f>
        <v>2.6962549999999998</v>
      </c>
      <c r="BC57" s="381">
        <f>[3]Früchte!$AN41</f>
        <v>0.71951799999999999</v>
      </c>
      <c r="BD57" s="381">
        <f>[3]Früchte!$CF41</f>
        <v>0.45176300000000003</v>
      </c>
      <c r="BE57" s="380"/>
      <c r="BF57" s="380">
        <f>[3]Früchte!$AO41</f>
        <v>0</v>
      </c>
      <c r="BG57" s="380">
        <f>[3]Früchte!$CG41</f>
        <v>2.523129</v>
      </c>
      <c r="BH57" s="381">
        <f>[3]Früchte!$AP41</f>
        <v>2.036502</v>
      </c>
      <c r="BI57" s="381">
        <f>[3]Früchte!$CH41</f>
        <v>1.620126</v>
      </c>
      <c r="BJ57" s="380">
        <f>[3]Früchte!$AQ41</f>
        <v>2.944782</v>
      </c>
      <c r="BK57" s="380">
        <f>[3]Früchte!$CI41</f>
        <v>2.5465939999999998</v>
      </c>
      <c r="BL57" s="381">
        <f>[3]Früchte!$AR41</f>
        <v>0.86172099999999996</v>
      </c>
      <c r="BM57" s="381">
        <f>[3]Früchte!$CJ41</f>
        <v>0.75931800000000005</v>
      </c>
      <c r="BN57" s="380">
        <f>[3]Früchte!$AS41</f>
        <v>2.3880910000000002</v>
      </c>
      <c r="BO57" s="380">
        <f>[3]Früchte!$CK41</f>
        <v>1.5726579999999999</v>
      </c>
      <c r="BP57" s="188"/>
      <c r="BQ57" s="343">
        <f>VLOOKUP(MONTH(B57),[4]Referenztabelle!$B$2:$E$14,4,FALSE)</f>
        <v>4</v>
      </c>
      <c r="BR57" s="392">
        <f>[3]Früchte!$CN41</f>
        <v>5648.4830264720003</v>
      </c>
      <c r="BS57" s="392">
        <f>[3]Früchte!$CO41</f>
        <v>26016.242182983002</v>
      </c>
      <c r="BT57" s="393"/>
      <c r="BU57" s="393">
        <f>[3]Früchte!$CP41</f>
        <v>658.28262901000005</v>
      </c>
      <c r="BV57" s="393">
        <f>[3]Früchte!$CQ41</f>
        <v>4846.717470095</v>
      </c>
      <c r="BW57" s="393"/>
      <c r="BX57" s="392">
        <f>[3]Früchte!$CR41</f>
        <v>176.88831391600101</v>
      </c>
      <c r="BY57" s="392">
        <f>[3]Früchte!$CS41</f>
        <v>1329.2973503310002</v>
      </c>
      <c r="BZ57" s="393"/>
      <c r="CA57" s="393">
        <f>[3]Früchte!$CT41</f>
        <v>29.975510511</v>
      </c>
      <c r="CB57" s="393">
        <f>[3]Früchte!$CU41</f>
        <v>572.479914624</v>
      </c>
      <c r="CC57" s="392">
        <f>[3]Früchte!$CV41</f>
        <v>32.641830050999999</v>
      </c>
      <c r="CD57" s="392">
        <f>[3]Früchte!$CW41</f>
        <v>367.76729307800002</v>
      </c>
      <c r="CE57" s="393">
        <f>[3]Früchte!$CX41</f>
        <v>23.393508261000001</v>
      </c>
      <c r="CF57" s="393">
        <f>[3]Früchte!$CY41</f>
        <v>144.26589842500101</v>
      </c>
      <c r="CG57" s="393"/>
      <c r="CH57" s="392">
        <f>[3]Früchte!$CZ41</f>
        <v>2.562000001E-3</v>
      </c>
      <c r="CI57" s="392">
        <f>[3]Früchte!$DA41</f>
        <v>7.0798000001000005E-2</v>
      </c>
      <c r="CJ57" s="393">
        <f>[3]Früchte!$DB41</f>
        <v>2.1700000100000001E-4</v>
      </c>
      <c r="CK57" s="393">
        <f>[3]Früchte!$DC41</f>
        <v>3.8810000001000003E-2</v>
      </c>
      <c r="CL57" s="392">
        <f>[3]Früchte!DD41</f>
        <v>1.5373736739999999</v>
      </c>
      <c r="CM57" s="392">
        <f>[3]Früchte!DE41</f>
        <v>5.6962445040010001</v>
      </c>
      <c r="CN57" s="393">
        <f>[3]Früchte!DF41</f>
        <v>3.6070999999999999E-2</v>
      </c>
      <c r="CO57" s="393">
        <f>[3]Früchte!DG41</f>
        <v>1.1203859999999999</v>
      </c>
      <c r="CP57" s="392">
        <f>[3]Früchte!DH41</f>
        <v>0</v>
      </c>
      <c r="CQ57" s="392">
        <f>[3]Früchte!DI41</f>
        <v>8.312500000100001E-2</v>
      </c>
      <c r="CR57" s="393"/>
      <c r="CS57" s="393">
        <f>[3]Früchte!DJ41</f>
        <v>1.144107</v>
      </c>
      <c r="CT57" s="393">
        <f>[3]Früchte!DK41</f>
        <v>347.397313021</v>
      </c>
      <c r="CU57" s="393"/>
      <c r="CV57" s="392">
        <f>[3]Früchte!DL41</f>
        <v>443.25149038300003</v>
      </c>
      <c r="CW57" s="392">
        <f>[3]Früchte!DM41</f>
        <v>2768.7413416969998</v>
      </c>
      <c r="CX57" s="393">
        <f>[3]Früchte!DN41</f>
        <v>27.733003787000001</v>
      </c>
      <c r="CY57" s="393">
        <f>[3]Früchte!DO41</f>
        <v>436.64269922400098</v>
      </c>
      <c r="CZ57" s="392">
        <f>[3]Früchte!DP41</f>
        <v>282.06744334000001</v>
      </c>
      <c r="DA57" s="392">
        <f>[3]Früchte!DQ41</f>
        <v>3281.4033324870002</v>
      </c>
      <c r="DB57" s="393">
        <f>[3]Früchte!DR41</f>
        <v>508.84885288800001</v>
      </c>
      <c r="DC57" s="393">
        <f>[3]Früchte!DS41</f>
        <v>679.89970508099998</v>
      </c>
      <c r="DD57" s="393"/>
      <c r="DE57" s="392">
        <f>[3]Früchte!DT41</f>
        <v>13.970995703001</v>
      </c>
      <c r="DF57" s="392">
        <f>[3]Früchte!DU41</f>
        <v>614.91641573300001</v>
      </c>
      <c r="DG57" s="393">
        <f>[3]Früchte!DV41</f>
        <v>368.53336846999997</v>
      </c>
      <c r="DH57" s="393">
        <f>[3]Früchte!DW41</f>
        <v>952.73188978600092</v>
      </c>
      <c r="DI57" s="392">
        <f>[3]Früchte!DX41</f>
        <v>2092.4846303509999</v>
      </c>
      <c r="DJ57" s="392">
        <f>[3]Früchte!DY41</f>
        <v>4137.1882541820005</v>
      </c>
      <c r="DK57" s="393">
        <f>[3]Früchte!DZ41</f>
        <v>166.67526260400101</v>
      </c>
      <c r="DL57" s="393">
        <f>[3]Früchte!EA41</f>
        <v>615.276952276001</v>
      </c>
      <c r="DM57" s="392">
        <f>[3]Früchte!EB41</f>
        <v>84.865141147000003</v>
      </c>
      <c r="DN57" s="392">
        <f>[3]Früchte!EC41</f>
        <v>1043.2964865609999</v>
      </c>
      <c r="DO57" s="393">
        <f>[3]Früchte!ED41</f>
        <v>10.989174213</v>
      </c>
      <c r="DP57" s="393">
        <f>[3]Früchte!EE41</f>
        <v>0.93920900000100005</v>
      </c>
    </row>
    <row r="58" spans="1:120" x14ac:dyDescent="0.2">
      <c r="A58" s="218"/>
      <c r="B58" s="189">
        <f>[3]Früchte!$A42</f>
        <v>44927</v>
      </c>
      <c r="C58" s="381">
        <f>[3]Früchte!$C42</f>
        <v>0</v>
      </c>
      <c r="D58" s="381">
        <f>[3]Früchte!$AU42</f>
        <v>3.3516530000000002</v>
      </c>
      <c r="E58" s="380">
        <f>[3]Früchte!$E42</f>
        <v>6.2547360000000003</v>
      </c>
      <c r="F58" s="380">
        <f>[3]Früchte!$AW42</f>
        <v>3.2061639999999998</v>
      </c>
      <c r="G58" s="381">
        <f>[3]Früchte!$F42</f>
        <v>0</v>
      </c>
      <c r="H58" s="381">
        <f>[3]Früchte!$AX42</f>
        <v>3.3445369999999999</v>
      </c>
      <c r="I58" s="380">
        <f>[3]Früchte!$K42</f>
        <v>6.4720490000000002</v>
      </c>
      <c r="J58" s="380">
        <f>[3]Früchte!$BC42</f>
        <v>0</v>
      </c>
      <c r="K58" s="381">
        <f>[3]Früchte!$N42</f>
        <v>6.4124739999999996</v>
      </c>
      <c r="L58" s="381">
        <f>[3]Früchte!$BF42</f>
        <v>4.0291069999999998</v>
      </c>
      <c r="M58" s="380"/>
      <c r="N58" s="380">
        <f>[3]Früchte!$P42</f>
        <v>0</v>
      </c>
      <c r="O58" s="380">
        <f>[3]Früchte!$BH42</f>
        <v>3.595837</v>
      </c>
      <c r="P58" s="381">
        <f>[3]Früchte!$Q42</f>
        <v>0</v>
      </c>
      <c r="Q58" s="381">
        <f>[3]Früchte!$BI42</f>
        <v>3.581798</v>
      </c>
      <c r="R58" s="380">
        <f>[3]Früchte!$R42</f>
        <v>0</v>
      </c>
      <c r="S58" s="380">
        <f>[3]Früchte!$BJ42</f>
        <v>3.348843</v>
      </c>
      <c r="T58" s="381">
        <f>[3]Früchte!$T42</f>
        <v>0</v>
      </c>
      <c r="U58" s="381">
        <f>[3]Früchte!$BL42</f>
        <v>4.2140950000000004</v>
      </c>
      <c r="V58" s="380">
        <f>[3]Früchte!$U42</f>
        <v>6.5624010000000004</v>
      </c>
      <c r="W58" s="380">
        <f>[3]Früchte!$BM42</f>
        <v>4.0633210000000002</v>
      </c>
      <c r="X58" s="380"/>
      <c r="Y58" s="380">
        <f>[3]Früchte!$X42</f>
        <v>0</v>
      </c>
      <c r="Z58" s="380">
        <f>[3]Früchte!$BP42</f>
        <v>0</v>
      </c>
      <c r="AA58" s="381">
        <f>[3]Früchte!$Y42</f>
        <v>12.261518000000001</v>
      </c>
      <c r="AB58" s="381">
        <f>[3]Früchte!$BQ42</f>
        <v>14.027609999999999</v>
      </c>
      <c r="AC58" s="380">
        <f>[3]Früchte!$Z42</f>
        <v>22.599764</v>
      </c>
      <c r="AD58" s="380">
        <f>[3]Früchte!$BR42</f>
        <v>9.2996409999999994</v>
      </c>
      <c r="AE58" s="381">
        <f>[3]Früchte!$AA42</f>
        <v>22.328993000000001</v>
      </c>
      <c r="AF58" s="381">
        <f>[3]Früchte!$BS42</f>
        <v>16.374766000000001</v>
      </c>
      <c r="AG58" s="380"/>
      <c r="AH58" s="380">
        <f>[3]Früchte!$AC42</f>
        <v>0</v>
      </c>
      <c r="AI58" s="380">
        <f>[3]Früchte!$BU42</f>
        <v>0</v>
      </c>
      <c r="AJ58" s="381">
        <f>[3]Früchte!$AE42</f>
        <v>0</v>
      </c>
      <c r="AK58" s="381">
        <f>[3]Früchte!$BW42</f>
        <v>0</v>
      </c>
      <c r="AL58" s="380">
        <f>[3]Früchte!$AG42</f>
        <v>0</v>
      </c>
      <c r="AM58" s="380">
        <f>[3]Früchte!$BY42</f>
        <v>0</v>
      </c>
      <c r="AN58" s="381">
        <f>[3]Früchte!$AH42</f>
        <v>0</v>
      </c>
      <c r="AO58" s="381">
        <f>[3]Früchte!$BZ42</f>
        <v>0</v>
      </c>
      <c r="AP58" s="380"/>
      <c r="AQ58" s="380">
        <f>[3]Früchte!$AI42</f>
        <v>0</v>
      </c>
      <c r="AR58" s="380">
        <f>[3]Früchte!$CA42</f>
        <v>5.638388</v>
      </c>
      <c r="AS58" s="380"/>
      <c r="AT58" s="381">
        <f>[3]Früchte!$AJ42</f>
        <v>0</v>
      </c>
      <c r="AU58" s="381">
        <f>[3]Früchte!$CB42</f>
        <v>4.025258</v>
      </c>
      <c r="AV58" s="380"/>
      <c r="AW58" s="380">
        <f>[3]Früchte!$AK42</f>
        <v>2.9582570000000001</v>
      </c>
      <c r="AX58" s="380">
        <f>[3]Früchte!$CC42</f>
        <v>1.6252230000000001</v>
      </c>
      <c r="AY58" s="381">
        <f>[3]Früchte!$AL42</f>
        <v>3.8282729999999998</v>
      </c>
      <c r="AZ58" s="381">
        <f>[3]Früchte!$CD42</f>
        <v>2.518297</v>
      </c>
      <c r="BA58" s="380">
        <f>[3]Früchte!$AM42</f>
        <v>3.852185</v>
      </c>
      <c r="BB58" s="380">
        <f>[3]Früchte!$CE42</f>
        <v>2.6695159999999998</v>
      </c>
      <c r="BC58" s="381">
        <f>[3]Früchte!$AN42</f>
        <v>0.71829600000000005</v>
      </c>
      <c r="BD58" s="381">
        <f>[3]Früchte!$CF42</f>
        <v>0.45160600000000001</v>
      </c>
      <c r="BE58" s="380"/>
      <c r="BF58" s="380">
        <f>[3]Früchte!$AO42</f>
        <v>0</v>
      </c>
      <c r="BG58" s="380">
        <f>[3]Früchte!$CG42</f>
        <v>2.2039610000000001</v>
      </c>
      <c r="BH58" s="381">
        <f>[3]Früchte!$AP42</f>
        <v>1.9806509999999999</v>
      </c>
      <c r="BI58" s="381">
        <f>[3]Früchte!$CH42</f>
        <v>1.551212</v>
      </c>
      <c r="BJ58" s="380">
        <f>[3]Früchte!$AQ42</f>
        <v>2.9838819999999999</v>
      </c>
      <c r="BK58" s="380">
        <f>[3]Früchte!$CI42</f>
        <v>2.470456</v>
      </c>
      <c r="BL58" s="381">
        <f>[3]Früchte!$AR42</f>
        <v>0.89560799999999996</v>
      </c>
      <c r="BM58" s="381">
        <f>[3]Früchte!$CJ42</f>
        <v>0.81116900000000003</v>
      </c>
      <c r="BN58" s="380">
        <f>[3]Früchte!$AS42</f>
        <v>2.2964030000000002</v>
      </c>
      <c r="BO58" s="380">
        <f>[3]Früchte!$CK42</f>
        <v>1.722248</v>
      </c>
      <c r="BP58" s="188"/>
      <c r="BQ58" s="343">
        <f>VLOOKUP(MONTH(B58),[4]Referenztabelle!$B$2:$E$14,4,FALSE)</f>
        <v>4</v>
      </c>
      <c r="BR58" s="392">
        <f>[3]Früchte!$CN42</f>
        <v>5521.9728400690001</v>
      </c>
      <c r="BS58" s="392">
        <f>[3]Früchte!$CO42</f>
        <v>25947.209100114</v>
      </c>
      <c r="BT58" s="393"/>
      <c r="BU58" s="393">
        <f>[3]Früchte!$CP42</f>
        <v>678.83357773</v>
      </c>
      <c r="BV58" s="393">
        <f>[3]Früchte!$CQ42</f>
        <v>4767.5458802290004</v>
      </c>
      <c r="BW58" s="393"/>
      <c r="BX58" s="392">
        <f>[3]Früchte!$CR42</f>
        <v>149.06032351000101</v>
      </c>
      <c r="BY58" s="392">
        <f>[3]Früchte!$CS42</f>
        <v>1320.7818109720001</v>
      </c>
      <c r="BZ58" s="393"/>
      <c r="CA58" s="393">
        <f>[3]Früchte!$CT42</f>
        <v>12.832799999999999</v>
      </c>
      <c r="CB58" s="393">
        <f>[3]Früchte!$CU42</f>
        <v>140.16309526500001</v>
      </c>
      <c r="CC58" s="392">
        <f>[3]Früchte!$CV42</f>
        <v>9.3587150000000001</v>
      </c>
      <c r="CD58" s="392">
        <f>[3]Früchte!$CW42</f>
        <v>359.421191714001</v>
      </c>
      <c r="CE58" s="393">
        <f>[3]Früchte!$CX42</f>
        <v>18.609553637001003</v>
      </c>
      <c r="CF58" s="393">
        <f>[3]Früchte!$CY42</f>
        <v>129.22259674000099</v>
      </c>
      <c r="CG58" s="393"/>
      <c r="CH58" s="392">
        <f>[3]Früchte!$CZ42</f>
        <v>9.1800000099999998E-4</v>
      </c>
      <c r="CI58" s="392">
        <f>[3]Früchte!$DA42</f>
        <v>9.7917000000000004E-2</v>
      </c>
      <c r="CJ58" s="393">
        <f>[3]Früchte!$DB42</f>
        <v>9.0900000099999997E-4</v>
      </c>
      <c r="CK58" s="393">
        <f>[3]Früchte!$DC42</f>
        <v>0.25376100000099999</v>
      </c>
      <c r="CL58" s="392">
        <f>[3]Früchte!DD42</f>
        <v>0.23699100000100001</v>
      </c>
      <c r="CM58" s="392">
        <f>[3]Früchte!DE42</f>
        <v>3.1441364570000001</v>
      </c>
      <c r="CN58" s="393">
        <f>[3]Früchte!DF42</f>
        <v>4.0494000001000001E-2</v>
      </c>
      <c r="CO58" s="393">
        <f>[3]Früchte!DG42</f>
        <v>1.360199000001</v>
      </c>
      <c r="CP58" s="392">
        <f>[3]Früchte!DH42</f>
        <v>2.5240000010000002E-3</v>
      </c>
      <c r="CQ58" s="392">
        <f>[3]Früchte!DI42</f>
        <v>0.105902000001</v>
      </c>
      <c r="CR58" s="393"/>
      <c r="CS58" s="393">
        <f>[3]Früchte!DJ42</f>
        <v>9.4283268110000016</v>
      </c>
      <c r="CT58" s="393">
        <f>[3]Früchte!DK42</f>
        <v>312.03498437999997</v>
      </c>
      <c r="CU58" s="393"/>
      <c r="CV58" s="392">
        <f>[3]Früchte!DL42</f>
        <v>652.18245548600009</v>
      </c>
      <c r="CW58" s="392">
        <f>[3]Früchte!DM42</f>
        <v>2738.8094082630005</v>
      </c>
      <c r="CX58" s="393">
        <f>[3]Früchte!DN42</f>
        <v>39.066518965</v>
      </c>
      <c r="CY58" s="393">
        <f>[3]Früchte!DO42</f>
        <v>448.76623380000001</v>
      </c>
      <c r="CZ58" s="392">
        <f>[3]Früchte!DP42</f>
        <v>541.85288875100207</v>
      </c>
      <c r="DA58" s="392">
        <f>[3]Früchte!DQ42</f>
        <v>4125.5485564139999</v>
      </c>
      <c r="DB58" s="393">
        <f>[3]Früchte!DR42</f>
        <v>446.22698294600099</v>
      </c>
      <c r="DC58" s="393">
        <f>[3]Früchte!DS42</f>
        <v>632.79952068600107</v>
      </c>
      <c r="DD58" s="393"/>
      <c r="DE58" s="392">
        <f>[3]Früchte!DT42</f>
        <v>13.104687547001001</v>
      </c>
      <c r="DF58" s="392">
        <f>[3]Früchte!DU42</f>
        <v>628.13709237500109</v>
      </c>
      <c r="DG58" s="393">
        <f>[3]Früchte!DV42</f>
        <v>356.63240644300004</v>
      </c>
      <c r="DH58" s="393">
        <f>[3]Früchte!DW42</f>
        <v>929.72614605199999</v>
      </c>
      <c r="DI58" s="392">
        <f>[3]Früchte!DX42</f>
        <v>1886.8029501000001</v>
      </c>
      <c r="DJ58" s="392">
        <f>[3]Früchte!DY42</f>
        <v>3867.2382741430001</v>
      </c>
      <c r="DK58" s="393">
        <f>[3]Früchte!DZ42</f>
        <v>119.157856710001</v>
      </c>
      <c r="DL58" s="393">
        <f>[3]Früchte!EA42</f>
        <v>826.59749256600105</v>
      </c>
      <c r="DM58" s="392">
        <f>[3]Früchte!EB42</f>
        <v>89.723371748999995</v>
      </c>
      <c r="DN58" s="392">
        <f>[3]Früchte!EC42</f>
        <v>687.71493898200106</v>
      </c>
      <c r="DO58" s="393">
        <f>[3]Früchte!ED42</f>
        <v>4.0000000000000001E-3</v>
      </c>
      <c r="DP58" s="393">
        <f>[3]Früchte!EE42</f>
        <v>0.93414900000000001</v>
      </c>
    </row>
    <row r="59" spans="1:120" x14ac:dyDescent="0.2">
      <c r="A59" s="218"/>
      <c r="B59" s="189">
        <f>[3]Früchte!$A43</f>
        <v>44896</v>
      </c>
      <c r="C59" s="381">
        <f>[3]Früchte!$C43</f>
        <v>0</v>
      </c>
      <c r="D59" s="381">
        <f>[3]Früchte!$AU43</f>
        <v>3.4719600000000002</v>
      </c>
      <c r="E59" s="380">
        <f>[3]Früchte!$E43</f>
        <v>6.3431519999999999</v>
      </c>
      <c r="F59" s="380">
        <f>[3]Früchte!$AW43</f>
        <v>3.4330509999999999</v>
      </c>
      <c r="G59" s="381">
        <f>[3]Früchte!$F43</f>
        <v>0</v>
      </c>
      <c r="H59" s="381">
        <f>[3]Früchte!$AX43</f>
        <v>3.3658009999999998</v>
      </c>
      <c r="I59" s="380">
        <f>[3]Früchte!$K43</f>
        <v>6.5569420000000003</v>
      </c>
      <c r="J59" s="380">
        <f>[3]Früchte!$BC43</f>
        <v>0</v>
      </c>
      <c r="K59" s="381">
        <f>[3]Früchte!$N43</f>
        <v>6.40388</v>
      </c>
      <c r="L59" s="381">
        <f>[3]Früchte!$BF43</f>
        <v>4.0331089999999996</v>
      </c>
      <c r="M59" s="380"/>
      <c r="N59" s="380">
        <f>[3]Früchte!$P43</f>
        <v>0</v>
      </c>
      <c r="O59" s="380">
        <f>[3]Früchte!$BH43</f>
        <v>3.6429179999999999</v>
      </c>
      <c r="P59" s="381">
        <f>[3]Früchte!$Q43</f>
        <v>0</v>
      </c>
      <c r="Q59" s="381">
        <f>[3]Früchte!$BI43</f>
        <v>3.556489</v>
      </c>
      <c r="R59" s="380">
        <f>[3]Früchte!$R43</f>
        <v>0</v>
      </c>
      <c r="S59" s="380">
        <f>[3]Früchte!$BJ43</f>
        <v>3.4256389999999999</v>
      </c>
      <c r="T59" s="381">
        <f>[3]Früchte!$T43</f>
        <v>0</v>
      </c>
      <c r="U59" s="381">
        <f>[3]Früchte!$BL43</f>
        <v>3.657009</v>
      </c>
      <c r="V59" s="380">
        <f>[3]Früchte!$U43</f>
        <v>6.6166869999999998</v>
      </c>
      <c r="W59" s="380">
        <f>[3]Früchte!$BM43</f>
        <v>4.4271830000000003</v>
      </c>
      <c r="X59" s="380"/>
      <c r="Y59" s="380">
        <f>[3]Früchte!$X43</f>
        <v>0</v>
      </c>
      <c r="Z59" s="380">
        <f>[3]Früchte!$BP43</f>
        <v>0</v>
      </c>
      <c r="AA59" s="381">
        <f>[3]Früchte!$Y43</f>
        <v>0</v>
      </c>
      <c r="AB59" s="381">
        <f>[3]Früchte!$BQ43</f>
        <v>14.661707</v>
      </c>
      <c r="AC59" s="380">
        <f>[3]Früchte!$Z43</f>
        <v>0</v>
      </c>
      <c r="AD59" s="380">
        <f>[3]Früchte!$BR43</f>
        <v>11.989722</v>
      </c>
      <c r="AE59" s="381">
        <f>[3]Früchte!$AA43</f>
        <v>22.213054</v>
      </c>
      <c r="AF59" s="381">
        <f>[3]Früchte!$BS43</f>
        <v>16.897597999999999</v>
      </c>
      <c r="AG59" s="380"/>
      <c r="AH59" s="380">
        <f>[3]Früchte!$AC43</f>
        <v>0</v>
      </c>
      <c r="AI59" s="380">
        <f>[3]Früchte!$BU43</f>
        <v>0</v>
      </c>
      <c r="AJ59" s="381">
        <f>[3]Früchte!$AE43</f>
        <v>0</v>
      </c>
      <c r="AK59" s="381">
        <f>[3]Früchte!$BW43</f>
        <v>0</v>
      </c>
      <c r="AL59" s="380">
        <f>[3]Früchte!$AG43</f>
        <v>0</v>
      </c>
      <c r="AM59" s="380">
        <f>[3]Früchte!$BY43</f>
        <v>0</v>
      </c>
      <c r="AN59" s="381">
        <f>[3]Früchte!$AH43</f>
        <v>0</v>
      </c>
      <c r="AO59" s="381">
        <f>[3]Früchte!$BZ43</f>
        <v>0</v>
      </c>
      <c r="AP59" s="380"/>
      <c r="AQ59" s="380">
        <f>[3]Früchte!$AI43</f>
        <v>7.2621739999999999</v>
      </c>
      <c r="AR59" s="380">
        <f>[3]Früchte!$CA43</f>
        <v>5.1531190000000002</v>
      </c>
      <c r="AS59" s="380"/>
      <c r="AT59" s="381">
        <f>[3]Früchte!$AJ43</f>
        <v>0</v>
      </c>
      <c r="AU59" s="381">
        <f>[3]Früchte!$CB43</f>
        <v>4.093521</v>
      </c>
      <c r="AV59" s="380"/>
      <c r="AW59" s="380">
        <f>[3]Früchte!$AK43</f>
        <v>3.0999590000000001</v>
      </c>
      <c r="AX59" s="380">
        <f>[3]Früchte!$CC43</f>
        <v>1.701095</v>
      </c>
      <c r="AY59" s="381">
        <f>[3]Früchte!$AL43</f>
        <v>3.7613949999999998</v>
      </c>
      <c r="AZ59" s="381">
        <f>[3]Früchte!$CD43</f>
        <v>2.4386269999999999</v>
      </c>
      <c r="BA59" s="380">
        <f>[3]Früchte!$AM43</f>
        <v>4.3636600000000003</v>
      </c>
      <c r="BB59" s="380">
        <f>[3]Früchte!$CE43</f>
        <v>2.023047</v>
      </c>
      <c r="BC59" s="381">
        <f>[3]Früchte!$AN43</f>
        <v>0.678392</v>
      </c>
      <c r="BD59" s="381">
        <f>[3]Früchte!$CF43</f>
        <v>0.45174799999999998</v>
      </c>
      <c r="BE59" s="380"/>
      <c r="BF59" s="380">
        <f>[3]Früchte!$AO43</f>
        <v>0</v>
      </c>
      <c r="BG59" s="380">
        <f>[3]Früchte!$CG43</f>
        <v>2.257444</v>
      </c>
      <c r="BH59" s="381">
        <f>[3]Früchte!$AP43</f>
        <v>1.76711</v>
      </c>
      <c r="BI59" s="381">
        <f>[3]Früchte!$CH43</f>
        <v>1.527317</v>
      </c>
      <c r="BJ59" s="380">
        <f>[3]Früchte!$AQ43</f>
        <v>2.8933689999999999</v>
      </c>
      <c r="BK59" s="380">
        <f>[3]Früchte!$CI43</f>
        <v>2.3489629999999999</v>
      </c>
      <c r="BL59" s="381">
        <f>[3]Früchte!$AR43</f>
        <v>0.82139099999999998</v>
      </c>
      <c r="BM59" s="381">
        <f>[3]Früchte!$CJ43</f>
        <v>0.81915400000000005</v>
      </c>
      <c r="BN59" s="380">
        <f>[3]Früchte!$AS43</f>
        <v>2.7242670000000002</v>
      </c>
      <c r="BO59" s="380">
        <f>[3]Früchte!$CK43</f>
        <v>1.7427029999999999</v>
      </c>
      <c r="BP59" s="188"/>
      <c r="BQ59" s="343">
        <f>VLOOKUP(MONTH(B59),[4]Referenztabelle!$B$2:$E$14,4,FALSE)</f>
        <v>5</v>
      </c>
      <c r="BR59" s="392">
        <f>[3]Früchte!$CN43</f>
        <v>6563.4683006619998</v>
      </c>
      <c r="BS59" s="392">
        <f>[3]Früchte!$CO43</f>
        <v>32998.173551439999</v>
      </c>
      <c r="BT59" s="393"/>
      <c r="BU59" s="393">
        <f>[3]Früchte!$CP43</f>
        <v>568.29713484700108</v>
      </c>
      <c r="BV59" s="393">
        <f>[3]Früchte!$CQ43</f>
        <v>4766.7411803519999</v>
      </c>
      <c r="BW59" s="393"/>
      <c r="BX59" s="392">
        <f>[3]Früchte!$CR43</f>
        <v>194.52669115900099</v>
      </c>
      <c r="BY59" s="392">
        <f>[3]Früchte!$CS43</f>
        <v>1346.4160806060002</v>
      </c>
      <c r="BZ59" s="393"/>
      <c r="CA59" s="393">
        <f>[3]Früchte!$CT43</f>
        <v>2.9698669660000001</v>
      </c>
      <c r="CB59" s="393">
        <f>[3]Früchte!$CU43</f>
        <v>77.694748525001003</v>
      </c>
      <c r="CC59" s="392">
        <f>[3]Früchte!$CV43</f>
        <v>17.549837</v>
      </c>
      <c r="CD59" s="392">
        <f>[3]Früchte!$CW43</f>
        <v>360.30777023999997</v>
      </c>
      <c r="CE59" s="393">
        <f>[3]Früchte!$CX43</f>
        <v>21.410976696000997</v>
      </c>
      <c r="CF59" s="393">
        <f>[3]Früchte!$CY43</f>
        <v>121.807704915</v>
      </c>
      <c r="CG59" s="393"/>
      <c r="CH59" s="392">
        <f>[3]Früchte!$CZ43</f>
        <v>3.6090000000000002E-3</v>
      </c>
      <c r="CI59" s="392">
        <f>[3]Früchte!$DA43</f>
        <v>0.75614877599999997</v>
      </c>
      <c r="CJ59" s="393">
        <f>[3]Früchte!$DB43</f>
        <v>4.3500000100000005E-4</v>
      </c>
      <c r="CK59" s="393">
        <f>[3]Früchte!$DC43</f>
        <v>2.146182</v>
      </c>
      <c r="CL59" s="392">
        <f>[3]Früchte!DD43</f>
        <v>2.8636653900010001</v>
      </c>
      <c r="CM59" s="392">
        <f>[3]Früchte!DE43</f>
        <v>4.8195225490010003</v>
      </c>
      <c r="CN59" s="393">
        <f>[3]Früchte!DF43</f>
        <v>2.5311000000999999E-2</v>
      </c>
      <c r="CO59" s="393">
        <f>[3]Früchte!DG43</f>
        <v>2.5267199999999996</v>
      </c>
      <c r="CP59" s="392">
        <f>[3]Früchte!DH43</f>
        <v>3.1589999999999999E-3</v>
      </c>
      <c r="CQ59" s="392">
        <f>[3]Früchte!DI43</f>
        <v>0.248388</v>
      </c>
      <c r="CR59" s="393"/>
      <c r="CS59" s="393">
        <f>[3]Früchte!DJ43</f>
        <v>70.290681185001006</v>
      </c>
      <c r="CT59" s="393">
        <f>[3]Früchte!DK43</f>
        <v>599.301644046001</v>
      </c>
      <c r="CU59" s="393"/>
      <c r="CV59" s="392">
        <f>[3]Früchte!DL43</f>
        <v>881.89267139600099</v>
      </c>
      <c r="CW59" s="392">
        <f>[3]Früchte!DM43</f>
        <v>3423.4707568089998</v>
      </c>
      <c r="CX59" s="393">
        <f>[3]Früchte!DN43</f>
        <v>26.109937409</v>
      </c>
      <c r="CY59" s="393">
        <f>[3]Früchte!DO43</f>
        <v>448.34264717200102</v>
      </c>
      <c r="CZ59" s="392">
        <f>[3]Früchte!DP43</f>
        <v>932.01353715000107</v>
      </c>
      <c r="DA59" s="392">
        <f>[3]Früchte!DQ43</f>
        <v>8527.7588565000005</v>
      </c>
      <c r="DB59" s="393">
        <f>[3]Früchte!DR43</f>
        <v>644.64958109400004</v>
      </c>
      <c r="DC59" s="393">
        <f>[3]Früchte!DS43</f>
        <v>882.06008414199994</v>
      </c>
      <c r="DD59" s="393"/>
      <c r="DE59" s="392">
        <f>[3]Früchte!DT43</f>
        <v>29.282050865001001</v>
      </c>
      <c r="DF59" s="392">
        <f>[3]Früchte!DU43</f>
        <v>1131.0805996839999</v>
      </c>
      <c r="DG59" s="393">
        <f>[3]Früchte!DV43</f>
        <v>340.549535203</v>
      </c>
      <c r="DH59" s="393">
        <f>[3]Früchte!DW43</f>
        <v>1059.4112800809999</v>
      </c>
      <c r="DI59" s="392">
        <f>[3]Früchte!DX43</f>
        <v>2116.3415074140003</v>
      </c>
      <c r="DJ59" s="392">
        <f>[3]Früchte!DY43</f>
        <v>4134.0626623560001</v>
      </c>
      <c r="DK59" s="393">
        <f>[3]Früchte!DZ43</f>
        <v>121.97527936600001</v>
      </c>
      <c r="DL59" s="393">
        <f>[3]Früchte!EA43</f>
        <v>729.78616925600102</v>
      </c>
      <c r="DM59" s="392">
        <f>[3]Früchte!EB43</f>
        <v>45.127287573000999</v>
      </c>
      <c r="DN59" s="392">
        <f>[3]Früchte!EC43</f>
        <v>763.08821272399996</v>
      </c>
      <c r="DO59" s="393">
        <f>[3]Früchte!ED43</f>
        <v>3.8134757170009999</v>
      </c>
      <c r="DP59" s="393">
        <f>[3]Früchte!EE43</f>
        <v>0.30912700000000004</v>
      </c>
    </row>
    <row r="60" spans="1:120" x14ac:dyDescent="0.2">
      <c r="A60" s="218"/>
      <c r="B60" s="189">
        <f>[3]Früchte!$A44</f>
        <v>44866</v>
      </c>
      <c r="C60" s="381">
        <f>[3]Früchte!$C44</f>
        <v>0</v>
      </c>
      <c r="D60" s="381">
        <f>[3]Früchte!$AU44</f>
        <v>3.0922610000000001</v>
      </c>
      <c r="E60" s="380">
        <f>[3]Früchte!$E44</f>
        <v>5.6798580000000003</v>
      </c>
      <c r="F60" s="380">
        <f>[3]Früchte!$AW44</f>
        <v>3.31107</v>
      </c>
      <c r="G60" s="381">
        <f>[3]Früchte!$F44</f>
        <v>0</v>
      </c>
      <c r="H60" s="381">
        <f>[3]Früchte!$AX44</f>
        <v>3.2386210000000002</v>
      </c>
      <c r="I60" s="380">
        <f>[3]Früchte!$K44</f>
        <v>5.5884640000000001</v>
      </c>
      <c r="J60" s="380">
        <f>[3]Früchte!$BC44</f>
        <v>0</v>
      </c>
      <c r="K60" s="381">
        <f>[3]Früchte!$N44</f>
        <v>5.7079019999999998</v>
      </c>
      <c r="L60" s="381">
        <f>[3]Früchte!$BF44</f>
        <v>3.940331</v>
      </c>
      <c r="M60" s="380"/>
      <c r="N60" s="380">
        <f>[3]Früchte!$P44</f>
        <v>0</v>
      </c>
      <c r="O60" s="380">
        <f>[3]Früchte!$BH44</f>
        <v>2.920757</v>
      </c>
      <c r="P60" s="381">
        <f>[3]Früchte!$Q44</f>
        <v>0</v>
      </c>
      <c r="Q60" s="381">
        <f>[3]Früchte!$BI44</f>
        <v>3.1363919999999998</v>
      </c>
      <c r="R60" s="380">
        <f>[3]Früchte!$R44</f>
        <v>0</v>
      </c>
      <c r="S60" s="380">
        <f>[3]Früchte!$BJ44</f>
        <v>3.010167</v>
      </c>
      <c r="T60" s="381">
        <f>[3]Früchte!$T44</f>
        <v>0</v>
      </c>
      <c r="U60" s="381">
        <f>[3]Früchte!$BL44</f>
        <v>3.216901</v>
      </c>
      <c r="V60" s="380">
        <f>[3]Früchte!$U44</f>
        <v>6.5541419999999997</v>
      </c>
      <c r="W60" s="380">
        <f>[3]Früchte!$BM44</f>
        <v>3.9849990000000002</v>
      </c>
      <c r="X60" s="380"/>
      <c r="Y60" s="380">
        <f>[3]Früchte!$X44</f>
        <v>0</v>
      </c>
      <c r="Z60" s="380">
        <f>[3]Früchte!$BP44</f>
        <v>0</v>
      </c>
      <c r="AA60" s="381">
        <f>[3]Früchte!$Y44</f>
        <v>0</v>
      </c>
      <c r="AB60" s="381">
        <f>[3]Früchte!$BQ44</f>
        <v>13.122045</v>
      </c>
      <c r="AC60" s="380">
        <f>[3]Früchte!$Z44</f>
        <v>0</v>
      </c>
      <c r="AD60" s="380">
        <f>[3]Früchte!$BR44</f>
        <v>12.344541</v>
      </c>
      <c r="AE60" s="381">
        <f>[3]Früchte!$AA44</f>
        <v>23.018381000000002</v>
      </c>
      <c r="AF60" s="381">
        <f>[3]Früchte!$BS44</f>
        <v>20.163527999999999</v>
      </c>
      <c r="AG60" s="380"/>
      <c r="AH60" s="380">
        <f>[3]Früchte!$AC44</f>
        <v>0</v>
      </c>
      <c r="AI60" s="380">
        <f>[3]Früchte!$BU44</f>
        <v>0</v>
      </c>
      <c r="AJ60" s="381">
        <f>[3]Früchte!$AE44</f>
        <v>0</v>
      </c>
      <c r="AK60" s="381">
        <f>[3]Früchte!$BW44</f>
        <v>0</v>
      </c>
      <c r="AL60" s="380">
        <f>[3]Früchte!$AG44</f>
        <v>0</v>
      </c>
      <c r="AM60" s="380">
        <f>[3]Früchte!$BY44</f>
        <v>0</v>
      </c>
      <c r="AN60" s="381">
        <f>[3]Früchte!$AH44</f>
        <v>0</v>
      </c>
      <c r="AO60" s="381">
        <f>[3]Früchte!$BZ44</f>
        <v>5.9208540000000003</v>
      </c>
      <c r="AP60" s="380"/>
      <c r="AQ60" s="380">
        <f>[3]Früchte!$AI44</f>
        <v>6.5700029999999998</v>
      </c>
      <c r="AR60" s="380">
        <f>[3]Früchte!$CA44</f>
        <v>4.5347999999999997</v>
      </c>
      <c r="AS60" s="380"/>
      <c r="AT60" s="381">
        <f>[3]Früchte!$AJ44</f>
        <v>0</v>
      </c>
      <c r="AU60" s="381">
        <f>[3]Früchte!$CB44</f>
        <v>4.5225229999999996</v>
      </c>
      <c r="AV60" s="380"/>
      <c r="AW60" s="380">
        <f>[3]Früchte!$AK44</f>
        <v>3.2711679999999999</v>
      </c>
      <c r="AX60" s="380">
        <f>[3]Früchte!$CC44</f>
        <v>1.760383</v>
      </c>
      <c r="AY60" s="381">
        <f>[3]Früchte!$AL44</f>
        <v>0</v>
      </c>
      <c r="AZ60" s="381">
        <f>[3]Früchte!$CD44</f>
        <v>2.1631119999999999</v>
      </c>
      <c r="BA60" s="380">
        <f>[3]Früchte!$AM44</f>
        <v>4.4852990000000004</v>
      </c>
      <c r="BB60" s="380">
        <f>[3]Früchte!$CE44</f>
        <v>2.4512689999999999</v>
      </c>
      <c r="BC60" s="381">
        <f>[3]Früchte!$AN44</f>
        <v>0.67137999999999998</v>
      </c>
      <c r="BD60" s="381">
        <f>[3]Früchte!$CF44</f>
        <v>0.45336300000000002</v>
      </c>
      <c r="BE60" s="380"/>
      <c r="BF60" s="380">
        <f>[3]Früchte!$AO44</f>
        <v>0</v>
      </c>
      <c r="BG60" s="380">
        <f>[3]Früchte!$CG44</f>
        <v>2.169845</v>
      </c>
      <c r="BH60" s="381">
        <f>[3]Früchte!$AP44</f>
        <v>1.728092</v>
      </c>
      <c r="BI60" s="381">
        <f>[3]Früchte!$CH44</f>
        <v>1.609388</v>
      </c>
      <c r="BJ60" s="380">
        <f>[3]Früchte!$AQ44</f>
        <v>2.8091159999999999</v>
      </c>
      <c r="BK60" s="380">
        <f>[3]Früchte!$CI44</f>
        <v>2.2755030000000001</v>
      </c>
      <c r="BL60" s="381">
        <f>[3]Früchte!$AR44</f>
        <v>0.83909100000000003</v>
      </c>
      <c r="BM60" s="381">
        <f>[3]Früchte!$CJ44</f>
        <v>0.80815599999999999</v>
      </c>
      <c r="BN60" s="380">
        <f>[3]Früchte!$AS44</f>
        <v>2.7553909999999999</v>
      </c>
      <c r="BO60" s="380">
        <f>[3]Früchte!$CK44</f>
        <v>1.73468</v>
      </c>
      <c r="BP60" s="188"/>
      <c r="BQ60" s="343">
        <f>VLOOKUP(MONTH(B60),[4]Referenztabelle!$B$2:$E$14,4,FALSE)</f>
        <v>4</v>
      </c>
      <c r="BR60" s="392">
        <f>[3]Früchte!$CN44</f>
        <v>4957.2443143</v>
      </c>
      <c r="BS60" s="392">
        <f>[3]Früchte!$CO44</f>
        <v>25566.316261035001</v>
      </c>
      <c r="BT60" s="393"/>
      <c r="BU60" s="393">
        <f>[3]Früchte!$CP44</f>
        <v>539.91583766600002</v>
      </c>
      <c r="BV60" s="393">
        <f>[3]Früchte!$CQ44</f>
        <v>4565.1159133829997</v>
      </c>
      <c r="BW60" s="393"/>
      <c r="BX60" s="392">
        <f>[3]Früchte!$CR44</f>
        <v>178.14187039200101</v>
      </c>
      <c r="BY60" s="392">
        <f>[3]Früchte!$CS44</f>
        <v>1354.6738351700001</v>
      </c>
      <c r="BZ60" s="393"/>
      <c r="CA60" s="393">
        <f>[3]Früchte!$CT44</f>
        <v>3.0500000009999998E-3</v>
      </c>
      <c r="CB60" s="393">
        <f>[3]Früchte!$CU44</f>
        <v>58.259924525000002</v>
      </c>
      <c r="CC60" s="392">
        <f>[3]Früchte!$CV44</f>
        <v>29.393286367001</v>
      </c>
      <c r="CD60" s="392">
        <f>[3]Früchte!$CW44</f>
        <v>290.07124790800003</v>
      </c>
      <c r="CE60" s="393">
        <f>[3]Früchte!$CX44</f>
        <v>18.547802790999999</v>
      </c>
      <c r="CF60" s="393">
        <f>[3]Früchte!$CY44</f>
        <v>82.335867735001003</v>
      </c>
      <c r="CG60" s="393"/>
      <c r="CH60" s="392">
        <f>[3]Früchte!$CZ44</f>
        <v>5.3470000009999998E-3</v>
      </c>
      <c r="CI60" s="392">
        <f>[3]Früchte!$DA44</f>
        <v>0.120488000001</v>
      </c>
      <c r="CJ60" s="393">
        <f>[3]Früchte!$DB44</f>
        <v>9.7099999999999997E-4</v>
      </c>
      <c r="CK60" s="393">
        <f>[3]Früchte!$DC44</f>
        <v>0.522604556</v>
      </c>
      <c r="CL60" s="392">
        <f>[3]Früchte!DD44</f>
        <v>5.4141057500010001</v>
      </c>
      <c r="CM60" s="392">
        <f>[3]Früchte!DE44</f>
        <v>3.708313971001</v>
      </c>
      <c r="CN60" s="393">
        <f>[3]Früchte!DF44</f>
        <v>1.866E-2</v>
      </c>
      <c r="CO60" s="393">
        <f>[3]Früchte!DG44</f>
        <v>2.9252730000000002</v>
      </c>
      <c r="CP60" s="392">
        <f>[3]Früchte!DH44</f>
        <v>5.3930000009999998E-3</v>
      </c>
      <c r="CQ60" s="392">
        <f>[3]Früchte!DI44</f>
        <v>15.804801000001</v>
      </c>
      <c r="CR60" s="393"/>
      <c r="CS60" s="393">
        <f>[3]Früchte!DJ44</f>
        <v>191.76266732400001</v>
      </c>
      <c r="CT60" s="393">
        <f>[3]Früchte!DK44</f>
        <v>1437.7793037030001</v>
      </c>
      <c r="CU60" s="393"/>
      <c r="CV60" s="392">
        <f>[3]Früchte!DL44</f>
        <v>407.07598822099999</v>
      </c>
      <c r="CW60" s="392">
        <f>[3]Früchte!DM44</f>
        <v>2657.4381244279998</v>
      </c>
      <c r="CX60" s="393">
        <f>[3]Früchte!DN44</f>
        <v>14.473338381</v>
      </c>
      <c r="CY60" s="393">
        <f>[3]Früchte!DO44</f>
        <v>330.72293413700004</v>
      </c>
      <c r="CZ60" s="392">
        <f>[3]Früchte!DP44</f>
        <v>468.49019312100103</v>
      </c>
      <c r="DA60" s="392">
        <f>[3]Früchte!DQ44</f>
        <v>4702.0909216660002</v>
      </c>
      <c r="DB60" s="393">
        <f>[3]Früchte!DR44</f>
        <v>432.521967396001</v>
      </c>
      <c r="DC60" s="393">
        <f>[3]Früchte!DS44</f>
        <v>654.78906409000103</v>
      </c>
      <c r="DD60" s="393"/>
      <c r="DE60" s="392">
        <f>[3]Früchte!DT44</f>
        <v>15.370999695001002</v>
      </c>
      <c r="DF60" s="392">
        <f>[3]Früchte!DU44</f>
        <v>467.85666161100102</v>
      </c>
      <c r="DG60" s="393">
        <f>[3]Früchte!DV44</f>
        <v>208.68722007400001</v>
      </c>
      <c r="DH60" s="393">
        <f>[3]Früchte!DW44</f>
        <v>863.83224158500002</v>
      </c>
      <c r="DI60" s="392">
        <f>[3]Früchte!DX44</f>
        <v>1882.1155763620002</v>
      </c>
      <c r="DJ60" s="392">
        <f>[3]Früchte!DY44</f>
        <v>3607.9263695550003</v>
      </c>
      <c r="DK60" s="393">
        <f>[3]Früchte!DZ44</f>
        <v>95.282740026001008</v>
      </c>
      <c r="DL60" s="393">
        <f>[3]Früchte!EA44</f>
        <v>564.17144676800001</v>
      </c>
      <c r="DM60" s="392">
        <f>[3]Früchte!EB44</f>
        <v>49.112420546999999</v>
      </c>
      <c r="DN60" s="392">
        <f>[3]Früchte!EC44</f>
        <v>505.35362923399998</v>
      </c>
      <c r="DO60" s="393">
        <f>[3]Früchte!ED44</f>
        <v>0.124</v>
      </c>
      <c r="DP60" s="393">
        <f>[3]Früchte!EE44</f>
        <v>0.33435799999999999</v>
      </c>
    </row>
    <row r="61" spans="1:120" x14ac:dyDescent="0.2">
      <c r="A61" s="218"/>
      <c r="B61" s="189">
        <f>[3]Früchte!$A45</f>
        <v>44835</v>
      </c>
      <c r="C61" s="381">
        <f>[3]Früchte!$C45</f>
        <v>0</v>
      </c>
      <c r="D61" s="381">
        <f>[3]Früchte!$AU45</f>
        <v>3.2969719999999998</v>
      </c>
      <c r="E61" s="380">
        <f>[3]Früchte!$E45</f>
        <v>5.9107789999999998</v>
      </c>
      <c r="F61" s="380">
        <f>[3]Früchte!$AW45</f>
        <v>3.0322369999999998</v>
      </c>
      <c r="G61" s="381">
        <f>[3]Früchte!$F45</f>
        <v>0</v>
      </c>
      <c r="H61" s="381">
        <f>[3]Früchte!$AX45</f>
        <v>2.987314</v>
      </c>
      <c r="I61" s="380">
        <f>[3]Früchte!$K45</f>
        <v>5.7389580000000002</v>
      </c>
      <c r="J61" s="380">
        <f>[3]Früchte!$BC45</f>
        <v>0</v>
      </c>
      <c r="K61" s="381">
        <f>[3]Früchte!$N45</f>
        <v>5.8879760000000001</v>
      </c>
      <c r="L61" s="381">
        <f>[3]Früchte!$BF45</f>
        <v>3.3772790000000001</v>
      </c>
      <c r="M61" s="380"/>
      <c r="N61" s="380">
        <f>[3]Früchte!$P45</f>
        <v>0</v>
      </c>
      <c r="O61" s="380">
        <f>[3]Früchte!$BH45</f>
        <v>3.1500240000000002</v>
      </c>
      <c r="P61" s="381">
        <f>[3]Früchte!$Q45</f>
        <v>0</v>
      </c>
      <c r="Q61" s="381">
        <f>[3]Früchte!$BI45</f>
        <v>3.5879470000000002</v>
      </c>
      <c r="R61" s="380">
        <f>[3]Früchte!$R45</f>
        <v>0</v>
      </c>
      <c r="S61" s="380">
        <f>[3]Früchte!$BJ45</f>
        <v>2.8152650000000001</v>
      </c>
      <c r="T61" s="381">
        <f>[3]Früchte!$T45</f>
        <v>0</v>
      </c>
      <c r="U61" s="381">
        <f>[3]Früchte!$BL45</f>
        <v>3.507946</v>
      </c>
      <c r="V61" s="380">
        <f>[3]Früchte!$U45</f>
        <v>0</v>
      </c>
      <c r="W61" s="380">
        <f>[3]Früchte!$BM45</f>
        <v>4.2812960000000002</v>
      </c>
      <c r="X61" s="380"/>
      <c r="Y61" s="380">
        <f>[3]Früchte!$X45</f>
        <v>0</v>
      </c>
      <c r="Z61" s="380">
        <f>[3]Früchte!$BP45</f>
        <v>11.866916</v>
      </c>
      <c r="AA61" s="381">
        <f>[3]Früchte!$Y45</f>
        <v>0</v>
      </c>
      <c r="AB61" s="381">
        <f>[3]Früchte!$BQ45</f>
        <v>12.497351999999999</v>
      </c>
      <c r="AC61" s="380">
        <f>[3]Früchte!$Z45</f>
        <v>0</v>
      </c>
      <c r="AD61" s="380">
        <f>[3]Früchte!$BR45</f>
        <v>12.997237999999999</v>
      </c>
      <c r="AE61" s="381">
        <f>[3]Früchte!$AA45</f>
        <v>28.113302000000001</v>
      </c>
      <c r="AF61" s="381">
        <f>[3]Früchte!$BS45</f>
        <v>22.40803</v>
      </c>
      <c r="AG61" s="380"/>
      <c r="AH61" s="380">
        <f>[3]Früchte!$AC45</f>
        <v>0</v>
      </c>
      <c r="AI61" s="380">
        <f>[3]Früchte!$BU45</f>
        <v>0</v>
      </c>
      <c r="AJ61" s="381">
        <f>[3]Früchte!$AE45</f>
        <v>0</v>
      </c>
      <c r="AK61" s="381">
        <f>[3]Früchte!$BW45</f>
        <v>0</v>
      </c>
      <c r="AL61" s="380">
        <f>[3]Früchte!$AG45</f>
        <v>0</v>
      </c>
      <c r="AM61" s="380">
        <f>[3]Früchte!$BY45</f>
        <v>3.5985689999999999</v>
      </c>
      <c r="AN61" s="381">
        <f>[3]Früchte!$AH45</f>
        <v>0</v>
      </c>
      <c r="AO61" s="381">
        <f>[3]Früchte!$BZ45</f>
        <v>5.4325029999999996</v>
      </c>
      <c r="AP61" s="380"/>
      <c r="AQ61" s="380">
        <f>[3]Früchte!$AI45</f>
        <v>5.637804</v>
      </c>
      <c r="AR61" s="380">
        <f>[3]Früchte!$CA45</f>
        <v>4.4057490000000001</v>
      </c>
      <c r="AS61" s="380"/>
      <c r="AT61" s="381">
        <f>[3]Früchte!$AJ45</f>
        <v>0</v>
      </c>
      <c r="AU61" s="381">
        <f>[3]Früchte!$CB45</f>
        <v>4.0467269999999997</v>
      </c>
      <c r="AV61" s="380"/>
      <c r="AW61" s="380">
        <f>[3]Früchte!$AK45</f>
        <v>0</v>
      </c>
      <c r="AX61" s="380">
        <f>[3]Früchte!$CC45</f>
        <v>2.3817140000000001</v>
      </c>
      <c r="AY61" s="381">
        <f>[3]Früchte!$AL45</f>
        <v>0</v>
      </c>
      <c r="AZ61" s="381">
        <f>[3]Früchte!$CD45</f>
        <v>3.283693</v>
      </c>
      <c r="BA61" s="380">
        <f>[3]Früchte!$AM45</f>
        <v>4.5958740000000002</v>
      </c>
      <c r="BB61" s="380">
        <f>[3]Früchte!$CE45</f>
        <v>3.1076999999999999</v>
      </c>
      <c r="BC61" s="381">
        <f>[3]Früchte!$AN45</f>
        <v>0.70134600000000002</v>
      </c>
      <c r="BD61" s="381">
        <f>[3]Früchte!$CF45</f>
        <v>0.48683300000000002</v>
      </c>
      <c r="BE61" s="380"/>
      <c r="BF61" s="380">
        <f>[3]Früchte!$AO45</f>
        <v>0</v>
      </c>
      <c r="BG61" s="380">
        <f>[3]Früchte!$CG45</f>
        <v>2.3012380000000001</v>
      </c>
      <c r="BH61" s="381">
        <f>[3]Früchte!$AP45</f>
        <v>1.8176140000000001</v>
      </c>
      <c r="BI61" s="381">
        <f>[3]Früchte!$CH45</f>
        <v>1.4726459999999999</v>
      </c>
      <c r="BJ61" s="380">
        <f>[3]Früchte!$AQ45</f>
        <v>2.8108979999999999</v>
      </c>
      <c r="BK61" s="380">
        <f>[3]Früchte!$CI45</f>
        <v>2.0986549999999999</v>
      </c>
      <c r="BL61" s="381">
        <f>[3]Früchte!$AR45</f>
        <v>0.89317199999999997</v>
      </c>
      <c r="BM61" s="381">
        <f>[3]Früchte!$CJ45</f>
        <v>0.81550800000000001</v>
      </c>
      <c r="BN61" s="380">
        <f>[3]Früchte!$AS45</f>
        <v>2.548019</v>
      </c>
      <c r="BO61" s="380">
        <f>[3]Früchte!$CK45</f>
        <v>1.6916629999999999</v>
      </c>
      <c r="BP61" s="188"/>
      <c r="BQ61" s="343">
        <f>VLOOKUP(MONTH(B61),[4]Referenztabelle!$B$2:$E$14,4,FALSE)</f>
        <v>4</v>
      </c>
      <c r="BR61" s="392">
        <f>[3]Früchte!$CN45</f>
        <v>4303.9360102099999</v>
      </c>
      <c r="BS61" s="392">
        <f>[3]Früchte!$CO45</f>
        <v>22956.181533831998</v>
      </c>
      <c r="BT61" s="393"/>
      <c r="BU61" s="393">
        <f>[3]Früchte!$CP45</f>
        <v>603.761721739</v>
      </c>
      <c r="BV61" s="393">
        <f>[3]Früchte!$CQ45</f>
        <v>4065.1506579419997</v>
      </c>
      <c r="BW61" s="393"/>
      <c r="BX61" s="392">
        <f>[3]Früchte!$CR45</f>
        <v>159.98164805300001</v>
      </c>
      <c r="BY61" s="392">
        <f>[3]Früchte!$CS45</f>
        <v>1219.6595761239998</v>
      </c>
      <c r="BZ61" s="393"/>
      <c r="CA61" s="393">
        <f>[3]Früchte!$CT45</f>
        <v>5.0000000000000001E-4</v>
      </c>
      <c r="CB61" s="393">
        <f>[3]Früchte!$CU45</f>
        <v>71.493273247000005</v>
      </c>
      <c r="CC61" s="392">
        <f>[3]Früchte!$CV45</f>
        <v>31.370302000001001</v>
      </c>
      <c r="CD61" s="392">
        <f>[3]Früchte!$CW45</f>
        <v>335.92588301500001</v>
      </c>
      <c r="CE61" s="393">
        <f>[3]Früchte!$CX45</f>
        <v>14.392825</v>
      </c>
      <c r="CF61" s="393">
        <f>[3]Früchte!$CY45</f>
        <v>96.856648536001003</v>
      </c>
      <c r="CG61" s="393"/>
      <c r="CH61" s="392">
        <f>[3]Früchte!$CZ45</f>
        <v>1.2872999999999999E-2</v>
      </c>
      <c r="CI61" s="392">
        <f>[3]Früchte!$DA45</f>
        <v>0.15322500000100001</v>
      </c>
      <c r="CJ61" s="393">
        <f>[3]Früchte!$DB45</f>
        <v>7.9100000100000003E-4</v>
      </c>
      <c r="CK61" s="393">
        <f>[3]Früchte!$DC45</f>
        <v>0.43361200000000005</v>
      </c>
      <c r="CL61" s="392">
        <f>[3]Früchte!DD45</f>
        <v>0.63289446600099997</v>
      </c>
      <c r="CM61" s="392">
        <f>[3]Früchte!DE45</f>
        <v>65.621208654</v>
      </c>
      <c r="CN61" s="393">
        <f>[3]Früchte!DF45</f>
        <v>4.2979000001000002E-2</v>
      </c>
      <c r="CO61" s="393">
        <f>[3]Früchte!DG45</f>
        <v>49.514595005000004</v>
      </c>
      <c r="CP61" s="392">
        <f>[3]Früchte!DH45</f>
        <v>2.9024999999999999</v>
      </c>
      <c r="CQ61" s="392">
        <f>[3]Früchte!DI45</f>
        <v>264.974605994</v>
      </c>
      <c r="CR61" s="393"/>
      <c r="CS61" s="393">
        <f>[3]Früchte!DJ45</f>
        <v>325.14907972700104</v>
      </c>
      <c r="CT61" s="393">
        <f>[3]Früchte!DK45</f>
        <v>2390.1973138990002</v>
      </c>
      <c r="CU61" s="393"/>
      <c r="CV61" s="392">
        <f>[3]Früchte!DL45</f>
        <v>104.82860903300001</v>
      </c>
      <c r="CW61" s="392">
        <f>[3]Früchte!DM45</f>
        <v>1262.726046281</v>
      </c>
      <c r="CX61" s="393">
        <f>[3]Früchte!DN45</f>
        <v>11.538497772000001</v>
      </c>
      <c r="CY61" s="393">
        <f>[3]Früchte!DO45</f>
        <v>273.80658919000103</v>
      </c>
      <c r="CZ61" s="392">
        <f>[3]Früchte!DP45</f>
        <v>159.844527346001</v>
      </c>
      <c r="DA61" s="392">
        <f>[3]Früchte!DQ45</f>
        <v>2362.9625007459999</v>
      </c>
      <c r="DB61" s="393">
        <f>[3]Früchte!DR45</f>
        <v>331.38812582399999</v>
      </c>
      <c r="DC61" s="393">
        <f>[3]Früchte!DS45</f>
        <v>627.43969111400008</v>
      </c>
      <c r="DD61" s="393"/>
      <c r="DE61" s="392">
        <f>[3]Früchte!DT45</f>
        <v>8.7026976080000011</v>
      </c>
      <c r="DF61" s="392">
        <f>[3]Früchte!DU45</f>
        <v>389.88509972200001</v>
      </c>
      <c r="DG61" s="393">
        <f>[3]Früchte!DV45</f>
        <v>200.58156809600101</v>
      </c>
      <c r="DH61" s="393">
        <f>[3]Früchte!DW45</f>
        <v>819.67134379399999</v>
      </c>
      <c r="DI61" s="392">
        <f>[3]Früchte!DX45</f>
        <v>1717.760336846</v>
      </c>
      <c r="DJ61" s="392">
        <f>[3]Früchte!DY45</f>
        <v>3476.3778280400002</v>
      </c>
      <c r="DK61" s="393">
        <f>[3]Früchte!DZ45</f>
        <v>69.555690616000007</v>
      </c>
      <c r="DL61" s="393">
        <f>[3]Früchte!EA45</f>
        <v>497.78382647400099</v>
      </c>
      <c r="DM61" s="392">
        <f>[3]Früchte!EB45</f>
        <v>111.667129281</v>
      </c>
      <c r="DN61" s="392">
        <f>[3]Früchte!EC45</f>
        <v>643.24063624600103</v>
      </c>
      <c r="DO61" s="393">
        <f>[3]Früchte!ED45</f>
        <v>0.222</v>
      </c>
      <c r="DP61" s="393">
        <f>[3]Früchte!EE45</f>
        <v>28.874335876</v>
      </c>
    </row>
    <row r="62" spans="1:120" x14ac:dyDescent="0.2">
      <c r="A62" s="218"/>
      <c r="B62" s="189">
        <f>[3]Früchte!$A46</f>
        <v>44805</v>
      </c>
      <c r="C62" s="381">
        <f>[3]Früchte!$C46</f>
        <v>0</v>
      </c>
      <c r="D62" s="381">
        <f>[3]Früchte!$AU46</f>
        <v>3.4134470000000001</v>
      </c>
      <c r="E62" s="380">
        <f>[3]Früchte!$E46</f>
        <v>6.3</v>
      </c>
      <c r="F62" s="380">
        <f>[3]Früchte!$AW46</f>
        <v>3.3644940000000001</v>
      </c>
      <c r="G62" s="381">
        <f>[3]Früchte!$F46</f>
        <v>0</v>
      </c>
      <c r="H62" s="381">
        <f>[3]Früchte!$AX46</f>
        <v>3.2155779999999998</v>
      </c>
      <c r="I62" s="380">
        <f>[3]Früchte!$K46</f>
        <v>0</v>
      </c>
      <c r="J62" s="380">
        <f>[3]Früchte!$BC46</f>
        <v>0</v>
      </c>
      <c r="K62" s="381">
        <f>[3]Früchte!$N46</f>
        <v>6.2731300000000001</v>
      </c>
      <c r="L62" s="381">
        <f>[3]Früchte!$BF46</f>
        <v>3.8423790000000002</v>
      </c>
      <c r="M62" s="380"/>
      <c r="N62" s="380">
        <f>[3]Früchte!$P46</f>
        <v>0</v>
      </c>
      <c r="O62" s="380">
        <f>[3]Früchte!$BH46</f>
        <v>3.416595</v>
      </c>
      <c r="P62" s="381">
        <f>[3]Früchte!$Q46</f>
        <v>0</v>
      </c>
      <c r="Q62" s="381">
        <f>[3]Früchte!$BI46</f>
        <v>0</v>
      </c>
      <c r="R62" s="380">
        <f>[3]Früchte!$R46</f>
        <v>0</v>
      </c>
      <c r="S62" s="380">
        <f>[3]Früchte!$BJ46</f>
        <v>0</v>
      </c>
      <c r="T62" s="381">
        <f>[3]Früchte!$T46</f>
        <v>0</v>
      </c>
      <c r="U62" s="381">
        <f>[3]Früchte!$BL46</f>
        <v>3.2966280000000001</v>
      </c>
      <c r="V62" s="380">
        <f>[3]Früchte!$U46</f>
        <v>0</v>
      </c>
      <c r="W62" s="380">
        <f>[3]Früchte!$BM46</f>
        <v>4.0548739999999999</v>
      </c>
      <c r="X62" s="380"/>
      <c r="Y62" s="380">
        <f>[3]Früchte!$X46</f>
        <v>0</v>
      </c>
      <c r="Z62" s="380">
        <f>[3]Früchte!$BP46</f>
        <v>11.955368999999999</v>
      </c>
      <c r="AA62" s="381">
        <f>[3]Früchte!$Y46</f>
        <v>0</v>
      </c>
      <c r="AB62" s="381">
        <f>[3]Früchte!$BQ46</f>
        <v>11.724928</v>
      </c>
      <c r="AC62" s="380">
        <f>[3]Früchte!$Z46</f>
        <v>19.098531000000001</v>
      </c>
      <c r="AD62" s="380">
        <f>[3]Früchte!$BR46</f>
        <v>15.342498000000001</v>
      </c>
      <c r="AE62" s="381">
        <f>[3]Früchte!$AA46</f>
        <v>31.881622</v>
      </c>
      <c r="AF62" s="381">
        <f>[3]Früchte!$BS46</f>
        <v>22.220731000000001</v>
      </c>
      <c r="AG62" s="380"/>
      <c r="AH62" s="380">
        <f>[3]Früchte!$AC46</f>
        <v>0</v>
      </c>
      <c r="AI62" s="380">
        <f>[3]Früchte!$BU46</f>
        <v>7.746461</v>
      </c>
      <c r="AJ62" s="381">
        <f>[3]Früchte!$AE46</f>
        <v>0</v>
      </c>
      <c r="AK62" s="381">
        <f>[3]Früchte!$BW46</f>
        <v>0</v>
      </c>
      <c r="AL62" s="380">
        <f>[3]Früchte!$AG46</f>
        <v>5.949999</v>
      </c>
      <c r="AM62" s="380">
        <f>[3]Früchte!$BY46</f>
        <v>3.2542059999999999</v>
      </c>
      <c r="AN62" s="381">
        <f>[3]Früchte!$AH46</f>
        <v>9.3821060000000003</v>
      </c>
      <c r="AO62" s="381">
        <f>[3]Früchte!$BZ46</f>
        <v>4.8682379999999998</v>
      </c>
      <c r="AP62" s="380"/>
      <c r="AQ62" s="380">
        <f>[3]Früchte!$AI46</f>
        <v>5.0209830000000002</v>
      </c>
      <c r="AR62" s="380">
        <f>[3]Früchte!$CA46</f>
        <v>4.1057639999999997</v>
      </c>
      <c r="AS62" s="380"/>
      <c r="AT62" s="381">
        <f>[3]Früchte!$AJ46</f>
        <v>4.2208399999999999</v>
      </c>
      <c r="AU62" s="381">
        <f>[3]Früchte!$CB46</f>
        <v>2.4235389999999999</v>
      </c>
      <c r="AV62" s="380"/>
      <c r="AW62" s="380">
        <f>[3]Früchte!$AK46</f>
        <v>0</v>
      </c>
      <c r="AX62" s="380">
        <f>[3]Früchte!$CC46</f>
        <v>2.4423689999999998</v>
      </c>
      <c r="AY62" s="381">
        <f>[3]Früchte!$AL46</f>
        <v>0</v>
      </c>
      <c r="AZ62" s="381">
        <f>[3]Früchte!$CD46</f>
        <v>3.4398390000000001</v>
      </c>
      <c r="BA62" s="380">
        <f>[3]Früchte!$AM46</f>
        <v>0</v>
      </c>
      <c r="BB62" s="380">
        <f>[3]Früchte!$CE46</f>
        <v>0</v>
      </c>
      <c r="BC62" s="381">
        <f>[3]Früchte!$AN46</f>
        <v>0.71742300000000003</v>
      </c>
      <c r="BD62" s="381">
        <f>[3]Früchte!$CF46</f>
        <v>0.51820600000000006</v>
      </c>
      <c r="BE62" s="380"/>
      <c r="BF62" s="380">
        <f>[3]Früchte!$AO46</f>
        <v>0</v>
      </c>
      <c r="BG62" s="380">
        <f>[3]Früchte!$CG46</f>
        <v>2.263563</v>
      </c>
      <c r="BH62" s="381">
        <f>[3]Früchte!$AP46</f>
        <v>1.8265009999999999</v>
      </c>
      <c r="BI62" s="381">
        <f>[3]Früchte!$CH46</f>
        <v>1.397556</v>
      </c>
      <c r="BJ62" s="380">
        <f>[3]Früchte!$AQ46</f>
        <v>2.7724769999999999</v>
      </c>
      <c r="BK62" s="380">
        <f>[3]Früchte!$CI46</f>
        <v>2.3461780000000001</v>
      </c>
      <c r="BL62" s="381">
        <f>[3]Früchte!$AR46</f>
        <v>0.84272100000000005</v>
      </c>
      <c r="BM62" s="381">
        <f>[3]Früchte!$CJ46</f>
        <v>0.807809</v>
      </c>
      <c r="BN62" s="380">
        <f>[3]Früchte!$AS46</f>
        <v>2.3963260000000002</v>
      </c>
      <c r="BO62" s="380">
        <f>[3]Früchte!$CK46</f>
        <v>1.719897</v>
      </c>
      <c r="BP62" s="188"/>
      <c r="BQ62" s="343">
        <f>VLOOKUP(MONTH(B62),[4]Referenztabelle!$B$2:$E$14,4,FALSE)</f>
        <v>5</v>
      </c>
      <c r="BR62" s="392">
        <f>[3]Früchte!$CN46</f>
        <v>5408.3581675280002</v>
      </c>
      <c r="BS62" s="392">
        <f>[3]Früchte!$CO46</f>
        <v>30794.318825186001</v>
      </c>
      <c r="BT62" s="393"/>
      <c r="BU62" s="393">
        <f>[3]Früchte!$CP46</f>
        <v>693.84496066500003</v>
      </c>
      <c r="BV62" s="393">
        <f>[3]Früchte!$CQ46</f>
        <v>4573.7095570040001</v>
      </c>
      <c r="BW62" s="393"/>
      <c r="BX62" s="392">
        <f>[3]Früchte!$CR46</f>
        <v>164.88670795900001</v>
      </c>
      <c r="BY62" s="392">
        <f>[3]Früchte!$CS46</f>
        <v>1184.062372267</v>
      </c>
      <c r="BZ62" s="393"/>
      <c r="CA62" s="393">
        <f>[3]Früchte!$CT46</f>
        <v>1.4E-3</v>
      </c>
      <c r="CB62" s="393">
        <f>[3]Früchte!$CU46</f>
        <v>312.05758986100102</v>
      </c>
      <c r="CC62" s="392">
        <f>[3]Früchte!$CV46</f>
        <v>93.370602000000005</v>
      </c>
      <c r="CD62" s="392">
        <f>[3]Früchte!$CW46</f>
        <v>446.71035242700003</v>
      </c>
      <c r="CE62" s="393">
        <f>[3]Früchte!$CX46</f>
        <v>13.101175</v>
      </c>
      <c r="CF62" s="393">
        <f>[3]Früchte!$CY46</f>
        <v>243.421950264001</v>
      </c>
      <c r="CG62" s="393"/>
      <c r="CH62" s="392">
        <f>[3]Früchte!$CZ46</f>
        <v>12.695867298</v>
      </c>
      <c r="CI62" s="392">
        <f>[3]Früchte!$DA46</f>
        <v>167.07159878299998</v>
      </c>
      <c r="CJ62" s="393">
        <f>[3]Früchte!$DB46</f>
        <v>1.812E-3</v>
      </c>
      <c r="CK62" s="393">
        <f>[3]Früchte!$DC46</f>
        <v>1.3801985540000001</v>
      </c>
      <c r="CL62" s="392">
        <f>[3]Früchte!DD46</f>
        <v>39.280337519</v>
      </c>
      <c r="CM62" s="392">
        <f>[3]Früchte!DE46</f>
        <v>1975.0628710200001</v>
      </c>
      <c r="CN62" s="393">
        <f>[3]Früchte!DF46</f>
        <v>49.069689003001002</v>
      </c>
      <c r="CO62" s="393">
        <f>[3]Früchte!DG46</f>
        <v>839.12779365899996</v>
      </c>
      <c r="CP62" s="392">
        <f>[3]Früchte!DH46</f>
        <v>123.630138445</v>
      </c>
      <c r="CQ62" s="392">
        <f>[3]Früchte!DI46</f>
        <v>1525.510581321</v>
      </c>
      <c r="CR62" s="393"/>
      <c r="CS62" s="393">
        <f>[3]Früchte!DJ46</f>
        <v>446.46946138500101</v>
      </c>
      <c r="CT62" s="393">
        <f>[3]Früchte!DK46</f>
        <v>3079.7317004830002</v>
      </c>
      <c r="CU62" s="393"/>
      <c r="CV62" s="392">
        <f>[3]Früchte!DL46</f>
        <v>90.018693796000008</v>
      </c>
      <c r="CW62" s="392">
        <f>[3]Früchte!DM46</f>
        <v>1106.078489261</v>
      </c>
      <c r="CX62" s="393">
        <f>[3]Früchte!DN46</f>
        <v>8.8239861350000002</v>
      </c>
      <c r="CY62" s="393">
        <f>[3]Früchte!DO46</f>
        <v>237.43034885400002</v>
      </c>
      <c r="CZ62" s="392">
        <f>[3]Früchte!DP46</f>
        <v>8.8414066479999995</v>
      </c>
      <c r="DA62" s="392">
        <f>[3]Früchte!DQ46</f>
        <v>781.17517302699991</v>
      </c>
      <c r="DB62" s="393">
        <f>[3]Früchte!DR46</f>
        <v>362.45958343500104</v>
      </c>
      <c r="DC62" s="393">
        <f>[3]Früchte!DS46</f>
        <v>828.83654152700092</v>
      </c>
      <c r="DD62" s="393"/>
      <c r="DE62" s="392">
        <f>[3]Früchte!DT46</f>
        <v>4.9392000000010006</v>
      </c>
      <c r="DF62" s="392">
        <f>[3]Früchte!DU46</f>
        <v>508.344826869001</v>
      </c>
      <c r="DG62" s="393">
        <f>[3]Früchte!DV46</f>
        <v>267.24910114400001</v>
      </c>
      <c r="DH62" s="393">
        <f>[3]Früchte!DW46</f>
        <v>1120.5332172159999</v>
      </c>
      <c r="DI62" s="392">
        <f>[3]Früchte!DX46</f>
        <v>2250.9970035810002</v>
      </c>
      <c r="DJ62" s="392">
        <f>[3]Früchte!DY46</f>
        <v>4080.2251650160001</v>
      </c>
      <c r="DK62" s="393">
        <f>[3]Früchte!DZ46</f>
        <v>100.274118481001</v>
      </c>
      <c r="DL62" s="393">
        <f>[3]Früchte!EA46</f>
        <v>575.01838443700001</v>
      </c>
      <c r="DM62" s="392">
        <f>[3]Früchte!EB46</f>
        <v>81.294073832999999</v>
      </c>
      <c r="DN62" s="392">
        <f>[3]Früchte!EC46</f>
        <v>698.77937159000101</v>
      </c>
      <c r="DO62" s="393">
        <f>[3]Früchte!ED46</f>
        <v>143.05864885100101</v>
      </c>
      <c r="DP62" s="393">
        <f>[3]Früchte!EE46</f>
        <v>1693.7282917380001</v>
      </c>
    </row>
    <row r="63" spans="1:120" x14ac:dyDescent="0.2">
      <c r="A63" s="218"/>
      <c r="B63" s="189">
        <f>[3]Früchte!$A47</f>
        <v>44774</v>
      </c>
      <c r="C63" s="381">
        <f>[3]Früchte!$C47</f>
        <v>0</v>
      </c>
      <c r="D63" s="381">
        <f>[3]Früchte!$AU47</f>
        <v>3.3144399999999998</v>
      </c>
      <c r="E63" s="380">
        <f>[3]Früchte!$E47</f>
        <v>6.3</v>
      </c>
      <c r="F63" s="380">
        <f>[3]Früchte!$AW47</f>
        <v>3.2302930000000001</v>
      </c>
      <c r="G63" s="381">
        <f>[3]Früchte!$F47</f>
        <v>0</v>
      </c>
      <c r="H63" s="381">
        <f>[3]Früchte!$AX47</f>
        <v>3.1986910000000002</v>
      </c>
      <c r="I63" s="380">
        <f>[3]Früchte!$K47</f>
        <v>0</v>
      </c>
      <c r="J63" s="380">
        <f>[3]Früchte!$BC47</f>
        <v>0</v>
      </c>
      <c r="K63" s="381">
        <f>[3]Früchte!$N47</f>
        <v>6.2356210000000001</v>
      </c>
      <c r="L63" s="381">
        <f>[3]Früchte!$BF47</f>
        <v>3.9189419999999999</v>
      </c>
      <c r="M63" s="380"/>
      <c r="N63" s="380">
        <f>[3]Früchte!$P47</f>
        <v>0</v>
      </c>
      <c r="O63" s="380">
        <f>[3]Früchte!$BH47</f>
        <v>2.7164139999999999</v>
      </c>
      <c r="P63" s="381">
        <f>[3]Früchte!$Q47</f>
        <v>0</v>
      </c>
      <c r="Q63" s="381">
        <f>[3]Früchte!$BI47</f>
        <v>0</v>
      </c>
      <c r="R63" s="380">
        <f>[3]Früchte!$R47</f>
        <v>0</v>
      </c>
      <c r="S63" s="380">
        <f>[3]Früchte!$BJ47</f>
        <v>0</v>
      </c>
      <c r="T63" s="381">
        <f>[3]Früchte!$T47</f>
        <v>0</v>
      </c>
      <c r="U63" s="381">
        <f>[3]Früchte!$BL47</f>
        <v>3.5171039999999998</v>
      </c>
      <c r="V63" s="380">
        <f>[3]Früchte!$U47</f>
        <v>6.8372450000000002</v>
      </c>
      <c r="W63" s="380">
        <f>[3]Früchte!$BM47</f>
        <v>3.7732009999999998</v>
      </c>
      <c r="X63" s="380"/>
      <c r="Y63" s="380">
        <f>[3]Früchte!$X47</f>
        <v>0</v>
      </c>
      <c r="Z63" s="380">
        <f>[3]Früchte!$BP47</f>
        <v>11.403461999999999</v>
      </c>
      <c r="AA63" s="381">
        <f>[3]Früchte!$Y47</f>
        <v>0</v>
      </c>
      <c r="AB63" s="381">
        <f>[3]Früchte!$BQ47</f>
        <v>11.236015</v>
      </c>
      <c r="AC63" s="380">
        <f>[3]Früchte!$Z47</f>
        <v>28.021588999999999</v>
      </c>
      <c r="AD63" s="380">
        <f>[3]Früchte!$BR47</f>
        <v>20.104037000000002</v>
      </c>
      <c r="AE63" s="381">
        <f>[3]Früchte!$AA47</f>
        <v>32.637563</v>
      </c>
      <c r="AF63" s="381">
        <f>[3]Früchte!$BS47</f>
        <v>21.893822</v>
      </c>
      <c r="AG63" s="380"/>
      <c r="AH63" s="380">
        <f>[3]Früchte!$AC47</f>
        <v>11.125616000000001</v>
      </c>
      <c r="AI63" s="380">
        <f>[3]Früchte!$BU47</f>
        <v>7.7274050000000001</v>
      </c>
      <c r="AJ63" s="381">
        <f>[3]Früchte!$AE47</f>
        <v>0</v>
      </c>
      <c r="AK63" s="381">
        <f>[3]Früchte!$BW47</f>
        <v>11.250954999999999</v>
      </c>
      <c r="AL63" s="380">
        <f>[3]Früchte!$AG47</f>
        <v>5.2364059999999997</v>
      </c>
      <c r="AM63" s="380">
        <f>[3]Früchte!$BY47</f>
        <v>3.3383280000000002</v>
      </c>
      <c r="AN63" s="381">
        <f>[3]Früchte!$AH47</f>
        <v>8.4882530000000003</v>
      </c>
      <c r="AO63" s="381">
        <f>[3]Früchte!$BZ47</f>
        <v>5.0737519999999998</v>
      </c>
      <c r="AP63" s="380"/>
      <c r="AQ63" s="380">
        <f>[3]Früchte!$AI47</f>
        <v>6.9761480000000002</v>
      </c>
      <c r="AR63" s="380">
        <f>[3]Früchte!$CA47</f>
        <v>4.9508869999999998</v>
      </c>
      <c r="AS63" s="380"/>
      <c r="AT63" s="381">
        <f>[3]Früchte!$AJ47</f>
        <v>3.4321869999999999</v>
      </c>
      <c r="AU63" s="381">
        <f>[3]Früchte!$CB47</f>
        <v>2.2310310000000002</v>
      </c>
      <c r="AV63" s="380"/>
      <c r="AW63" s="380">
        <f>[3]Früchte!$AK47</f>
        <v>2.8060849999999999</v>
      </c>
      <c r="AX63" s="380">
        <f>[3]Früchte!$CC47</f>
        <v>2.1854580000000001</v>
      </c>
      <c r="AY63" s="381">
        <f>[3]Früchte!$AL47</f>
        <v>0</v>
      </c>
      <c r="AZ63" s="381">
        <f>[3]Früchte!$CD47</f>
        <v>0</v>
      </c>
      <c r="BA63" s="380">
        <f>[3]Früchte!$AM47</f>
        <v>0</v>
      </c>
      <c r="BB63" s="380">
        <f>[3]Früchte!$CE47</f>
        <v>0</v>
      </c>
      <c r="BC63" s="381">
        <f>[3]Früchte!$AN47</f>
        <v>0.62616000000000005</v>
      </c>
      <c r="BD63" s="381">
        <f>[3]Früchte!$CF47</f>
        <v>0.51963599999999999</v>
      </c>
      <c r="BE63" s="380"/>
      <c r="BF63" s="380">
        <f>[3]Früchte!$AO47</f>
        <v>0</v>
      </c>
      <c r="BG63" s="380">
        <f>[3]Früchte!$CG47</f>
        <v>2.3185419999999999</v>
      </c>
      <c r="BH63" s="381">
        <f>[3]Früchte!$AP47</f>
        <v>1.8060830000000001</v>
      </c>
      <c r="BI63" s="381">
        <f>[3]Früchte!$CH47</f>
        <v>1.559939</v>
      </c>
      <c r="BJ63" s="380">
        <f>[3]Früchte!$AQ47</f>
        <v>2.7781020000000001</v>
      </c>
      <c r="BK63" s="380">
        <f>[3]Früchte!$CI47</f>
        <v>2.3312629999999999</v>
      </c>
      <c r="BL63" s="381">
        <f>[3]Früchte!$AR47</f>
        <v>0.827264</v>
      </c>
      <c r="BM63" s="381">
        <f>[3]Früchte!$CJ47</f>
        <v>0.80041600000000002</v>
      </c>
      <c r="BN63" s="380">
        <f>[3]Früchte!$AS47</f>
        <v>0</v>
      </c>
      <c r="BO63" s="380">
        <f>[3]Früchte!$CK47</f>
        <v>1.7169380000000001</v>
      </c>
      <c r="BP63" s="188"/>
      <c r="BQ63" s="343">
        <f>VLOOKUP(MONTH(B63),[4]Referenztabelle!$B$2:$E$14,4,FALSE)</f>
        <v>4</v>
      </c>
      <c r="BR63" s="392">
        <f>[3]Früchte!$CN47</f>
        <v>4994.6938583279998</v>
      </c>
      <c r="BS63" s="392">
        <f>[3]Früchte!$CO47</f>
        <v>29690.162436988001</v>
      </c>
      <c r="BT63" s="393"/>
      <c r="BU63" s="393">
        <f>[3]Früchte!$CP47</f>
        <v>383.267982496</v>
      </c>
      <c r="BV63" s="393">
        <f>[3]Früchte!$CQ47</f>
        <v>2851.2567105809999</v>
      </c>
      <c r="BW63" s="393"/>
      <c r="BX63" s="392">
        <f>[3]Früchte!$CR47</f>
        <v>73.910416125000012</v>
      </c>
      <c r="BY63" s="392">
        <f>[3]Früchte!$CS47</f>
        <v>418.36467684700102</v>
      </c>
      <c r="BZ63" s="393"/>
      <c r="CA63" s="393">
        <f>[3]Früchte!$CT47</f>
        <v>6.3330244040010006</v>
      </c>
      <c r="CB63" s="393">
        <f>[3]Früchte!$CU47</f>
        <v>569.07454908200009</v>
      </c>
      <c r="CC63" s="392">
        <f>[3]Früchte!$CV47</f>
        <v>87.176511342001007</v>
      </c>
      <c r="CD63" s="392">
        <f>[3]Früchte!$CW47</f>
        <v>460.08030825200103</v>
      </c>
      <c r="CE63" s="393">
        <f>[3]Früchte!$CX47</f>
        <v>11.592799999999999</v>
      </c>
      <c r="CF63" s="393">
        <f>[3]Früchte!$CY47</f>
        <v>323.70761385600099</v>
      </c>
      <c r="CG63" s="393"/>
      <c r="CH63" s="392">
        <f>[3]Früchte!$CZ47</f>
        <v>125.61096734200001</v>
      </c>
      <c r="CI63" s="392">
        <f>[3]Früchte!$DA47</f>
        <v>1005.554224019</v>
      </c>
      <c r="CJ63" s="393">
        <f>[3]Früchte!$DB47</f>
        <v>2.1906692290000001</v>
      </c>
      <c r="CK63" s="393">
        <f>[3]Früchte!$DC47</f>
        <v>195.67219344400002</v>
      </c>
      <c r="CL63" s="392">
        <f>[3]Früchte!DD47</f>
        <v>240.11378954</v>
      </c>
      <c r="CM63" s="392">
        <f>[3]Früchte!DE47</f>
        <v>2745.2155967230001</v>
      </c>
      <c r="CN63" s="393">
        <f>[3]Früchte!DF47</f>
        <v>171.884716352</v>
      </c>
      <c r="CO63" s="393">
        <f>[3]Früchte!DG47</f>
        <v>1906.433426266</v>
      </c>
      <c r="CP63" s="392">
        <f>[3]Früchte!DH47</f>
        <v>79.065615000001003</v>
      </c>
      <c r="CQ63" s="392">
        <f>[3]Früchte!DI47</f>
        <v>993.00026169700004</v>
      </c>
      <c r="CR63" s="393"/>
      <c r="CS63" s="393">
        <f>[3]Früchte!DJ47</f>
        <v>243.047519905</v>
      </c>
      <c r="CT63" s="393">
        <f>[3]Früchte!DK47</f>
        <v>1820.1705431250002</v>
      </c>
      <c r="CU63" s="393"/>
      <c r="CV63" s="392">
        <f>[3]Früchte!DL47</f>
        <v>90.376005806000009</v>
      </c>
      <c r="CW63" s="392">
        <f>[3]Früchte!DM47</f>
        <v>818.66770201200097</v>
      </c>
      <c r="CX63" s="393">
        <f>[3]Früchte!DN47</f>
        <v>7.0880541099999999</v>
      </c>
      <c r="CY63" s="393">
        <f>[3]Früchte!DO47</f>
        <v>165.17287267200001</v>
      </c>
      <c r="CZ63" s="392">
        <f>[3]Früchte!DP47</f>
        <v>4.0493209989999999</v>
      </c>
      <c r="DA63" s="392">
        <f>[3]Früchte!DQ47</f>
        <v>109.09268371600101</v>
      </c>
      <c r="DB63" s="393">
        <f>[3]Früchte!DR47</f>
        <v>318.48633528699997</v>
      </c>
      <c r="DC63" s="393">
        <f>[3]Früchte!DS47</f>
        <v>705.22385548500097</v>
      </c>
      <c r="DD63" s="393"/>
      <c r="DE63" s="392">
        <f>[3]Früchte!DT47</f>
        <v>6.879288333001</v>
      </c>
      <c r="DF63" s="392">
        <f>[3]Früchte!DU47</f>
        <v>386.13344064199998</v>
      </c>
      <c r="DG63" s="393">
        <f>[3]Früchte!DV47</f>
        <v>243.22190555400098</v>
      </c>
      <c r="DH63" s="393">
        <f>[3]Früchte!DW47</f>
        <v>861.20153896300098</v>
      </c>
      <c r="DI63" s="392">
        <f>[3]Früchte!DX47</f>
        <v>1636.90889502</v>
      </c>
      <c r="DJ63" s="392">
        <f>[3]Früchte!DY47</f>
        <v>3051.05320278</v>
      </c>
      <c r="DK63" s="393">
        <f>[3]Früchte!DZ47</f>
        <v>61.633991646001</v>
      </c>
      <c r="DL63" s="393">
        <f>[3]Früchte!EA47</f>
        <v>364.262864251</v>
      </c>
      <c r="DM63" s="392">
        <f>[3]Früchte!EB47</f>
        <v>16.086391508001</v>
      </c>
      <c r="DN63" s="392">
        <f>[3]Früchte!EC47</f>
        <v>404.11818317400099</v>
      </c>
      <c r="DO63" s="393">
        <f>[3]Früchte!ED47</f>
        <v>545.22963075600103</v>
      </c>
      <c r="DP63" s="393">
        <f>[3]Früchte!EE47</f>
        <v>4827.8342214270006</v>
      </c>
    </row>
    <row r="64" spans="1:120" x14ac:dyDescent="0.2">
      <c r="A64" s="218"/>
      <c r="B64" s="189">
        <f>[3]Früchte!$A48</f>
        <v>44743</v>
      </c>
      <c r="C64" s="381">
        <f>[3]Früchte!$C48</f>
        <v>0</v>
      </c>
      <c r="D64" s="381">
        <f>[3]Früchte!$AU48</f>
        <v>3.3063199999999999</v>
      </c>
      <c r="E64" s="380">
        <f>[3]Früchte!$E48</f>
        <v>6.0199379999999998</v>
      </c>
      <c r="F64" s="380">
        <f>[3]Früchte!$AW48</f>
        <v>3.1957200000000001</v>
      </c>
      <c r="G64" s="381">
        <f>[3]Früchte!$F48</f>
        <v>0</v>
      </c>
      <c r="H64" s="381">
        <f>[3]Früchte!$AX48</f>
        <v>3.196205</v>
      </c>
      <c r="I64" s="380">
        <f>[3]Früchte!$K48</f>
        <v>0</v>
      </c>
      <c r="J64" s="380">
        <f>[3]Früchte!$BC48</f>
        <v>0</v>
      </c>
      <c r="K64" s="381">
        <f>[3]Früchte!$N48</f>
        <v>6.3065300000000004</v>
      </c>
      <c r="L64" s="381">
        <f>[3]Früchte!$BF48</f>
        <v>4.1180839999999996</v>
      </c>
      <c r="M64" s="380"/>
      <c r="N64" s="380">
        <f>[3]Früchte!$P48</f>
        <v>0</v>
      </c>
      <c r="O64" s="380">
        <f>[3]Früchte!$BH48</f>
        <v>2.6459630000000001</v>
      </c>
      <c r="P64" s="381">
        <f>[3]Früchte!$Q48</f>
        <v>0</v>
      </c>
      <c r="Q64" s="381">
        <f>[3]Früchte!$BI48</f>
        <v>0</v>
      </c>
      <c r="R64" s="380">
        <f>[3]Früchte!$R48</f>
        <v>0</v>
      </c>
      <c r="S64" s="380">
        <f>[3]Früchte!$BJ48</f>
        <v>3.0571359999999999</v>
      </c>
      <c r="T64" s="381">
        <f>[3]Früchte!$T48</f>
        <v>0</v>
      </c>
      <c r="U64" s="381">
        <f>[3]Früchte!$BL48</f>
        <v>3.8830559999999998</v>
      </c>
      <c r="V64" s="380">
        <f>[3]Früchte!$U48</f>
        <v>6.2699389999999999</v>
      </c>
      <c r="W64" s="380">
        <f>[3]Früchte!$BM48</f>
        <v>3.5393219999999999</v>
      </c>
      <c r="X64" s="380"/>
      <c r="Y64" s="380">
        <f>[3]Früchte!$X48</f>
        <v>0</v>
      </c>
      <c r="Z64" s="380">
        <f>[3]Früchte!$BP48</f>
        <v>11.70945</v>
      </c>
      <c r="AA64" s="381">
        <f>[3]Früchte!$Y48</f>
        <v>0</v>
      </c>
      <c r="AB64" s="381">
        <f>[3]Früchte!$BQ48</f>
        <v>11.465870000000001</v>
      </c>
      <c r="AC64" s="380">
        <f>[3]Früchte!$Z48</f>
        <v>30.401439</v>
      </c>
      <c r="AD64" s="380">
        <f>[3]Früchte!$BR48</f>
        <v>21.262602999999999</v>
      </c>
      <c r="AE64" s="381">
        <f>[3]Früchte!$AA48</f>
        <v>32.616459999999996</v>
      </c>
      <c r="AF64" s="381">
        <f>[3]Früchte!$BS48</f>
        <v>20.998958999999999</v>
      </c>
      <c r="AG64" s="380"/>
      <c r="AH64" s="380">
        <f>[3]Früchte!$AC48</f>
        <v>12.150596</v>
      </c>
      <c r="AI64" s="380">
        <f>[3]Früchte!$BU48</f>
        <v>8.4693299999999994</v>
      </c>
      <c r="AJ64" s="381">
        <f>[3]Früchte!$AE48</f>
        <v>16.626875999999999</v>
      </c>
      <c r="AK64" s="381">
        <f>[3]Früchte!$BW48</f>
        <v>10.080095999999999</v>
      </c>
      <c r="AL64" s="380">
        <f>[3]Früchte!$AG48</f>
        <v>5.4493879999999999</v>
      </c>
      <c r="AM64" s="380">
        <f>[3]Früchte!$BY48</f>
        <v>3.267541</v>
      </c>
      <c r="AN64" s="381">
        <f>[3]Früchte!$AH48</f>
        <v>0</v>
      </c>
      <c r="AO64" s="381">
        <f>[3]Früchte!$BZ48</f>
        <v>5.3328629999999997</v>
      </c>
      <c r="AP64" s="380"/>
      <c r="AQ64" s="380">
        <f>[3]Früchte!$AI48</f>
        <v>7.6101900000000002</v>
      </c>
      <c r="AR64" s="380">
        <f>[3]Früchte!$CA48</f>
        <v>4.8420699999999997</v>
      </c>
      <c r="AS64" s="380"/>
      <c r="AT64" s="381">
        <f>[3]Früchte!$AJ48</f>
        <v>3.9385889999999999</v>
      </c>
      <c r="AU64" s="381">
        <f>[3]Früchte!$CB48</f>
        <v>2.5463019999999998</v>
      </c>
      <c r="AV64" s="380"/>
      <c r="AW64" s="380">
        <f>[3]Früchte!$AK48</f>
        <v>2.554602</v>
      </c>
      <c r="AX64" s="380">
        <f>[3]Früchte!$CC48</f>
        <v>1.7941130000000001</v>
      </c>
      <c r="AY64" s="381">
        <f>[3]Früchte!$AL48</f>
        <v>0</v>
      </c>
      <c r="AZ64" s="381">
        <f>[3]Früchte!$CD48</f>
        <v>0</v>
      </c>
      <c r="BA64" s="380">
        <f>[3]Früchte!$AM48</f>
        <v>0</v>
      </c>
      <c r="BB64" s="380">
        <f>[3]Früchte!$CE48</f>
        <v>0</v>
      </c>
      <c r="BC64" s="381">
        <f>[3]Früchte!$AN48</f>
        <v>0.62026700000000001</v>
      </c>
      <c r="BD64" s="381">
        <f>[3]Früchte!$CF48</f>
        <v>0.52657600000000004</v>
      </c>
      <c r="BE64" s="380"/>
      <c r="BF64" s="380">
        <f>[3]Früchte!$AO48</f>
        <v>3.6928839999999998</v>
      </c>
      <c r="BG64" s="380">
        <f>[3]Früchte!$CG48</f>
        <v>2.2648489999999999</v>
      </c>
      <c r="BH64" s="381">
        <f>[3]Früchte!$AP48</f>
        <v>1.4389909999999999</v>
      </c>
      <c r="BI64" s="381">
        <f>[3]Früchte!$CH48</f>
        <v>1.517612</v>
      </c>
      <c r="BJ64" s="380">
        <f>[3]Früchte!$AQ48</f>
        <v>2.8388779999999998</v>
      </c>
      <c r="BK64" s="380">
        <f>[3]Früchte!$CI48</f>
        <v>2.3471090000000001</v>
      </c>
      <c r="BL64" s="381">
        <f>[3]Früchte!$AR48</f>
        <v>0.78641099999999997</v>
      </c>
      <c r="BM64" s="381">
        <f>[3]Früchte!$CJ48</f>
        <v>0.80132300000000001</v>
      </c>
      <c r="BN64" s="380">
        <f>[3]Früchte!$AS48</f>
        <v>2.0901619999999999</v>
      </c>
      <c r="BO64" s="380">
        <f>[3]Früchte!$CK48</f>
        <v>1.784837</v>
      </c>
      <c r="BP64" s="188"/>
      <c r="BQ64" s="343">
        <f>VLOOKUP(MONTH(B64),[4]Referenztabelle!$B$2:$E$14,4,FALSE)</f>
        <v>4</v>
      </c>
      <c r="BR64" s="392">
        <f>[3]Früchte!$CN48</f>
        <v>5053.3916910170001</v>
      </c>
      <c r="BS64" s="392">
        <f>[3]Früchte!$CO48</f>
        <v>31399.165381519</v>
      </c>
      <c r="BT64" s="393"/>
      <c r="BU64" s="393">
        <f>[3]Früchte!$CP48</f>
        <v>355.14332642100101</v>
      </c>
      <c r="BV64" s="393">
        <f>[3]Früchte!$CQ48</f>
        <v>2658.1834507080002</v>
      </c>
      <c r="BW64" s="393"/>
      <c r="BX64" s="392">
        <f>[3]Früchte!$CR48</f>
        <v>31.925771571000002</v>
      </c>
      <c r="BY64" s="392">
        <f>[3]Früchte!$CS48</f>
        <v>443.53536878899996</v>
      </c>
      <c r="BZ64" s="393"/>
      <c r="CA64" s="393">
        <f>[3]Früchte!$CT48</f>
        <v>9.4284852229999991</v>
      </c>
      <c r="CB64" s="393">
        <f>[3]Früchte!$CU48</f>
        <v>841.38630954000098</v>
      </c>
      <c r="CC64" s="392">
        <f>[3]Früchte!$CV48</f>
        <v>112.96115700000099</v>
      </c>
      <c r="CD64" s="392">
        <f>[3]Früchte!$CW48</f>
        <v>407.70578583000099</v>
      </c>
      <c r="CE64" s="393">
        <f>[3]Früchte!$CX48</f>
        <v>13.333264119001001</v>
      </c>
      <c r="CF64" s="393">
        <f>[3]Früchte!$CY48</f>
        <v>352.16595569200098</v>
      </c>
      <c r="CG64" s="393"/>
      <c r="CH64" s="392">
        <f>[3]Früchte!$CZ48</f>
        <v>197.55181489899999</v>
      </c>
      <c r="CI64" s="392">
        <f>[3]Früchte!$DA48</f>
        <v>2108.9810246740003</v>
      </c>
      <c r="CJ64" s="393">
        <f>[3]Früchte!$DB48</f>
        <v>101.07723765300099</v>
      </c>
      <c r="CK64" s="393">
        <f>[3]Früchte!$DC48</f>
        <v>1224.639755636</v>
      </c>
      <c r="CL64" s="392">
        <f>[3]Früchte!DD48</f>
        <v>277.017865811001</v>
      </c>
      <c r="CM64" s="392">
        <f>[3]Früchte!DE48</f>
        <v>2848.7556580710002</v>
      </c>
      <c r="CN64" s="393">
        <f>[3]Früchte!DF48</f>
        <v>175.56274591800099</v>
      </c>
      <c r="CO64" s="393">
        <f>[3]Früchte!DG48</f>
        <v>1534.771326588</v>
      </c>
      <c r="CP64" s="392">
        <f>[3]Früchte!DH48</f>
        <v>4.2428900000010001</v>
      </c>
      <c r="CQ64" s="392">
        <f>[3]Früchte!DI48</f>
        <v>109.549089513</v>
      </c>
      <c r="CR64" s="393"/>
      <c r="CS64" s="393">
        <f>[3]Früchte!DJ48</f>
        <v>100.983694764001</v>
      </c>
      <c r="CT64" s="393">
        <f>[3]Früchte!DK48</f>
        <v>933.21389045299998</v>
      </c>
      <c r="CU64" s="393"/>
      <c r="CV64" s="392">
        <f>[3]Früchte!DL48</f>
        <v>109.343916056</v>
      </c>
      <c r="CW64" s="392">
        <f>[3]Früchte!DM48</f>
        <v>875.05798649100007</v>
      </c>
      <c r="CX64" s="393">
        <f>[3]Früchte!DN48</f>
        <v>8.3803001050010018</v>
      </c>
      <c r="CY64" s="393">
        <f>[3]Früchte!DO48</f>
        <v>148.492189410001</v>
      </c>
      <c r="CZ64" s="392">
        <f>[3]Früchte!DP48</f>
        <v>0.15596200000100002</v>
      </c>
      <c r="DA64" s="392">
        <f>[3]Früchte!DQ48</f>
        <v>26.078585765</v>
      </c>
      <c r="DB64" s="393">
        <f>[3]Früchte!DR48</f>
        <v>474.93067322799999</v>
      </c>
      <c r="DC64" s="393">
        <f>[3]Früchte!DS48</f>
        <v>675.24393323700008</v>
      </c>
      <c r="DD64" s="393"/>
      <c r="DE64" s="392">
        <f>[3]Früchte!DT48</f>
        <v>12.671981368999999</v>
      </c>
      <c r="DF64" s="392">
        <f>[3]Früchte!DU48</f>
        <v>418.68467865800005</v>
      </c>
      <c r="DG64" s="393">
        <f>[3]Früchte!DV48</f>
        <v>300.02973554000005</v>
      </c>
      <c r="DH64" s="393">
        <f>[3]Früchte!DW48</f>
        <v>719.54546366500097</v>
      </c>
      <c r="DI64" s="392">
        <f>[3]Früchte!DX48</f>
        <v>1539.301591789</v>
      </c>
      <c r="DJ64" s="392">
        <f>[3]Früchte!DY48</f>
        <v>2970.3068682920002</v>
      </c>
      <c r="DK64" s="393">
        <f>[3]Früchte!DZ48</f>
        <v>56.035092346001001</v>
      </c>
      <c r="DL64" s="393">
        <f>[3]Früchte!EA48</f>
        <v>354.25935036800098</v>
      </c>
      <c r="DM64" s="392">
        <f>[3]Früchte!EB48</f>
        <v>7.3329488490000001</v>
      </c>
      <c r="DN64" s="392">
        <f>[3]Früchte!EC48</f>
        <v>380.64710717400101</v>
      </c>
      <c r="DO64" s="393">
        <f>[3]Früchte!ED48</f>
        <v>591.00054622500102</v>
      </c>
      <c r="DP64" s="393">
        <f>[3]Früchte!EE48</f>
        <v>6580.3798720349996</v>
      </c>
    </row>
    <row r="65" spans="1:120" x14ac:dyDescent="0.2">
      <c r="A65" s="218"/>
      <c r="B65" s="189">
        <f>[3]Früchte!$A49</f>
        <v>44713</v>
      </c>
      <c r="C65" s="381">
        <f>[3]Früchte!$C49</f>
        <v>0</v>
      </c>
      <c r="D65" s="381">
        <f>[3]Früchte!$AU49</f>
        <v>3.29596</v>
      </c>
      <c r="E65" s="380">
        <f>[3]Früchte!$E49</f>
        <v>6.2837740000000002</v>
      </c>
      <c r="F65" s="380">
        <f>[3]Früchte!$AW49</f>
        <v>3.2635149999999999</v>
      </c>
      <c r="G65" s="381">
        <f>[3]Früchte!$F49</f>
        <v>0</v>
      </c>
      <c r="H65" s="381">
        <f>[3]Früchte!$AX49</f>
        <v>3.199999</v>
      </c>
      <c r="I65" s="380">
        <f>[3]Früchte!$K49</f>
        <v>0</v>
      </c>
      <c r="J65" s="380">
        <f>[3]Früchte!$BC49</f>
        <v>0</v>
      </c>
      <c r="K65" s="381">
        <f>[3]Früchte!$N49</f>
        <v>6.3128140000000004</v>
      </c>
      <c r="L65" s="381">
        <f>[3]Früchte!$BF49</f>
        <v>4.679684</v>
      </c>
      <c r="M65" s="380"/>
      <c r="N65" s="380">
        <f>[3]Früchte!$P49</f>
        <v>0</v>
      </c>
      <c r="O65" s="380">
        <f>[3]Früchte!$BH49</f>
        <v>2.6263670000000001</v>
      </c>
      <c r="P65" s="381">
        <f>[3]Früchte!$Q49</f>
        <v>0</v>
      </c>
      <c r="Q65" s="381">
        <f>[3]Früchte!$BI49</f>
        <v>0</v>
      </c>
      <c r="R65" s="380">
        <f>[3]Früchte!$R49</f>
        <v>0</v>
      </c>
      <c r="S65" s="380">
        <f>[3]Früchte!$BJ49</f>
        <v>3.2324540000000002</v>
      </c>
      <c r="T65" s="381">
        <f>[3]Früchte!$T49</f>
        <v>0</v>
      </c>
      <c r="U65" s="381">
        <f>[3]Früchte!$BL49</f>
        <v>3.7739940000000001</v>
      </c>
      <c r="V65" s="380">
        <f>[3]Früchte!$U49</f>
        <v>0</v>
      </c>
      <c r="W65" s="380">
        <f>[3]Früchte!$BM49</f>
        <v>3.6487509999999999</v>
      </c>
      <c r="X65" s="380"/>
      <c r="Y65" s="380">
        <f>[3]Früchte!$X49</f>
        <v>19.203073</v>
      </c>
      <c r="Z65" s="380">
        <f>[3]Früchte!$BP49</f>
        <v>10.6678</v>
      </c>
      <c r="AA65" s="381">
        <f>[3]Früchte!$Y49</f>
        <v>0</v>
      </c>
      <c r="AB65" s="381">
        <f>[3]Früchte!$BQ49</f>
        <v>10.279658</v>
      </c>
      <c r="AC65" s="380">
        <f>[3]Früchte!$Z49</f>
        <v>18.536750999999999</v>
      </c>
      <c r="AD65" s="380">
        <f>[3]Früchte!$BR49</f>
        <v>10.752179999999999</v>
      </c>
      <c r="AE65" s="381">
        <f>[3]Früchte!$AA49</f>
        <v>18.782803000000001</v>
      </c>
      <c r="AF65" s="381">
        <f>[3]Früchte!$BS49</f>
        <v>19.082699000000002</v>
      </c>
      <c r="AG65" s="380"/>
      <c r="AH65" s="380">
        <f>[3]Früchte!$AC49</f>
        <v>9.1904699999999995</v>
      </c>
      <c r="AI65" s="380">
        <f>[3]Früchte!$BU49</f>
        <v>6.5335890000000001</v>
      </c>
      <c r="AJ65" s="381">
        <f>[3]Früchte!$AE49</f>
        <v>14.935973000000001</v>
      </c>
      <c r="AK65" s="381">
        <f>[3]Früchte!$BW49</f>
        <v>10.929646999999999</v>
      </c>
      <c r="AL65" s="380">
        <f>[3]Früchte!$AG49</f>
        <v>6.4488159999999999</v>
      </c>
      <c r="AM65" s="380">
        <f>[3]Früchte!$BY49</f>
        <v>3.767163</v>
      </c>
      <c r="AN65" s="381">
        <f>[3]Früchte!$AH49</f>
        <v>0</v>
      </c>
      <c r="AO65" s="381">
        <f>[3]Früchte!$BZ49</f>
        <v>0</v>
      </c>
      <c r="AP65" s="380"/>
      <c r="AQ65" s="380">
        <f>[3]Früchte!$AI49</f>
        <v>0</v>
      </c>
      <c r="AR65" s="380">
        <f>[3]Früchte!$CA49</f>
        <v>5.0557679999999996</v>
      </c>
      <c r="AS65" s="380"/>
      <c r="AT65" s="381">
        <f>[3]Früchte!$AJ49</f>
        <v>3.9051499999999999</v>
      </c>
      <c r="AU65" s="381">
        <f>[3]Früchte!$CB49</f>
        <v>2.8346149999999999</v>
      </c>
      <c r="AV65" s="380"/>
      <c r="AW65" s="380">
        <f>[3]Früchte!$AK49</f>
        <v>2.4996870000000002</v>
      </c>
      <c r="AX65" s="380">
        <f>[3]Früchte!$CC49</f>
        <v>1.739711</v>
      </c>
      <c r="AY65" s="381">
        <f>[3]Früchte!$AL49</f>
        <v>0</v>
      </c>
      <c r="AZ65" s="381">
        <f>[3]Früchte!$CD49</f>
        <v>0</v>
      </c>
      <c r="BA65" s="380">
        <f>[3]Früchte!$AM49</f>
        <v>0</v>
      </c>
      <c r="BB65" s="380">
        <f>[3]Früchte!$CE49</f>
        <v>3.7600440000000002</v>
      </c>
      <c r="BC65" s="381">
        <f>[3]Früchte!$AN49</f>
        <v>0.57223999999999997</v>
      </c>
      <c r="BD65" s="381">
        <f>[3]Früchte!$CF49</f>
        <v>0.506077</v>
      </c>
      <c r="BE65" s="380"/>
      <c r="BF65" s="380">
        <f>[3]Früchte!$AO49</f>
        <v>3.7817639999999999</v>
      </c>
      <c r="BG65" s="380">
        <f>[3]Früchte!$CG49</f>
        <v>2.0748419999999999</v>
      </c>
      <c r="BH65" s="381">
        <f>[3]Früchte!$AP49</f>
        <v>1.762759</v>
      </c>
      <c r="BI65" s="381">
        <f>[3]Früchte!$CH49</f>
        <v>1.3844339999999999</v>
      </c>
      <c r="BJ65" s="380">
        <f>[3]Früchte!$AQ49</f>
        <v>2.8685239999999999</v>
      </c>
      <c r="BK65" s="380">
        <f>[3]Früchte!$CI49</f>
        <v>2.1961909999999998</v>
      </c>
      <c r="BL65" s="381">
        <f>[3]Früchte!$AR49</f>
        <v>0.792543</v>
      </c>
      <c r="BM65" s="381">
        <f>[3]Früchte!$CJ49</f>
        <v>0.80088199999999998</v>
      </c>
      <c r="BN65" s="380">
        <f>[3]Früchte!$AS49</f>
        <v>2.0313680000000001</v>
      </c>
      <c r="BO65" s="380">
        <f>[3]Früchte!$CK49</f>
        <v>1.753012</v>
      </c>
      <c r="BP65" s="188"/>
      <c r="BQ65" s="343">
        <f>VLOOKUP(MONTH(B65),[4]Referenztabelle!$B$2:$E$14,4,FALSE)</f>
        <v>5</v>
      </c>
      <c r="BR65" s="392">
        <f>[3]Früchte!$CN49</f>
        <v>7198.4422814330001</v>
      </c>
      <c r="BS65" s="392">
        <f>[3]Früchte!$CO49</f>
        <v>39547.716964644998</v>
      </c>
      <c r="BT65" s="393"/>
      <c r="BU65" s="393">
        <f>[3]Früchte!$CP49</f>
        <v>555.31266557700008</v>
      </c>
      <c r="BV65" s="393">
        <f>[3]Früchte!$CQ49</f>
        <v>4138.5206652750003</v>
      </c>
      <c r="BW65" s="393"/>
      <c r="BX65" s="392">
        <f>[3]Früchte!$CR49</f>
        <v>41.591090014999999</v>
      </c>
      <c r="BY65" s="392">
        <f>[3]Früchte!$CS49</f>
        <v>835.45449603999998</v>
      </c>
      <c r="BZ65" s="393"/>
      <c r="CA65" s="393">
        <f>[3]Früchte!$CT49</f>
        <v>114.630680498</v>
      </c>
      <c r="CB65" s="393">
        <f>[3]Früchte!$CU49</f>
        <v>2415.2735967179997</v>
      </c>
      <c r="CC65" s="392">
        <f>[3]Früchte!$CV49</f>
        <v>222.602861762</v>
      </c>
      <c r="CD65" s="392">
        <f>[3]Früchte!$CW49</f>
        <v>781.98321004000002</v>
      </c>
      <c r="CE65" s="393">
        <f>[3]Früchte!$CX49</f>
        <v>151.096001059001</v>
      </c>
      <c r="CF65" s="393">
        <f>[3]Früchte!$CY49</f>
        <v>354.20525577799998</v>
      </c>
      <c r="CG65" s="393"/>
      <c r="CH65" s="392">
        <f>[3]Früchte!$CZ49</f>
        <v>320.51177242599999</v>
      </c>
      <c r="CI65" s="392">
        <f>[3]Früchte!$DA49</f>
        <v>2657.7697200389998</v>
      </c>
      <c r="CJ65" s="393">
        <f>[3]Früchte!$DB49</f>
        <v>212.28356043400001</v>
      </c>
      <c r="CK65" s="393">
        <f>[3]Früchte!$DC49</f>
        <v>1699.8715608540001</v>
      </c>
      <c r="CL65" s="392">
        <f>[3]Früchte!DD49</f>
        <v>234.01148831500001</v>
      </c>
      <c r="CM65" s="392">
        <f>[3]Früchte!DE49</f>
        <v>2773.5282059269998</v>
      </c>
      <c r="CN65" s="393">
        <f>[3]Früchte!DF49</f>
        <v>182.744077239001</v>
      </c>
      <c r="CO65" s="393">
        <f>[3]Früchte!DG49</f>
        <v>1568.033389082</v>
      </c>
      <c r="CP65" s="392">
        <f>[3]Früchte!DH49</f>
        <v>9.1069999999999988E-3</v>
      </c>
      <c r="CQ65" s="392">
        <f>[3]Früchte!DI49</f>
        <v>0.24542600000000001</v>
      </c>
      <c r="CR65" s="393"/>
      <c r="CS65" s="393">
        <f>[3]Früchte!DJ49</f>
        <v>19.932334511000001</v>
      </c>
      <c r="CT65" s="393">
        <f>[3]Früchte!DK49</f>
        <v>634.24370428400005</v>
      </c>
      <c r="CU65" s="393"/>
      <c r="CV65" s="392">
        <f>[3]Früchte!DL49</f>
        <v>226.551008569</v>
      </c>
      <c r="CW65" s="392">
        <f>[3]Früchte!DM49</f>
        <v>1531.0549657370002</v>
      </c>
      <c r="CX65" s="393">
        <f>[3]Früchte!DN49</f>
        <v>10.633027000001</v>
      </c>
      <c r="CY65" s="393">
        <f>[3]Früchte!DO49</f>
        <v>219.42562084600101</v>
      </c>
      <c r="CZ65" s="392">
        <f>[3]Früchte!DP49</f>
        <v>0.14866800000000002</v>
      </c>
      <c r="DA65" s="392">
        <f>[3]Früchte!DQ49</f>
        <v>78.416208336999986</v>
      </c>
      <c r="DB65" s="393">
        <f>[3]Früchte!DR49</f>
        <v>723.83141204300102</v>
      </c>
      <c r="DC65" s="393">
        <f>[3]Früchte!DS49</f>
        <v>881.14878271299995</v>
      </c>
      <c r="DD65" s="393"/>
      <c r="DE65" s="392">
        <f>[3]Früchte!DT49</f>
        <v>22.231925880999999</v>
      </c>
      <c r="DF65" s="392">
        <f>[3]Früchte!DU49</f>
        <v>609.95133920499995</v>
      </c>
      <c r="DG65" s="393">
        <f>[3]Früchte!DV49</f>
        <v>357.91598825500103</v>
      </c>
      <c r="DH65" s="393">
        <f>[3]Früchte!DW49</f>
        <v>1139.571371233</v>
      </c>
      <c r="DI65" s="392">
        <f>[3]Früchte!DX49</f>
        <v>2378.6944404840001</v>
      </c>
      <c r="DJ65" s="392">
        <f>[3]Früchte!DY49</f>
        <v>4424.0619838349994</v>
      </c>
      <c r="DK65" s="393">
        <f>[3]Früchte!DZ49</f>
        <v>80.996135433999996</v>
      </c>
      <c r="DL65" s="393">
        <f>[3]Früchte!EA49</f>
        <v>540.112547135</v>
      </c>
      <c r="DM65" s="392">
        <f>[3]Früchte!EB49</f>
        <v>67.965428817000003</v>
      </c>
      <c r="DN65" s="392">
        <f>[3]Früchte!EC49</f>
        <v>664.91084983400003</v>
      </c>
      <c r="DO65" s="393">
        <f>[3]Früchte!ED49</f>
        <v>721.08393238400004</v>
      </c>
      <c r="DP65" s="393">
        <f>[3]Früchte!EE49</f>
        <v>6490.3198777430007</v>
      </c>
    </row>
    <row r="66" spans="1:120" x14ac:dyDescent="0.2">
      <c r="A66" s="218"/>
      <c r="B66" s="189">
        <f>[3]Früchte!$A50</f>
        <v>44682</v>
      </c>
      <c r="C66" s="381">
        <f>[3]Früchte!$C50</f>
        <v>0</v>
      </c>
      <c r="D66" s="381">
        <f>[3]Früchte!$AU50</f>
        <v>3.2634919999999998</v>
      </c>
      <c r="E66" s="380">
        <f>[3]Früchte!$E50</f>
        <v>6.2027400000000004</v>
      </c>
      <c r="F66" s="380">
        <f>[3]Früchte!$AW50</f>
        <v>3.1922480000000002</v>
      </c>
      <c r="G66" s="381">
        <f>[3]Früchte!$F50</f>
        <v>0</v>
      </c>
      <c r="H66" s="381">
        <f>[3]Früchte!$AX50</f>
        <v>3.199999</v>
      </c>
      <c r="I66" s="380">
        <f>[3]Früchte!$K50</f>
        <v>0</v>
      </c>
      <c r="J66" s="380">
        <f>[3]Früchte!$BC50</f>
        <v>0</v>
      </c>
      <c r="K66" s="381">
        <f>[3]Früchte!$N50</f>
        <v>6.2653689999999997</v>
      </c>
      <c r="L66" s="381">
        <f>[3]Früchte!$BF50</f>
        <v>4.4204090000000003</v>
      </c>
      <c r="M66" s="380"/>
      <c r="N66" s="380">
        <f>[3]Früchte!$P50</f>
        <v>0</v>
      </c>
      <c r="O66" s="380">
        <f>[3]Früchte!$BH50</f>
        <v>2.6384829999999999</v>
      </c>
      <c r="P66" s="381">
        <f>[3]Früchte!$Q50</f>
        <v>0</v>
      </c>
      <c r="Q66" s="381">
        <f>[3]Früchte!$BI50</f>
        <v>0</v>
      </c>
      <c r="R66" s="380">
        <f>[3]Früchte!$R50</f>
        <v>0</v>
      </c>
      <c r="S66" s="380">
        <f>[3]Früchte!$BJ50</f>
        <v>3.3234140000000001</v>
      </c>
      <c r="T66" s="381">
        <f>[3]Früchte!$T50</f>
        <v>0</v>
      </c>
      <c r="U66" s="381">
        <f>[3]Früchte!$BL50</f>
        <v>3.4116300000000002</v>
      </c>
      <c r="V66" s="380">
        <f>[3]Früchte!$U50</f>
        <v>0</v>
      </c>
      <c r="W66" s="380">
        <f>[3]Früchte!$BM50</f>
        <v>3.933039</v>
      </c>
      <c r="X66" s="380"/>
      <c r="Y66" s="380">
        <f>[3]Früchte!$X50</f>
        <v>19.293098000000001</v>
      </c>
      <c r="Z66" s="380">
        <f>[3]Früchte!$BP50</f>
        <v>13.615212</v>
      </c>
      <c r="AA66" s="381">
        <f>[3]Früchte!$Y50</f>
        <v>11.061991000000001</v>
      </c>
      <c r="AB66" s="381">
        <f>[3]Früchte!$BQ50</f>
        <v>7.6956819999999997</v>
      </c>
      <c r="AC66" s="380">
        <f>[3]Früchte!$Z50</f>
        <v>17.903715999999999</v>
      </c>
      <c r="AD66" s="380">
        <f>[3]Früchte!$BR50</f>
        <v>10.856400000000001</v>
      </c>
      <c r="AE66" s="381">
        <f>[3]Früchte!$AA50</f>
        <v>18.739727999999999</v>
      </c>
      <c r="AF66" s="381">
        <f>[3]Früchte!$BS50</f>
        <v>15.173577</v>
      </c>
      <c r="AG66" s="380"/>
      <c r="AH66" s="380">
        <f>[3]Früchte!$AC50</f>
        <v>9.4321280000000005</v>
      </c>
      <c r="AI66" s="380">
        <f>[3]Früchte!$BU50</f>
        <v>7.9624689999999996</v>
      </c>
      <c r="AJ66" s="381">
        <f>[3]Früchte!$AE50</f>
        <v>14.717867999999999</v>
      </c>
      <c r="AK66" s="381">
        <f>[3]Früchte!$BW50</f>
        <v>15.160674</v>
      </c>
      <c r="AL66" s="380">
        <f>[3]Früchte!$AG50</f>
        <v>8.4406009999999991</v>
      </c>
      <c r="AM66" s="380">
        <f>[3]Früchte!$BY50</f>
        <v>5.2155250000000004</v>
      </c>
      <c r="AN66" s="381">
        <f>[3]Früchte!$AH50</f>
        <v>0</v>
      </c>
      <c r="AO66" s="381">
        <f>[3]Früchte!$BZ50</f>
        <v>0</v>
      </c>
      <c r="AP66" s="380"/>
      <c r="AQ66" s="380">
        <f>[3]Früchte!$AI50</f>
        <v>0</v>
      </c>
      <c r="AR66" s="380">
        <f>[3]Früchte!$CA50</f>
        <v>5.0673589999999997</v>
      </c>
      <c r="AS66" s="380"/>
      <c r="AT66" s="381">
        <f>[3]Früchte!$AJ50</f>
        <v>0</v>
      </c>
      <c r="AU66" s="381">
        <f>[3]Früchte!$CB50</f>
        <v>3.3040530000000001</v>
      </c>
      <c r="AV66" s="380"/>
      <c r="AW66" s="380">
        <f>[3]Früchte!$AK50</f>
        <v>2.4996870000000002</v>
      </c>
      <c r="AX66" s="380">
        <f>[3]Früchte!$CC50</f>
        <v>1.5902050000000001</v>
      </c>
      <c r="AY66" s="381">
        <f>[3]Früchte!$AL50</f>
        <v>0</v>
      </c>
      <c r="AZ66" s="381">
        <f>[3]Früchte!$CD50</f>
        <v>2.7443840000000002</v>
      </c>
      <c r="BA66" s="380">
        <f>[3]Früchte!$AM50</f>
        <v>0</v>
      </c>
      <c r="BB66" s="380">
        <f>[3]Früchte!$CE50</f>
        <v>3.5051559999999999</v>
      </c>
      <c r="BC66" s="381">
        <f>[3]Früchte!$AN50</f>
        <v>0.56875900000000001</v>
      </c>
      <c r="BD66" s="381">
        <f>[3]Früchte!$CF50</f>
        <v>0.50357099999999999</v>
      </c>
      <c r="BE66" s="380"/>
      <c r="BF66" s="380">
        <f>[3]Früchte!$AO50</f>
        <v>3.763852</v>
      </c>
      <c r="BG66" s="380">
        <f>[3]Früchte!$CG50</f>
        <v>2.223465</v>
      </c>
      <c r="BH66" s="381">
        <f>[3]Früchte!$AP50</f>
        <v>1.8032550000000001</v>
      </c>
      <c r="BI66" s="381">
        <f>[3]Früchte!$CH50</f>
        <v>1.4431020000000001</v>
      </c>
      <c r="BJ66" s="380">
        <f>[3]Früchte!$AQ50</f>
        <v>2.7959619999999998</v>
      </c>
      <c r="BK66" s="380">
        <f>[3]Früchte!$CI50</f>
        <v>2.3197899999999998</v>
      </c>
      <c r="BL66" s="381">
        <f>[3]Früchte!$AR50</f>
        <v>0.79408500000000004</v>
      </c>
      <c r="BM66" s="381">
        <f>[3]Früchte!$CJ50</f>
        <v>0.79781000000000002</v>
      </c>
      <c r="BN66" s="380">
        <f>[3]Früchte!$AS50</f>
        <v>1.9987550000000001</v>
      </c>
      <c r="BO66" s="380">
        <f>[3]Früchte!$CK50</f>
        <v>1.601418</v>
      </c>
      <c r="BP66" s="188"/>
      <c r="BQ66" s="343">
        <f>VLOOKUP(MONTH(B66),[4]Referenztabelle!$B$2:$E$14,4,FALSE)</f>
        <v>4</v>
      </c>
      <c r="BR66" s="392">
        <f>[3]Früchte!$CN50</f>
        <v>5570.6280950589999</v>
      </c>
      <c r="BS66" s="392">
        <f>[3]Früchte!$CO50</f>
        <v>27941.771434445003</v>
      </c>
      <c r="BT66" s="393"/>
      <c r="BU66" s="393">
        <f>[3]Früchte!$CP50</f>
        <v>563.8595929600001</v>
      </c>
      <c r="BV66" s="393">
        <f>[3]Früchte!$CQ50</f>
        <v>4059.583652709</v>
      </c>
      <c r="BW66" s="393"/>
      <c r="BX66" s="392">
        <f>[3]Früchte!$CR50</f>
        <v>63.176895389999999</v>
      </c>
      <c r="BY66" s="392">
        <f>[3]Früchte!$CS50</f>
        <v>1030.289001998</v>
      </c>
      <c r="BZ66" s="393"/>
      <c r="CA66" s="393">
        <f>[3]Früchte!$CT50</f>
        <v>215.75633791000001</v>
      </c>
      <c r="CB66" s="393">
        <f>[3]Früchte!$CU50</f>
        <v>2642.786019311</v>
      </c>
      <c r="CC66" s="392">
        <f>[3]Früchte!$CV50</f>
        <v>230.45698864799999</v>
      </c>
      <c r="CD66" s="392">
        <f>[3]Früchte!$CW50</f>
        <v>658.65958386599993</v>
      </c>
      <c r="CE66" s="393">
        <f>[3]Früchte!$CX50</f>
        <v>121.175317458001</v>
      </c>
      <c r="CF66" s="393">
        <f>[3]Früchte!$CY50</f>
        <v>429.23183171400103</v>
      </c>
      <c r="CG66" s="393"/>
      <c r="CH66" s="392">
        <f>[3]Früchte!$CZ50</f>
        <v>44.440573258001002</v>
      </c>
      <c r="CI66" s="392">
        <f>[3]Früchte!$DA50</f>
        <v>975.19842125200103</v>
      </c>
      <c r="CJ66" s="393">
        <f>[3]Früchte!$DB50</f>
        <v>49.293262177999999</v>
      </c>
      <c r="CK66" s="393">
        <f>[3]Früchte!$DC50</f>
        <v>156.92396333400001</v>
      </c>
      <c r="CL66" s="392">
        <f>[3]Früchte!DD50</f>
        <v>65.961520639000994</v>
      </c>
      <c r="CM66" s="392">
        <f>[3]Früchte!DE50</f>
        <v>1356.089321097</v>
      </c>
      <c r="CN66" s="393">
        <f>[3]Früchte!DF50</f>
        <v>26.004536960001001</v>
      </c>
      <c r="CO66" s="393">
        <f>[3]Früchte!DG50</f>
        <v>471.52426829199999</v>
      </c>
      <c r="CP66" s="392">
        <f>[3]Früchte!DH50</f>
        <v>5.0460000010000006E-3</v>
      </c>
      <c r="CQ66" s="392">
        <f>[3]Früchte!DI50</f>
        <v>0.15193600000099999</v>
      </c>
      <c r="CR66" s="393"/>
      <c r="CS66" s="393">
        <f>[3]Früchte!DJ50</f>
        <v>0.62804558700000002</v>
      </c>
      <c r="CT66" s="393">
        <f>[3]Früchte!DK50</f>
        <v>386.84079304599999</v>
      </c>
      <c r="CU66" s="393"/>
      <c r="CV66" s="392">
        <f>[3]Früchte!DL50</f>
        <v>286.24613695400001</v>
      </c>
      <c r="CW66" s="392">
        <f>[3]Früchte!DM50</f>
        <v>1632.5268001300001</v>
      </c>
      <c r="CX66" s="393">
        <f>[3]Früchte!DN50</f>
        <v>20.190872582000001</v>
      </c>
      <c r="CY66" s="393">
        <f>[3]Früchte!DO50</f>
        <v>228.782917451001</v>
      </c>
      <c r="CZ66" s="392">
        <f>[3]Früchte!DP50</f>
        <v>5.0821179560000003</v>
      </c>
      <c r="DA66" s="392">
        <f>[3]Früchte!DQ50</f>
        <v>263.69382654100099</v>
      </c>
      <c r="DB66" s="393">
        <f>[3]Früchte!DR50</f>
        <v>590.270994279001</v>
      </c>
      <c r="DC66" s="393">
        <f>[3]Früchte!DS50</f>
        <v>708.83881674899999</v>
      </c>
      <c r="DD66" s="393"/>
      <c r="DE66" s="392">
        <f>[3]Früchte!DT50</f>
        <v>23.764785664001</v>
      </c>
      <c r="DF66" s="392">
        <f>[3]Früchte!DU50</f>
        <v>642.937778493</v>
      </c>
      <c r="DG66" s="393">
        <f>[3]Früchte!DV50</f>
        <v>306.559329722001</v>
      </c>
      <c r="DH66" s="393">
        <f>[3]Früchte!DW50</f>
        <v>901.48796319500104</v>
      </c>
      <c r="DI66" s="392">
        <f>[3]Früchte!DX50</f>
        <v>2068.4671703500003</v>
      </c>
      <c r="DJ66" s="392">
        <f>[3]Früchte!DY50</f>
        <v>3768.9396038630002</v>
      </c>
      <c r="DK66" s="393">
        <f>[3]Früchte!DZ50</f>
        <v>93.976394132999999</v>
      </c>
      <c r="DL66" s="393">
        <f>[3]Früchte!EA50</f>
        <v>471.29372714700105</v>
      </c>
      <c r="DM66" s="392">
        <f>[3]Früchte!EB50</f>
        <v>35.129164169001001</v>
      </c>
      <c r="DN66" s="392">
        <f>[3]Früchte!EC50</f>
        <v>737.78417461300103</v>
      </c>
      <c r="DO66" s="393">
        <f>[3]Früchte!ED50</f>
        <v>422.02097628900003</v>
      </c>
      <c r="DP66" s="393">
        <f>[3]Früchte!EE50</f>
        <v>3745.4267385979997</v>
      </c>
    </row>
    <row r="67" spans="1:120" x14ac:dyDescent="0.2">
      <c r="A67" s="218"/>
      <c r="B67" s="189">
        <f>[3]Früchte!$A51</f>
        <v>44652</v>
      </c>
      <c r="C67" s="381">
        <f>[3]Früchte!$C51</f>
        <v>0</v>
      </c>
      <c r="D67" s="381">
        <f>[3]Früchte!$AU51</f>
        <v>3.26023</v>
      </c>
      <c r="E67" s="380">
        <f>[3]Früchte!$E51</f>
        <v>6.267779</v>
      </c>
      <c r="F67" s="380">
        <f>[3]Früchte!$AW51</f>
        <v>3.1323789999999998</v>
      </c>
      <c r="G67" s="381">
        <f>[3]Früchte!$F51</f>
        <v>0</v>
      </c>
      <c r="H67" s="381">
        <f>[3]Früchte!$AX51</f>
        <v>3.2</v>
      </c>
      <c r="I67" s="380">
        <f>[3]Früchte!$K51</f>
        <v>0</v>
      </c>
      <c r="J67" s="380">
        <f>[3]Früchte!$BC51</f>
        <v>0</v>
      </c>
      <c r="K67" s="381">
        <f>[3]Früchte!$N51</f>
        <v>6.2850339999999996</v>
      </c>
      <c r="L67" s="381">
        <f>[3]Früchte!$BF51</f>
        <v>4.1150520000000004</v>
      </c>
      <c r="M67" s="380"/>
      <c r="N67" s="380">
        <f>[3]Früchte!$P51</f>
        <v>0</v>
      </c>
      <c r="O67" s="380">
        <f>[3]Früchte!$BH51</f>
        <v>2.8120599999999998</v>
      </c>
      <c r="P67" s="381">
        <f>[3]Früchte!$Q51</f>
        <v>0</v>
      </c>
      <c r="Q67" s="381">
        <f>[3]Früchte!$BI51</f>
        <v>0</v>
      </c>
      <c r="R67" s="380">
        <f>[3]Früchte!$R51</f>
        <v>0</v>
      </c>
      <c r="S67" s="380">
        <f>[3]Früchte!$BJ51</f>
        <v>3.2879480000000001</v>
      </c>
      <c r="T67" s="381">
        <f>[3]Früchte!$T51</f>
        <v>0</v>
      </c>
      <c r="U67" s="381">
        <f>[3]Früchte!$BL51</f>
        <v>3.674658</v>
      </c>
      <c r="V67" s="380">
        <f>[3]Früchte!$U51</f>
        <v>0</v>
      </c>
      <c r="W67" s="380">
        <f>[3]Früchte!$BM51</f>
        <v>4.4215960000000001</v>
      </c>
      <c r="X67" s="380"/>
      <c r="Y67" s="380">
        <f>[3]Früchte!$X51</f>
        <v>0</v>
      </c>
      <c r="Z67" s="380">
        <f>[3]Früchte!$BP51</f>
        <v>22.688144999999999</v>
      </c>
      <c r="AA67" s="381">
        <f>[3]Früchte!$Y51</f>
        <v>7.6268529999999997</v>
      </c>
      <c r="AB67" s="381">
        <f>[3]Früchte!$BQ51</f>
        <v>5.9537269999999998</v>
      </c>
      <c r="AC67" s="380">
        <f>[3]Früchte!$Z51</f>
        <v>18.517980999999999</v>
      </c>
      <c r="AD67" s="380">
        <f>[3]Früchte!$BR51</f>
        <v>11.908640999999999</v>
      </c>
      <c r="AE67" s="381">
        <f>[3]Früchte!$AA51</f>
        <v>20.042289</v>
      </c>
      <c r="AF67" s="381">
        <f>[3]Früchte!$BS51</f>
        <v>14.376893000000001</v>
      </c>
      <c r="AG67" s="380"/>
      <c r="AH67" s="380">
        <f>[3]Früchte!$AC51</f>
        <v>0</v>
      </c>
      <c r="AI67" s="380">
        <f>[3]Früchte!$BU51</f>
        <v>0</v>
      </c>
      <c r="AJ67" s="381">
        <f>[3]Früchte!$AE51</f>
        <v>0</v>
      </c>
      <c r="AK67" s="381">
        <f>[3]Früchte!$BW51</f>
        <v>0</v>
      </c>
      <c r="AL67" s="380">
        <f>[3]Früchte!$AG51</f>
        <v>9.5846630000000008</v>
      </c>
      <c r="AM67" s="380">
        <f>[3]Früchte!$BY51</f>
        <v>6.19557</v>
      </c>
      <c r="AN67" s="381">
        <f>[3]Früchte!$AH51</f>
        <v>0</v>
      </c>
      <c r="AO67" s="381">
        <f>[3]Früchte!$BZ51</f>
        <v>0</v>
      </c>
      <c r="AP67" s="380"/>
      <c r="AQ67" s="380">
        <f>[3]Früchte!$AI51</f>
        <v>0</v>
      </c>
      <c r="AR67" s="380">
        <f>[3]Früchte!$CA51</f>
        <v>5.0777060000000001</v>
      </c>
      <c r="AS67" s="380"/>
      <c r="AT67" s="381">
        <f>[3]Früchte!$AJ51</f>
        <v>0</v>
      </c>
      <c r="AU67" s="381">
        <f>[3]Früchte!$CB51</f>
        <v>3.2613509999999999</v>
      </c>
      <c r="AV67" s="380"/>
      <c r="AW67" s="380">
        <f>[3]Früchte!$AK51</f>
        <v>2.4977279999999999</v>
      </c>
      <c r="AX67" s="380">
        <f>[3]Früchte!$CC51</f>
        <v>1.5546759999999999</v>
      </c>
      <c r="AY67" s="381">
        <f>[3]Früchte!$AL51</f>
        <v>0</v>
      </c>
      <c r="AZ67" s="381">
        <f>[3]Früchte!$CD51</f>
        <v>2.3918569999999999</v>
      </c>
      <c r="BA67" s="380">
        <f>[3]Früchte!$AM51</f>
        <v>0</v>
      </c>
      <c r="BB67" s="380">
        <f>[3]Früchte!$CE51</f>
        <v>3.7113849999999999</v>
      </c>
      <c r="BC67" s="381">
        <f>[3]Früchte!$AN51</f>
        <v>0.52483400000000002</v>
      </c>
      <c r="BD67" s="381">
        <f>[3]Früchte!$CF51</f>
        <v>0.45208999999999999</v>
      </c>
      <c r="BE67" s="380"/>
      <c r="BF67" s="380">
        <f>[3]Früchte!$AO51</f>
        <v>3.6849880000000002</v>
      </c>
      <c r="BG67" s="380">
        <f>[3]Früchte!$CG51</f>
        <v>2.4160689999999998</v>
      </c>
      <c r="BH67" s="381">
        <f>[3]Früchte!$AP51</f>
        <v>1.7688189999999999</v>
      </c>
      <c r="BI67" s="381">
        <f>[3]Früchte!$CH51</f>
        <v>1.5083819999999999</v>
      </c>
      <c r="BJ67" s="380">
        <f>[3]Früchte!$AQ51</f>
        <v>2.8252519999999999</v>
      </c>
      <c r="BK67" s="380">
        <f>[3]Früchte!$CI51</f>
        <v>2.2037629999999999</v>
      </c>
      <c r="BL67" s="381">
        <f>[3]Früchte!$AR51</f>
        <v>0.78018799999999999</v>
      </c>
      <c r="BM67" s="381">
        <f>[3]Früchte!$CJ51</f>
        <v>0.79763899999999999</v>
      </c>
      <c r="BN67" s="380">
        <f>[3]Früchte!$AS51</f>
        <v>2.135894</v>
      </c>
      <c r="BO67" s="380">
        <f>[3]Früchte!$CK51</f>
        <v>1.6258170000000001</v>
      </c>
      <c r="BP67" s="188"/>
      <c r="BQ67" s="343">
        <f>VLOOKUP(MONTH(B67),[4]Referenztabelle!$B$2:$E$14,4,FALSE)</f>
        <v>4</v>
      </c>
      <c r="BR67" s="392">
        <f>[3]Früchte!$CN51</f>
        <v>5268.3434000690004</v>
      </c>
      <c r="BS67" s="392">
        <f>[3]Früchte!$CO51</f>
        <v>24158.182350774001</v>
      </c>
      <c r="BT67" s="393"/>
      <c r="BU67" s="393">
        <f>[3]Früchte!$CP51</f>
        <v>589.22642312300104</v>
      </c>
      <c r="BV67" s="393">
        <f>[3]Früchte!$CQ51</f>
        <v>4535.5325265520005</v>
      </c>
      <c r="BW67" s="393"/>
      <c r="BX67" s="392">
        <f>[3]Früchte!$CR51</f>
        <v>51.980884182000004</v>
      </c>
      <c r="BY67" s="392">
        <f>[3]Früchte!$CS51</f>
        <v>1225.1040838710001</v>
      </c>
      <c r="BZ67" s="393"/>
      <c r="CA67" s="393">
        <f>[3]Früchte!$CT51</f>
        <v>275.85345260300096</v>
      </c>
      <c r="CB67" s="393">
        <f>[3]Früchte!$CU51</f>
        <v>2729.9252285950001</v>
      </c>
      <c r="CC67" s="392">
        <f>[3]Früchte!$CV51</f>
        <v>142.24506279800099</v>
      </c>
      <c r="CD67" s="392">
        <f>[3]Früchte!$CW51</f>
        <v>429.28300120700101</v>
      </c>
      <c r="CE67" s="393">
        <f>[3]Früchte!$CX51</f>
        <v>145.48492480500101</v>
      </c>
      <c r="CF67" s="393">
        <f>[3]Früchte!$CY51</f>
        <v>442.61531128200102</v>
      </c>
      <c r="CG67" s="393"/>
      <c r="CH67" s="392">
        <f>[3]Früchte!$CZ51</f>
        <v>1.0840000009999999E-3</v>
      </c>
      <c r="CI67" s="392">
        <f>[3]Früchte!$DA51</f>
        <v>0.99241999999999997</v>
      </c>
      <c r="CJ67" s="393">
        <f>[3]Früchte!$DB51</f>
        <v>0</v>
      </c>
      <c r="CK67" s="393">
        <f>[3]Früchte!$DC51</f>
        <v>0.2382</v>
      </c>
      <c r="CL67" s="392">
        <f>[3]Früchte!DD51</f>
        <v>10.591912640000999</v>
      </c>
      <c r="CM67" s="392">
        <f>[3]Früchte!DE51</f>
        <v>213.42463424600001</v>
      </c>
      <c r="CN67" s="393">
        <f>[3]Früchte!DF51</f>
        <v>1.3709050000009999</v>
      </c>
      <c r="CO67" s="393">
        <f>[3]Früchte!DG51</f>
        <v>46.633400852001003</v>
      </c>
      <c r="CP67" s="392">
        <f>[3]Früchte!DH51</f>
        <v>0</v>
      </c>
      <c r="CQ67" s="392">
        <f>[3]Früchte!DI51</f>
        <v>0.116498</v>
      </c>
      <c r="CR67" s="393"/>
      <c r="CS67" s="393">
        <f>[3]Früchte!DJ51</f>
        <v>5.5279999999999999E-3</v>
      </c>
      <c r="CT67" s="393">
        <f>[3]Früchte!DK51</f>
        <v>359.511145905001</v>
      </c>
      <c r="CU67" s="393"/>
      <c r="CV67" s="392">
        <f>[3]Früchte!DL51</f>
        <v>365.34191342700097</v>
      </c>
      <c r="CW67" s="392">
        <f>[3]Früchte!DM51</f>
        <v>2240.9956968550005</v>
      </c>
      <c r="CX67" s="393">
        <f>[3]Früchte!DN51</f>
        <v>27.752077713999999</v>
      </c>
      <c r="CY67" s="393">
        <f>[3]Früchte!DO51</f>
        <v>265.48177039600102</v>
      </c>
      <c r="CZ67" s="392">
        <f>[3]Früchte!DP51</f>
        <v>23.725327038001002</v>
      </c>
      <c r="DA67" s="392">
        <f>[3]Früchte!DQ51</f>
        <v>773.962259079001</v>
      </c>
      <c r="DB67" s="393">
        <f>[3]Früchte!DR51</f>
        <v>694.33746570099993</v>
      </c>
      <c r="DC67" s="393">
        <f>[3]Früchte!DS51</f>
        <v>626.82221370399998</v>
      </c>
      <c r="DD67" s="393"/>
      <c r="DE67" s="392">
        <f>[3]Früchte!DT51</f>
        <v>17.213840887000998</v>
      </c>
      <c r="DF67" s="392">
        <f>[3]Früchte!DU51</f>
        <v>630.280481078001</v>
      </c>
      <c r="DG67" s="393">
        <f>[3]Früchte!DV51</f>
        <v>309.15965656200098</v>
      </c>
      <c r="DH67" s="393">
        <f>[3]Früchte!DW51</f>
        <v>860.56573112300009</v>
      </c>
      <c r="DI67" s="392">
        <f>[3]Früchte!DX51</f>
        <v>2152.8848122450004</v>
      </c>
      <c r="DJ67" s="392">
        <f>[3]Früchte!DY51</f>
        <v>3819.6521894480002</v>
      </c>
      <c r="DK67" s="393">
        <f>[3]Früchte!DZ51</f>
        <v>124.387061166001</v>
      </c>
      <c r="DL67" s="393">
        <f>[3]Früchte!EA51</f>
        <v>405.20059843000001</v>
      </c>
      <c r="DM67" s="392">
        <f>[3]Früchte!EB51</f>
        <v>27.490152891000999</v>
      </c>
      <c r="DN67" s="392">
        <f>[3]Früchte!EC51</f>
        <v>788.75776063800004</v>
      </c>
      <c r="DO67" s="393">
        <f>[3]Früchte!ED51</f>
        <v>11.492000000000001</v>
      </c>
      <c r="DP67" s="393">
        <f>[3]Früchte!EE51</f>
        <v>754.41240490600001</v>
      </c>
    </row>
    <row r="68" spans="1:120" x14ac:dyDescent="0.2">
      <c r="A68" s="218"/>
      <c r="B68" s="189">
        <f>[3]Früchte!$A52</f>
        <v>44621</v>
      </c>
      <c r="C68" s="381">
        <f>[3]Früchte!$C52</f>
        <v>0</v>
      </c>
      <c r="D68" s="381">
        <f>[3]Früchte!$AU52</f>
        <v>3.2219989999999998</v>
      </c>
      <c r="E68" s="380">
        <f>[3]Früchte!$E52</f>
        <v>5.984432</v>
      </c>
      <c r="F68" s="380">
        <f>[3]Früchte!$AW52</f>
        <v>3.3076110000000001</v>
      </c>
      <c r="G68" s="381">
        <f>[3]Früchte!$F52</f>
        <v>0</v>
      </c>
      <c r="H68" s="381">
        <f>[3]Früchte!$AX52</f>
        <v>3.2</v>
      </c>
      <c r="I68" s="380">
        <f>[3]Früchte!$K52</f>
        <v>0</v>
      </c>
      <c r="J68" s="380">
        <f>[3]Früchte!$BC52</f>
        <v>0</v>
      </c>
      <c r="K68" s="381">
        <f>[3]Früchte!$N52</f>
        <v>6.2201230000000001</v>
      </c>
      <c r="L68" s="381">
        <f>[3]Früchte!$BF52</f>
        <v>3.9686059999999999</v>
      </c>
      <c r="M68" s="380"/>
      <c r="N68" s="380">
        <f>[3]Früchte!$P52</f>
        <v>0</v>
      </c>
      <c r="O68" s="380">
        <f>[3]Früchte!$BH52</f>
        <v>2.881224</v>
      </c>
      <c r="P68" s="381">
        <f>[3]Früchte!$Q52</f>
        <v>0</v>
      </c>
      <c r="Q68" s="381">
        <f>[3]Früchte!$BI52</f>
        <v>3.2952880000000002</v>
      </c>
      <c r="R68" s="380">
        <f>[3]Früchte!$R52</f>
        <v>0</v>
      </c>
      <c r="S68" s="380">
        <f>[3]Früchte!$BJ52</f>
        <v>3.194407</v>
      </c>
      <c r="T68" s="381">
        <f>[3]Früchte!$T52</f>
        <v>0</v>
      </c>
      <c r="U68" s="381">
        <f>[3]Früchte!$BL52</f>
        <v>3.239493</v>
      </c>
      <c r="V68" s="380">
        <f>[3]Früchte!$U52</f>
        <v>0</v>
      </c>
      <c r="W68" s="380">
        <f>[3]Früchte!$BM52</f>
        <v>3.822667</v>
      </c>
      <c r="X68" s="380"/>
      <c r="Y68" s="380">
        <f>[3]Früchte!$X52</f>
        <v>0</v>
      </c>
      <c r="Z68" s="380">
        <f>[3]Früchte!$BP52</f>
        <v>0</v>
      </c>
      <c r="AA68" s="381">
        <f>[3]Früchte!$Y52</f>
        <v>8.4532980000000002</v>
      </c>
      <c r="AB68" s="381">
        <f>[3]Früchte!$BQ52</f>
        <v>7.7960510000000003</v>
      </c>
      <c r="AC68" s="380">
        <f>[3]Früchte!$Z52</f>
        <v>19.422885999999998</v>
      </c>
      <c r="AD68" s="380">
        <f>[3]Früchte!$BR52</f>
        <v>12.142661</v>
      </c>
      <c r="AE68" s="381">
        <f>[3]Früchte!$AA52</f>
        <v>19.474297</v>
      </c>
      <c r="AF68" s="381">
        <f>[3]Früchte!$BS52</f>
        <v>14.581947</v>
      </c>
      <c r="AG68" s="380"/>
      <c r="AH68" s="380">
        <f>[3]Früchte!$AC52</f>
        <v>0</v>
      </c>
      <c r="AI68" s="380">
        <f>[3]Früchte!$BU52</f>
        <v>0</v>
      </c>
      <c r="AJ68" s="381">
        <f>[3]Früchte!$AE52</f>
        <v>0</v>
      </c>
      <c r="AK68" s="381">
        <f>[3]Früchte!$BW52</f>
        <v>0</v>
      </c>
      <c r="AL68" s="380">
        <f>[3]Früchte!$AG52</f>
        <v>0</v>
      </c>
      <c r="AM68" s="380">
        <f>[3]Früchte!$BY52</f>
        <v>0</v>
      </c>
      <c r="AN68" s="381">
        <f>[3]Früchte!$AH52</f>
        <v>0</v>
      </c>
      <c r="AO68" s="381">
        <f>[3]Früchte!$BZ52</f>
        <v>0</v>
      </c>
      <c r="AP68" s="380"/>
      <c r="AQ68" s="380">
        <f>[3]Früchte!$AI52</f>
        <v>0</v>
      </c>
      <c r="AR68" s="380">
        <f>[3]Früchte!$CA52</f>
        <v>5.4353749999999996</v>
      </c>
      <c r="AS68" s="380"/>
      <c r="AT68" s="381">
        <f>[3]Früchte!$AJ52</f>
        <v>0</v>
      </c>
      <c r="AU68" s="381">
        <f>[3]Früchte!$CB52</f>
        <v>3.09903</v>
      </c>
      <c r="AV68" s="380"/>
      <c r="AW68" s="380">
        <f>[3]Früchte!$AK52</f>
        <v>2.5245109999999999</v>
      </c>
      <c r="AX68" s="380">
        <f>[3]Früchte!$CC52</f>
        <v>1.5038009999999999</v>
      </c>
      <c r="AY68" s="381">
        <f>[3]Früchte!$AL52</f>
        <v>3.4326859999999999</v>
      </c>
      <c r="AZ68" s="381">
        <f>[3]Früchte!$CD52</f>
        <v>2.3852869999999999</v>
      </c>
      <c r="BA68" s="380">
        <f>[3]Früchte!$AM52</f>
        <v>3.5267360000000001</v>
      </c>
      <c r="BB68" s="380">
        <f>[3]Früchte!$CE52</f>
        <v>3.5257019999999999</v>
      </c>
      <c r="BC68" s="381">
        <f>[3]Früchte!$AN52</f>
        <v>0.47717500000000002</v>
      </c>
      <c r="BD68" s="381">
        <f>[3]Früchte!$CF52</f>
        <v>0.40293499999999999</v>
      </c>
      <c r="BE68" s="380"/>
      <c r="BF68" s="380">
        <f>[3]Früchte!$AO52</f>
        <v>3.7633869999999998</v>
      </c>
      <c r="BG68" s="380">
        <f>[3]Früchte!$CG52</f>
        <v>2.3282340000000001</v>
      </c>
      <c r="BH68" s="381">
        <f>[3]Früchte!$AP52</f>
        <v>1.823178</v>
      </c>
      <c r="BI68" s="381">
        <f>[3]Früchte!$CH52</f>
        <v>1.417721</v>
      </c>
      <c r="BJ68" s="380">
        <f>[3]Früchte!$AQ52</f>
        <v>2.8111649999999999</v>
      </c>
      <c r="BK68" s="380">
        <f>[3]Früchte!$CI52</f>
        <v>2.3254589999999999</v>
      </c>
      <c r="BL68" s="381">
        <f>[3]Früchte!$AR52</f>
        <v>0.846804</v>
      </c>
      <c r="BM68" s="381">
        <f>[3]Früchte!$CJ52</f>
        <v>0.79664800000000002</v>
      </c>
      <c r="BN68" s="380">
        <f>[3]Früchte!$AS52</f>
        <v>2.1457700000000002</v>
      </c>
      <c r="BO68" s="380">
        <f>[3]Früchte!$CK52</f>
        <v>1.6814180000000001</v>
      </c>
      <c r="BP68" s="188"/>
      <c r="BQ68" s="343">
        <f>VLOOKUP(MONTH(B68),[4]Referenztabelle!$B$2:$E$14,4,FALSE)</f>
        <v>5</v>
      </c>
      <c r="BR68" s="392">
        <f>[3]Früchte!$CN52</f>
        <v>7379.6827699280002</v>
      </c>
      <c r="BS68" s="392">
        <f>[3]Früchte!$CO52</f>
        <v>31756.658390197001</v>
      </c>
      <c r="BT68" s="393"/>
      <c r="BU68" s="393">
        <f>[3]Früchte!$CP52</f>
        <v>900.96255202800103</v>
      </c>
      <c r="BV68" s="393">
        <f>[3]Früchte!$CQ52</f>
        <v>6332.6363412520004</v>
      </c>
      <c r="BW68" s="393"/>
      <c r="BX68" s="392">
        <f>[3]Früchte!$CR52</f>
        <v>45.696823204000999</v>
      </c>
      <c r="BY68" s="392">
        <f>[3]Früchte!$CS52</f>
        <v>1852.916241639</v>
      </c>
      <c r="BZ68" s="393"/>
      <c r="CA68" s="393">
        <f>[3]Früchte!$CT52</f>
        <v>195.61761193900102</v>
      </c>
      <c r="CB68" s="393">
        <f>[3]Früchte!$CU52</f>
        <v>2660.3225724980002</v>
      </c>
      <c r="CC68" s="392">
        <f>[3]Früchte!$CV52</f>
        <v>104.021920674</v>
      </c>
      <c r="CD68" s="392">
        <f>[3]Früchte!$CW52</f>
        <v>488.49095239500105</v>
      </c>
      <c r="CE68" s="393">
        <f>[3]Früchte!$CX52</f>
        <v>180.879925608001</v>
      </c>
      <c r="CF68" s="393">
        <f>[3]Früchte!$CY52</f>
        <v>400.43017721199999</v>
      </c>
      <c r="CG68" s="393"/>
      <c r="CH68" s="392">
        <f>[3]Früchte!$CZ52</f>
        <v>6.2500000000000001E-4</v>
      </c>
      <c r="CI68" s="392">
        <f>[3]Früchte!$DA52</f>
        <v>0.165155</v>
      </c>
      <c r="CJ68" s="393">
        <f>[3]Früchte!$DB52</f>
        <v>0</v>
      </c>
      <c r="CK68" s="393">
        <f>[3]Früchte!$DC52</f>
        <v>4.6485000001000004E-2</v>
      </c>
      <c r="CL68" s="392">
        <f>[3]Früchte!DD52</f>
        <v>5.2290675440010004</v>
      </c>
      <c r="CM68" s="392">
        <f>[3]Früchte!DE52</f>
        <v>117.449158272001</v>
      </c>
      <c r="CN68" s="393">
        <f>[3]Früchte!DF52</f>
        <v>1.5560000009999999E-3</v>
      </c>
      <c r="CO68" s="393">
        <f>[3]Früchte!DG52</f>
        <v>6.1133687190000003</v>
      </c>
      <c r="CP68" s="392">
        <f>[3]Früchte!DH52</f>
        <v>6.29E-4</v>
      </c>
      <c r="CQ68" s="392">
        <f>[3]Früchte!DI52</f>
        <v>0.19534100000099999</v>
      </c>
      <c r="CR68" s="393"/>
      <c r="CS68" s="393">
        <f>[3]Früchte!DJ52</f>
        <v>9.7933389999999996</v>
      </c>
      <c r="CT68" s="393">
        <f>[3]Früchte!DK52</f>
        <v>373.39238044799998</v>
      </c>
      <c r="CU68" s="393"/>
      <c r="CV68" s="392">
        <f>[3]Früchte!DL52</f>
        <v>572.07937861500102</v>
      </c>
      <c r="CW68" s="392">
        <f>[3]Früchte!DM52</f>
        <v>3297.0512567619999</v>
      </c>
      <c r="CX68" s="393">
        <f>[3]Früchte!DN52</f>
        <v>41.147048598000005</v>
      </c>
      <c r="CY68" s="393">
        <f>[3]Früchte!DO52</f>
        <v>399.104122993001</v>
      </c>
      <c r="CZ68" s="392">
        <f>[3]Früchte!DP52</f>
        <v>108.2445172</v>
      </c>
      <c r="DA68" s="392">
        <f>[3]Früchte!DQ52</f>
        <v>2060.821666243</v>
      </c>
      <c r="DB68" s="393">
        <f>[3]Früchte!DR52</f>
        <v>815.2625807520011</v>
      </c>
      <c r="DC68" s="393">
        <f>[3]Früchte!DS52</f>
        <v>788.85817851400009</v>
      </c>
      <c r="DD68" s="393"/>
      <c r="DE68" s="392">
        <f>[3]Früchte!DT52</f>
        <v>27.222789254001</v>
      </c>
      <c r="DF68" s="392">
        <f>[3]Früchte!DU52</f>
        <v>889.04199155300012</v>
      </c>
      <c r="DG68" s="393">
        <f>[3]Früchte!DV52</f>
        <v>482.88599409600101</v>
      </c>
      <c r="DH68" s="393">
        <f>[3]Früchte!DW52</f>
        <v>1210.3618599260001</v>
      </c>
      <c r="DI68" s="392">
        <f>[3]Früchte!DX52</f>
        <v>3016.9694755150003</v>
      </c>
      <c r="DJ68" s="392">
        <f>[3]Früchte!DY52</f>
        <v>4967.0923846110009</v>
      </c>
      <c r="DK68" s="393">
        <f>[3]Früchte!DZ52</f>
        <v>211.59585523500101</v>
      </c>
      <c r="DL68" s="393">
        <f>[3]Früchte!EA52</f>
        <v>677.58676843500109</v>
      </c>
      <c r="DM68" s="392">
        <f>[3]Früchte!EB52</f>
        <v>86.588702824999999</v>
      </c>
      <c r="DN68" s="392">
        <f>[3]Früchte!EC52</f>
        <v>1032.615668722</v>
      </c>
      <c r="DO68" s="393">
        <f>[3]Früchte!ED52</f>
        <v>2E-3</v>
      </c>
      <c r="DP68" s="393">
        <f>[3]Früchte!EE52</f>
        <v>241.37348211700001</v>
      </c>
    </row>
    <row r="69" spans="1:120" x14ac:dyDescent="0.2">
      <c r="A69" s="218"/>
      <c r="B69" s="189">
        <f>[3]Früchte!$A53</f>
        <v>44593</v>
      </c>
      <c r="C69" s="381">
        <f>[3]Früchte!$C53</f>
        <v>0</v>
      </c>
      <c r="D69" s="381">
        <f>[3]Früchte!$AU53</f>
        <v>3.2171180000000001</v>
      </c>
      <c r="E69" s="380">
        <f>[3]Früchte!$E53</f>
        <v>6.2755929999999998</v>
      </c>
      <c r="F69" s="380">
        <f>[3]Früchte!$AW53</f>
        <v>3.2927330000000001</v>
      </c>
      <c r="G69" s="381">
        <f>[3]Früchte!$F53</f>
        <v>0</v>
      </c>
      <c r="H69" s="381">
        <f>[3]Früchte!$AX53</f>
        <v>3.2060379999999999</v>
      </c>
      <c r="I69" s="380">
        <f>[3]Früchte!$K53</f>
        <v>6.3</v>
      </c>
      <c r="J69" s="380">
        <f>[3]Früchte!$BC53</f>
        <v>0</v>
      </c>
      <c r="K69" s="381">
        <f>[3]Früchte!$N53</f>
        <v>6.1575300000000004</v>
      </c>
      <c r="L69" s="381">
        <f>[3]Früchte!$BF53</f>
        <v>3.9344999999999999</v>
      </c>
      <c r="M69" s="380"/>
      <c r="N69" s="380">
        <f>[3]Früchte!$P53</f>
        <v>0</v>
      </c>
      <c r="O69" s="380">
        <f>[3]Früchte!$BH53</f>
        <v>3.0417139999999998</v>
      </c>
      <c r="P69" s="381">
        <f>[3]Früchte!$Q53</f>
        <v>0</v>
      </c>
      <c r="Q69" s="381">
        <f>[3]Früchte!$BI53</f>
        <v>3.3607559999999999</v>
      </c>
      <c r="R69" s="380">
        <f>[3]Früchte!$R53</f>
        <v>0</v>
      </c>
      <c r="S69" s="380">
        <f>[3]Früchte!$BJ53</f>
        <v>3.3289010000000001</v>
      </c>
      <c r="T69" s="381">
        <f>[3]Früchte!$T53</f>
        <v>0</v>
      </c>
      <c r="U69" s="381">
        <f>[3]Früchte!$BL53</f>
        <v>0</v>
      </c>
      <c r="V69" s="380">
        <f>[3]Früchte!$U53</f>
        <v>0</v>
      </c>
      <c r="W69" s="380">
        <f>[3]Früchte!$BM53</f>
        <v>3.4110070000000001</v>
      </c>
      <c r="X69" s="380"/>
      <c r="Y69" s="380">
        <f>[3]Früchte!$X53</f>
        <v>0</v>
      </c>
      <c r="Z69" s="380">
        <f>[3]Früchte!$BP53</f>
        <v>0</v>
      </c>
      <c r="AA69" s="381">
        <f>[3]Früchte!$Y53</f>
        <v>11.122631999999999</v>
      </c>
      <c r="AB69" s="381">
        <f>[3]Früchte!$BQ53</f>
        <v>8.3355259999999998</v>
      </c>
      <c r="AC69" s="380">
        <f>[3]Früchte!$Z53</f>
        <v>20.073298000000001</v>
      </c>
      <c r="AD69" s="380">
        <f>[3]Früchte!$BR53</f>
        <v>11.714043</v>
      </c>
      <c r="AE69" s="381">
        <f>[3]Früchte!$AA53</f>
        <v>19.857495</v>
      </c>
      <c r="AF69" s="381">
        <f>[3]Früchte!$BS53</f>
        <v>15.522632</v>
      </c>
      <c r="AG69" s="380"/>
      <c r="AH69" s="380">
        <f>[3]Früchte!$AC53</f>
        <v>0</v>
      </c>
      <c r="AI69" s="380">
        <f>[3]Früchte!$BU53</f>
        <v>0</v>
      </c>
      <c r="AJ69" s="381">
        <f>[3]Früchte!$AE53</f>
        <v>0</v>
      </c>
      <c r="AK69" s="381">
        <f>[3]Früchte!$BW53</f>
        <v>0</v>
      </c>
      <c r="AL69" s="380">
        <f>[3]Früchte!$AG53</f>
        <v>0</v>
      </c>
      <c r="AM69" s="380">
        <f>[3]Früchte!$BY53</f>
        <v>0</v>
      </c>
      <c r="AN69" s="381">
        <f>[3]Früchte!$AH53</f>
        <v>0</v>
      </c>
      <c r="AO69" s="381">
        <f>[3]Früchte!$BZ53</f>
        <v>0</v>
      </c>
      <c r="AP69" s="380"/>
      <c r="AQ69" s="380">
        <f>[3]Früchte!$AI53</f>
        <v>0</v>
      </c>
      <c r="AR69" s="380">
        <f>[3]Früchte!$CA53</f>
        <v>5.2486280000000001</v>
      </c>
      <c r="AS69" s="380"/>
      <c r="AT69" s="381">
        <f>[3]Früchte!$AJ53</f>
        <v>0</v>
      </c>
      <c r="AU69" s="381">
        <f>[3]Früchte!$CB53</f>
        <v>3.060549</v>
      </c>
      <c r="AV69" s="380"/>
      <c r="AW69" s="380">
        <f>[3]Früchte!$AK53</f>
        <v>2.6975910000000001</v>
      </c>
      <c r="AX69" s="380">
        <f>[3]Früchte!$CC53</f>
        <v>1.7385649999999999</v>
      </c>
      <c r="AY69" s="381">
        <f>[3]Früchte!$AL53</f>
        <v>3.4373610000000001</v>
      </c>
      <c r="AZ69" s="381">
        <f>[3]Früchte!$CD53</f>
        <v>2.3020659999999999</v>
      </c>
      <c r="BA69" s="380">
        <f>[3]Früchte!$AM53</f>
        <v>3.5602119999999999</v>
      </c>
      <c r="BB69" s="380">
        <f>[3]Früchte!$CE53</f>
        <v>3.363696</v>
      </c>
      <c r="BC69" s="381">
        <f>[3]Früchte!$AN53</f>
        <v>0.46968700000000002</v>
      </c>
      <c r="BD69" s="381">
        <f>[3]Früchte!$CF53</f>
        <v>0.40287000000000001</v>
      </c>
      <c r="BE69" s="380"/>
      <c r="BF69" s="380">
        <f>[3]Früchte!$AO53</f>
        <v>3.763096</v>
      </c>
      <c r="BG69" s="380">
        <f>[3]Früchte!$CG53</f>
        <v>2.5224299999999999</v>
      </c>
      <c r="BH69" s="381">
        <f>[3]Früchte!$AP53</f>
        <v>1.7919119999999999</v>
      </c>
      <c r="BI69" s="381">
        <f>[3]Früchte!$CH53</f>
        <v>1.4417530000000001</v>
      </c>
      <c r="BJ69" s="380">
        <f>[3]Früchte!$AQ53</f>
        <v>2.8052380000000001</v>
      </c>
      <c r="BK69" s="380">
        <f>[3]Früchte!$CI53</f>
        <v>2.327</v>
      </c>
      <c r="BL69" s="381">
        <f>[3]Früchte!$AR53</f>
        <v>0.86332299999999995</v>
      </c>
      <c r="BM69" s="381">
        <f>[3]Früchte!$CJ53</f>
        <v>0.79684299999999997</v>
      </c>
      <c r="BN69" s="380">
        <f>[3]Früchte!$AS53</f>
        <v>2.156231</v>
      </c>
      <c r="BO69" s="380">
        <f>[3]Früchte!$CK53</f>
        <v>1.559164</v>
      </c>
      <c r="BP69" s="188"/>
      <c r="BQ69" s="343">
        <f>VLOOKUP(MONTH(B69),[4]Referenztabelle!$B$2:$E$14,4,FALSE)</f>
        <v>4</v>
      </c>
      <c r="BR69" s="392">
        <f>[3]Früchte!$CN53</f>
        <v>5876.1892940260004</v>
      </c>
      <c r="BS69" s="392">
        <f>[3]Früchte!$CO53</f>
        <v>25460.071715021</v>
      </c>
      <c r="BT69" s="393"/>
      <c r="BU69" s="393">
        <f>[3]Früchte!$CP53</f>
        <v>657.98161021299995</v>
      </c>
      <c r="BV69" s="393">
        <f>[3]Früchte!$CQ53</f>
        <v>4763.8369393539997</v>
      </c>
      <c r="BW69" s="393"/>
      <c r="BX69" s="392">
        <f>[3]Früchte!$CR53</f>
        <v>76.842070240001007</v>
      </c>
      <c r="BY69" s="392">
        <f>[3]Früchte!$CS53</f>
        <v>1318.907678694</v>
      </c>
      <c r="BZ69" s="393"/>
      <c r="CA69" s="393">
        <f>[3]Früchte!$CT53</f>
        <v>36.003305235000994</v>
      </c>
      <c r="CB69" s="393">
        <f>[3]Früchte!$CU53</f>
        <v>857.54936008400011</v>
      </c>
      <c r="CC69" s="392">
        <f>[3]Früchte!$CV53</f>
        <v>33.873191870001001</v>
      </c>
      <c r="CD69" s="392">
        <f>[3]Früchte!$CW53</f>
        <v>348.27926834700003</v>
      </c>
      <c r="CE69" s="393">
        <f>[3]Früchte!$CX53</f>
        <v>54.905591261001</v>
      </c>
      <c r="CF69" s="393">
        <f>[3]Früchte!$CY53</f>
        <v>228.21048305800002</v>
      </c>
      <c r="CG69" s="393"/>
      <c r="CH69" s="392">
        <f>[3]Früchte!$CZ53</f>
        <v>1.9500000010000001E-3</v>
      </c>
      <c r="CI69" s="392">
        <f>[3]Früchte!$DA53</f>
        <v>9.7144000000000008E-2</v>
      </c>
      <c r="CJ69" s="393">
        <f>[3]Früchte!$DB53</f>
        <v>0</v>
      </c>
      <c r="CK69" s="393">
        <f>[3]Früchte!$DC53</f>
        <v>4.9252999999999998E-2</v>
      </c>
      <c r="CL69" s="392">
        <f>[3]Früchte!DD53</f>
        <v>5.3170000000000002E-2</v>
      </c>
      <c r="CM69" s="392">
        <f>[3]Früchte!DE53</f>
        <v>20.009515152001001</v>
      </c>
      <c r="CN69" s="393">
        <f>[3]Früchte!DF53</f>
        <v>5.6959999999999997E-3</v>
      </c>
      <c r="CO69" s="393">
        <f>[3]Früchte!DG53</f>
        <v>6.628156691</v>
      </c>
      <c r="CP69" s="392">
        <f>[3]Früchte!DH53</f>
        <v>7.36E-4</v>
      </c>
      <c r="CQ69" s="392">
        <f>[3]Früchte!DI53</f>
        <v>0.23458800000100002</v>
      </c>
      <c r="CR69" s="393"/>
      <c r="CS69" s="393">
        <f>[3]Früchte!DJ53</f>
        <v>12.76582</v>
      </c>
      <c r="CT69" s="393">
        <f>[3]Früchte!DK53</f>
        <v>367.326243224</v>
      </c>
      <c r="CU69" s="393"/>
      <c r="CV69" s="392">
        <f>[3]Früchte!DL53</f>
        <v>592.33324648300004</v>
      </c>
      <c r="CW69" s="392">
        <f>[3]Früchte!DM53</f>
        <v>2568.46216155</v>
      </c>
      <c r="CX69" s="393">
        <f>[3]Früchte!DN53</f>
        <v>31.346510092000003</v>
      </c>
      <c r="CY69" s="393">
        <f>[3]Früchte!DO53</f>
        <v>392.93807088300105</v>
      </c>
      <c r="CZ69" s="392">
        <f>[3]Früchte!DP53</f>
        <v>262.53080324100097</v>
      </c>
      <c r="DA69" s="392">
        <f>[3]Früchte!DQ53</f>
        <v>3024.6267294929999</v>
      </c>
      <c r="DB69" s="393">
        <f>[3]Früchte!DR53</f>
        <v>562.75970571900098</v>
      </c>
      <c r="DC69" s="393">
        <f>[3]Früchte!DS53</f>
        <v>609.90849727600005</v>
      </c>
      <c r="DD69" s="393"/>
      <c r="DE69" s="392">
        <f>[3]Früchte!DT53</f>
        <v>29.257200185999999</v>
      </c>
      <c r="DF69" s="392">
        <f>[3]Früchte!DU53</f>
        <v>614.17773059800004</v>
      </c>
      <c r="DG69" s="393">
        <f>[3]Früchte!DV53</f>
        <v>369.62851738500103</v>
      </c>
      <c r="DH69" s="393">
        <f>[3]Früchte!DW53</f>
        <v>1046.1911039020001</v>
      </c>
      <c r="DI69" s="392">
        <f>[3]Früchte!DX53</f>
        <v>2094.132268156</v>
      </c>
      <c r="DJ69" s="392">
        <f>[3]Früchte!DY53</f>
        <v>4012.8429365060001</v>
      </c>
      <c r="DK69" s="393">
        <f>[3]Früchte!DZ53</f>
        <v>169.35215043200103</v>
      </c>
      <c r="DL69" s="393">
        <f>[3]Früchte!EA53</f>
        <v>631.08293210500005</v>
      </c>
      <c r="DM69" s="392">
        <f>[3]Früchte!EB53</f>
        <v>122.80940126300001</v>
      </c>
      <c r="DN69" s="392">
        <f>[3]Früchte!EC53</f>
        <v>843.31510029900005</v>
      </c>
      <c r="DO69" s="393">
        <f>[3]Früchte!ED53</f>
        <v>0</v>
      </c>
      <c r="DP69" s="393">
        <f>[3]Früchte!EE53</f>
        <v>0.24265300000000001</v>
      </c>
    </row>
    <row r="70" spans="1:120" x14ac:dyDescent="0.2">
      <c r="A70" s="218"/>
      <c r="B70" s="189">
        <f>[3]Früchte!$A54</f>
        <v>44562</v>
      </c>
      <c r="C70" s="381">
        <f>[3]Früchte!$C54</f>
        <v>0</v>
      </c>
      <c r="D70" s="381">
        <f>[3]Früchte!$AU54</f>
        <v>3.3710559999999998</v>
      </c>
      <c r="E70" s="380">
        <f>[3]Früchte!$E54</f>
        <v>6.3029380000000002</v>
      </c>
      <c r="F70" s="380">
        <f>[3]Früchte!$AW54</f>
        <v>3.3610579999999999</v>
      </c>
      <c r="G70" s="381">
        <f>[3]Früchte!$F54</f>
        <v>0</v>
      </c>
      <c r="H70" s="381">
        <f>[3]Früchte!$AX54</f>
        <v>3.2798210000000001</v>
      </c>
      <c r="I70" s="380">
        <f>[3]Früchte!$K54</f>
        <v>6.3</v>
      </c>
      <c r="J70" s="380">
        <f>[3]Früchte!$BC54</f>
        <v>0</v>
      </c>
      <c r="K70" s="381">
        <f>[3]Früchte!$N54</f>
        <v>6.3</v>
      </c>
      <c r="L70" s="381">
        <f>[3]Früchte!$BF54</f>
        <v>3.8152360000000001</v>
      </c>
      <c r="M70" s="380"/>
      <c r="N70" s="380">
        <f>[3]Früchte!$P54</f>
        <v>0</v>
      </c>
      <c r="O70" s="380">
        <f>[3]Früchte!$BH54</f>
        <v>3.3947479999999999</v>
      </c>
      <c r="P70" s="381">
        <f>[3]Früchte!$Q54</f>
        <v>0</v>
      </c>
      <c r="Q70" s="381">
        <f>[3]Früchte!$BI54</f>
        <v>3.4279660000000001</v>
      </c>
      <c r="R70" s="380">
        <f>[3]Früchte!$R54</f>
        <v>0</v>
      </c>
      <c r="S70" s="380">
        <f>[3]Früchte!$BJ54</f>
        <v>3.0165920000000002</v>
      </c>
      <c r="T70" s="381">
        <f>[3]Früchte!$T54</f>
        <v>0</v>
      </c>
      <c r="U70" s="381">
        <f>[3]Früchte!$BL54</f>
        <v>3.3976670000000002</v>
      </c>
      <c r="V70" s="380">
        <f>[3]Früchte!$U54</f>
        <v>5.95</v>
      </c>
      <c r="W70" s="380">
        <f>[3]Früchte!$BM54</f>
        <v>3.3879260000000002</v>
      </c>
      <c r="X70" s="380"/>
      <c r="Y70" s="380">
        <f>[3]Früchte!$X54</f>
        <v>0</v>
      </c>
      <c r="Z70" s="380">
        <f>[3]Früchte!$BP54</f>
        <v>0</v>
      </c>
      <c r="AA70" s="381">
        <f>[3]Früchte!$Y54</f>
        <v>11.385315</v>
      </c>
      <c r="AB70" s="381">
        <f>[3]Früchte!$BQ54</f>
        <v>12.033695</v>
      </c>
      <c r="AC70" s="380">
        <f>[3]Früchte!$Z54</f>
        <v>0</v>
      </c>
      <c r="AD70" s="380">
        <f>[3]Früchte!$BR54</f>
        <v>11.435392</v>
      </c>
      <c r="AE70" s="381">
        <f>[3]Früchte!$AA54</f>
        <v>19.774936</v>
      </c>
      <c r="AF70" s="381">
        <f>[3]Früchte!$BS54</f>
        <v>16.087827999999998</v>
      </c>
      <c r="AG70" s="380"/>
      <c r="AH70" s="380">
        <f>[3]Früchte!$AC54</f>
        <v>0</v>
      </c>
      <c r="AI70" s="380">
        <f>[3]Früchte!$BU54</f>
        <v>0</v>
      </c>
      <c r="AJ70" s="381">
        <f>[3]Früchte!$AE54</f>
        <v>0</v>
      </c>
      <c r="AK70" s="381">
        <f>[3]Früchte!$BW54</f>
        <v>0</v>
      </c>
      <c r="AL70" s="380">
        <f>[3]Früchte!$AG54</f>
        <v>0</v>
      </c>
      <c r="AM70" s="380">
        <f>[3]Früchte!$BY54</f>
        <v>0</v>
      </c>
      <c r="AN70" s="381">
        <f>[3]Früchte!$AH54</f>
        <v>0</v>
      </c>
      <c r="AO70" s="381">
        <f>[3]Früchte!$BZ54</f>
        <v>0</v>
      </c>
      <c r="AP70" s="380"/>
      <c r="AQ70" s="380">
        <f>[3]Früchte!$AI54</f>
        <v>0</v>
      </c>
      <c r="AR70" s="380">
        <f>[3]Früchte!$CA54</f>
        <v>5.9088770000000004</v>
      </c>
      <c r="AS70" s="380"/>
      <c r="AT70" s="381">
        <f>[3]Früchte!$AJ54</f>
        <v>0</v>
      </c>
      <c r="AU70" s="381">
        <f>[3]Früchte!$CB54</f>
        <v>2.9313669999999998</v>
      </c>
      <c r="AV70" s="380"/>
      <c r="AW70" s="380">
        <f>[3]Früchte!$AK54</f>
        <v>2.6780659999999998</v>
      </c>
      <c r="AX70" s="380">
        <f>[3]Früchte!$CC54</f>
        <v>1.7935019999999999</v>
      </c>
      <c r="AY70" s="381">
        <f>[3]Früchte!$AL54</f>
        <v>3.5049090000000001</v>
      </c>
      <c r="AZ70" s="381">
        <f>[3]Früchte!$CD54</f>
        <v>2.266362</v>
      </c>
      <c r="BA70" s="380">
        <f>[3]Früchte!$AM54</f>
        <v>3.6235390000000001</v>
      </c>
      <c r="BB70" s="380">
        <f>[3]Früchte!$CE54</f>
        <v>2.1597140000000001</v>
      </c>
      <c r="BC70" s="381">
        <f>[3]Früchte!$AN54</f>
        <v>0.47063100000000002</v>
      </c>
      <c r="BD70" s="381">
        <f>[3]Früchte!$CF54</f>
        <v>0.40307500000000002</v>
      </c>
      <c r="BE70" s="380"/>
      <c r="BF70" s="380">
        <f>[3]Früchte!$AO54</f>
        <v>3.7633869999999998</v>
      </c>
      <c r="BG70" s="380">
        <f>[3]Früchte!$CG54</f>
        <v>2.4777339999999999</v>
      </c>
      <c r="BH70" s="381">
        <f>[3]Früchte!$AP54</f>
        <v>1.804149</v>
      </c>
      <c r="BI70" s="381">
        <f>[3]Früchte!$CH54</f>
        <v>1.479576</v>
      </c>
      <c r="BJ70" s="380">
        <f>[3]Früchte!$AQ54</f>
        <v>2.7686929999999998</v>
      </c>
      <c r="BK70" s="380">
        <f>[3]Früchte!$CI54</f>
        <v>2.3336290000000002</v>
      </c>
      <c r="BL70" s="381">
        <f>[3]Früchte!$AR54</f>
        <v>0.85331400000000002</v>
      </c>
      <c r="BM70" s="381">
        <f>[3]Früchte!$CJ54</f>
        <v>0.79777399999999998</v>
      </c>
      <c r="BN70" s="380">
        <f>[3]Früchte!$AS54</f>
        <v>2.1830509999999999</v>
      </c>
      <c r="BO70" s="380">
        <f>[3]Früchte!$CK54</f>
        <v>1.434021</v>
      </c>
      <c r="BP70" s="188"/>
      <c r="BQ70" s="343">
        <f>VLOOKUP(MONTH(B70),[4]Referenztabelle!$B$2:$E$14,4,FALSE)</f>
        <v>4</v>
      </c>
      <c r="BR70" s="392">
        <f>[3]Früchte!$CN54</f>
        <v>5634.9024582020002</v>
      </c>
      <c r="BS70" s="392">
        <f>[3]Früchte!$CO54</f>
        <v>28682.647604887999</v>
      </c>
      <c r="BT70" s="393"/>
      <c r="BU70" s="393">
        <f>[3]Früchte!$CP54</f>
        <v>669.457399227</v>
      </c>
      <c r="BV70" s="393">
        <f>[3]Früchte!$CQ54</f>
        <v>4802.4261682870001</v>
      </c>
      <c r="BW70" s="393"/>
      <c r="BX70" s="392">
        <f>[3]Früchte!$CR54</f>
        <v>138.824317963</v>
      </c>
      <c r="BY70" s="392">
        <f>[3]Früchte!$CS54</f>
        <v>1274.8865508450001</v>
      </c>
      <c r="BZ70" s="393"/>
      <c r="CA70" s="393">
        <f>[3]Früchte!$CT54</f>
        <v>14.2186</v>
      </c>
      <c r="CB70" s="393">
        <f>[3]Früchte!$CU54</f>
        <v>119.846573195001</v>
      </c>
      <c r="CC70" s="392">
        <f>[3]Früchte!$CV54</f>
        <v>15.879610000001</v>
      </c>
      <c r="CD70" s="392">
        <f>[3]Früchte!$CW54</f>
        <v>330.66457671400104</v>
      </c>
      <c r="CE70" s="393">
        <f>[3]Früchte!$CX54</f>
        <v>30.004922053001</v>
      </c>
      <c r="CF70" s="393">
        <f>[3]Früchte!$CY54</f>
        <v>121.522071037</v>
      </c>
      <c r="CG70" s="393"/>
      <c r="CH70" s="392">
        <f>[3]Früchte!$CZ54</f>
        <v>1.3959999999999999E-3</v>
      </c>
      <c r="CI70" s="392">
        <f>[3]Früchte!$DA54</f>
        <v>0.108114</v>
      </c>
      <c r="CJ70" s="393">
        <f>[3]Früchte!$DB54</f>
        <v>0</v>
      </c>
      <c r="CK70" s="393">
        <f>[3]Früchte!$DC54</f>
        <v>0.29791500000100002</v>
      </c>
      <c r="CL70" s="392">
        <f>[3]Früchte!DD54</f>
        <v>0.25755100000100001</v>
      </c>
      <c r="CM70" s="392">
        <f>[3]Früchte!DE54</f>
        <v>2.2314260660010001</v>
      </c>
      <c r="CN70" s="393">
        <f>[3]Früchte!DF54</f>
        <v>9.7859999999999996E-3</v>
      </c>
      <c r="CO70" s="393">
        <f>[3]Früchte!DG54</f>
        <v>2.6121110000000001</v>
      </c>
      <c r="CP70" s="392">
        <f>[3]Früchte!DH54</f>
        <v>1.1200000100000001E-4</v>
      </c>
      <c r="CQ70" s="392">
        <f>[3]Früchte!DI54</f>
        <v>0.13513300000100001</v>
      </c>
      <c r="CR70" s="393"/>
      <c r="CS70" s="393">
        <f>[3]Früchte!DJ54</f>
        <v>5.5825220000010001</v>
      </c>
      <c r="CT70" s="393">
        <f>[3]Früchte!DK54</f>
        <v>328.77308513900101</v>
      </c>
      <c r="CU70" s="393"/>
      <c r="CV70" s="392">
        <f>[3]Früchte!DL54</f>
        <v>805.77800291600101</v>
      </c>
      <c r="CW70" s="392">
        <f>[3]Früchte!DM54</f>
        <v>3058.1266930399997</v>
      </c>
      <c r="CX70" s="393">
        <f>[3]Früchte!DN54</f>
        <v>37.758658929999996</v>
      </c>
      <c r="CY70" s="393">
        <f>[3]Früchte!DO54</f>
        <v>386.89313712500001</v>
      </c>
      <c r="CZ70" s="392">
        <f>[3]Früchte!DP54</f>
        <v>359.11496595300099</v>
      </c>
      <c r="DA70" s="392">
        <f>[3]Früchte!DQ54</f>
        <v>5150.4662805850012</v>
      </c>
      <c r="DB70" s="393">
        <f>[3]Früchte!DR54</f>
        <v>570.20251779399996</v>
      </c>
      <c r="DC70" s="393">
        <f>[3]Früchte!DS54</f>
        <v>678.00005375199999</v>
      </c>
      <c r="DD70" s="393"/>
      <c r="DE70" s="392">
        <f>[3]Früchte!DT54</f>
        <v>31.275010139000003</v>
      </c>
      <c r="DF70" s="392">
        <f>[3]Früchte!DU54</f>
        <v>670.62613623300103</v>
      </c>
      <c r="DG70" s="393">
        <f>[3]Früchte!DV54</f>
        <v>263.80729225100004</v>
      </c>
      <c r="DH70" s="393">
        <f>[3]Früchte!DW54</f>
        <v>989.71539005800105</v>
      </c>
      <c r="DI70" s="392">
        <f>[3]Früchte!DX54</f>
        <v>1941.8556176400002</v>
      </c>
      <c r="DJ70" s="392">
        <f>[3]Früchte!DY54</f>
        <v>4103.8458179910003</v>
      </c>
      <c r="DK70" s="393">
        <f>[3]Früchte!DZ54</f>
        <v>133.61525159000001</v>
      </c>
      <c r="DL70" s="393">
        <f>[3]Früchte!EA54</f>
        <v>837.18556518499997</v>
      </c>
      <c r="DM70" s="392">
        <f>[3]Früchte!EB54</f>
        <v>60.999893536001004</v>
      </c>
      <c r="DN70" s="392">
        <f>[3]Früchte!EC54</f>
        <v>966.14998811800001</v>
      </c>
      <c r="DO70" s="393">
        <f>[3]Früchte!ED54</f>
        <v>6.0000000000000001E-3</v>
      </c>
      <c r="DP70" s="393">
        <f>[3]Früchte!EE54</f>
        <v>0.29136500000100002</v>
      </c>
    </row>
    <row r="71" spans="1:120" x14ac:dyDescent="0.2">
      <c r="A71" s="218"/>
      <c r="B71" s="189">
        <f>[3]Früchte!$A55</f>
        <v>44531</v>
      </c>
      <c r="C71" s="381">
        <f>[3]Früchte!$C55</f>
        <v>0</v>
      </c>
      <c r="D71" s="381">
        <f>[3]Früchte!$AU55</f>
        <v>3.4892210000000001</v>
      </c>
      <c r="E71" s="380">
        <f>[3]Früchte!$E55</f>
        <v>6.0241980000000002</v>
      </c>
      <c r="F71" s="380">
        <f>[3]Früchte!$AW55</f>
        <v>3.2752119999999998</v>
      </c>
      <c r="G71" s="381">
        <f>[3]Früchte!$F55</f>
        <v>0</v>
      </c>
      <c r="H71" s="381">
        <f>[3]Früchte!$AX55</f>
        <v>3.390984</v>
      </c>
      <c r="I71" s="380">
        <f>[3]Früchte!$K55</f>
        <v>0</v>
      </c>
      <c r="J71" s="380">
        <f>[3]Früchte!$BC55</f>
        <v>0</v>
      </c>
      <c r="K71" s="381">
        <f>[3]Früchte!$N55</f>
        <v>6.3</v>
      </c>
      <c r="L71" s="381">
        <f>[3]Früchte!$BF55</f>
        <v>3.958218</v>
      </c>
      <c r="M71" s="380"/>
      <c r="N71" s="380">
        <f>[3]Früchte!$P55</f>
        <v>0</v>
      </c>
      <c r="O71" s="380">
        <f>[3]Früchte!$BH55</f>
        <v>3.3063769999999999</v>
      </c>
      <c r="P71" s="381">
        <f>[3]Früchte!$Q55</f>
        <v>0</v>
      </c>
      <c r="Q71" s="381">
        <f>[3]Früchte!$BI55</f>
        <v>3.4320010000000001</v>
      </c>
      <c r="R71" s="380">
        <f>[3]Früchte!$R55</f>
        <v>0</v>
      </c>
      <c r="S71" s="380">
        <f>[3]Früchte!$BJ55</f>
        <v>3.2558400000000001</v>
      </c>
      <c r="T71" s="381">
        <f>[3]Früchte!$T55</f>
        <v>0</v>
      </c>
      <c r="U71" s="381">
        <f>[3]Früchte!$BL55</f>
        <v>3.2936610000000002</v>
      </c>
      <c r="V71" s="380">
        <f>[3]Früchte!$U55</f>
        <v>0</v>
      </c>
      <c r="W71" s="380">
        <f>[3]Früchte!$BM55</f>
        <v>3.7287300000000001</v>
      </c>
      <c r="X71" s="380"/>
      <c r="Y71" s="380">
        <f>[3]Früchte!$X55</f>
        <v>0</v>
      </c>
      <c r="Z71" s="380">
        <f>[3]Früchte!$BP55</f>
        <v>0</v>
      </c>
      <c r="AA71" s="381">
        <f>[3]Früchte!$Y55</f>
        <v>0</v>
      </c>
      <c r="AB71" s="381">
        <f>[3]Früchte!$BQ55</f>
        <v>14.56856</v>
      </c>
      <c r="AC71" s="380">
        <f>[3]Früchte!$Z55</f>
        <v>0</v>
      </c>
      <c r="AD71" s="380">
        <f>[3]Früchte!$BR55</f>
        <v>12.827182000000001</v>
      </c>
      <c r="AE71" s="381">
        <f>[3]Früchte!$AA55</f>
        <v>18.994092999999999</v>
      </c>
      <c r="AF71" s="381">
        <f>[3]Früchte!$BS55</f>
        <v>16.573588000000001</v>
      </c>
      <c r="AG71" s="380"/>
      <c r="AH71" s="380">
        <f>[3]Früchte!$AC55</f>
        <v>0</v>
      </c>
      <c r="AI71" s="380">
        <f>[3]Früchte!$BU55</f>
        <v>0</v>
      </c>
      <c r="AJ71" s="381">
        <f>[3]Früchte!$AE55</f>
        <v>0</v>
      </c>
      <c r="AK71" s="381">
        <f>[3]Früchte!$BW55</f>
        <v>0</v>
      </c>
      <c r="AL71" s="380">
        <f>[3]Früchte!$AG55</f>
        <v>0</v>
      </c>
      <c r="AM71" s="380">
        <f>[3]Früchte!$BY55</f>
        <v>0</v>
      </c>
      <c r="AN71" s="381">
        <f>[3]Früchte!$AH55</f>
        <v>0</v>
      </c>
      <c r="AO71" s="381">
        <f>[3]Früchte!$BZ55</f>
        <v>0</v>
      </c>
      <c r="AP71" s="380"/>
      <c r="AQ71" s="380">
        <f>[3]Früchte!$AI55</f>
        <v>0</v>
      </c>
      <c r="AR71" s="380">
        <f>[3]Früchte!$CA55</f>
        <v>4.248875</v>
      </c>
      <c r="AS71" s="380"/>
      <c r="AT71" s="381">
        <f>[3]Früchte!$AJ55</f>
        <v>0</v>
      </c>
      <c r="AU71" s="381">
        <f>[3]Früchte!$CB55</f>
        <v>3.016527</v>
      </c>
      <c r="AV71" s="380"/>
      <c r="AW71" s="380">
        <f>[3]Früchte!$AK55</f>
        <v>3.150004</v>
      </c>
      <c r="AX71" s="380">
        <f>[3]Früchte!$CC55</f>
        <v>2.00224</v>
      </c>
      <c r="AY71" s="381">
        <f>[3]Früchte!$AL55</f>
        <v>3.6894870000000002</v>
      </c>
      <c r="AZ71" s="381">
        <f>[3]Früchte!$CD55</f>
        <v>2.8062580000000001</v>
      </c>
      <c r="BA71" s="380">
        <f>[3]Früchte!$AM55</f>
        <v>4.3198059999999998</v>
      </c>
      <c r="BB71" s="380">
        <f>[3]Früchte!$CE55</f>
        <v>2.5765120000000001</v>
      </c>
      <c r="BC71" s="381">
        <f>[3]Früchte!$AN55</f>
        <v>0.54279100000000002</v>
      </c>
      <c r="BD71" s="381">
        <f>[3]Früchte!$CF55</f>
        <v>0.40983999999999998</v>
      </c>
      <c r="BE71" s="380"/>
      <c r="BF71" s="380">
        <f>[3]Früchte!$AO55</f>
        <v>3.7855120000000002</v>
      </c>
      <c r="BG71" s="380">
        <f>[3]Früchte!$CG55</f>
        <v>2.071593</v>
      </c>
      <c r="BH71" s="381">
        <f>[3]Früchte!$AP55</f>
        <v>1.8486400000000001</v>
      </c>
      <c r="BI71" s="381">
        <f>[3]Früchte!$CH55</f>
        <v>1.615499</v>
      </c>
      <c r="BJ71" s="380">
        <f>[3]Früchte!$AQ55</f>
        <v>2.7912720000000002</v>
      </c>
      <c r="BK71" s="380">
        <f>[3]Früchte!$CI55</f>
        <v>2.3258740000000002</v>
      </c>
      <c r="BL71" s="381">
        <f>[3]Früchte!$AR55</f>
        <v>0</v>
      </c>
      <c r="BM71" s="381">
        <f>[3]Früchte!$CJ55</f>
        <v>0.78761700000000001</v>
      </c>
      <c r="BN71" s="380">
        <f>[3]Früchte!$AS55</f>
        <v>0</v>
      </c>
      <c r="BO71" s="380">
        <f>[3]Früchte!$CK55</f>
        <v>1.718164</v>
      </c>
      <c r="BP71" s="188"/>
      <c r="BQ71" s="343">
        <f>VLOOKUP(MONTH(B71),[4]Referenztabelle!$B$2:$E$14,4,FALSE)</f>
        <v>5</v>
      </c>
      <c r="BR71" s="392">
        <f>[3]Früchte!$CN55</f>
        <v>6228.2975112559998</v>
      </c>
      <c r="BS71" s="392">
        <f>[3]Früchte!$CO55</f>
        <v>33193.663066365996</v>
      </c>
      <c r="BT71" s="393"/>
      <c r="BU71" s="393">
        <f>[3]Früchte!$CP55</f>
        <v>545.38514526100005</v>
      </c>
      <c r="BV71" s="393">
        <f>[3]Früchte!$CQ55</f>
        <v>4527.0244016270008</v>
      </c>
      <c r="BW71" s="393"/>
      <c r="BX71" s="392">
        <f>[3]Früchte!$CR55</f>
        <v>138.68421751900098</v>
      </c>
      <c r="BY71" s="392">
        <f>[3]Früchte!$CS55</f>
        <v>1188.841418363</v>
      </c>
      <c r="BZ71" s="393"/>
      <c r="CA71" s="393">
        <f>[3]Früchte!$CT55</f>
        <v>1.0500000009999999E-3</v>
      </c>
      <c r="CB71" s="393">
        <f>[3]Früchte!$CU55</f>
        <v>87.130936052999999</v>
      </c>
      <c r="CC71" s="392">
        <f>[3]Früchte!$CV55</f>
        <v>22.241742000001</v>
      </c>
      <c r="CD71" s="392">
        <f>[3]Früchte!$CW55</f>
        <v>297.35960695200004</v>
      </c>
      <c r="CE71" s="393">
        <f>[3]Früchte!$CX55</f>
        <v>35.351057729000004</v>
      </c>
      <c r="CF71" s="393">
        <f>[3]Früchte!$CY55</f>
        <v>119.575987079</v>
      </c>
      <c r="CG71" s="393"/>
      <c r="CH71" s="392">
        <f>[3]Früchte!$CZ55</f>
        <v>3.0720000000000001E-3</v>
      </c>
      <c r="CI71" s="392">
        <f>[3]Früchte!$DA55</f>
        <v>1.058171</v>
      </c>
      <c r="CJ71" s="393">
        <f>[3]Früchte!$DB55</f>
        <v>0</v>
      </c>
      <c r="CK71" s="393">
        <f>[3]Früchte!$DC55</f>
        <v>4.7541190000000002</v>
      </c>
      <c r="CL71" s="392">
        <f>[3]Früchte!DD55</f>
        <v>0.21218300000100002</v>
      </c>
      <c r="CM71" s="392">
        <f>[3]Früchte!DE55</f>
        <v>3.3493089500010003</v>
      </c>
      <c r="CN71" s="393">
        <f>[3]Früchte!DF55</f>
        <v>1.5414000000000001E-2</v>
      </c>
      <c r="CO71" s="393">
        <f>[3]Früchte!DG55</f>
        <v>2.4325831180010002</v>
      </c>
      <c r="CP71" s="392">
        <f>[3]Früchte!DH55</f>
        <v>3.5000000010000001E-3</v>
      </c>
      <c r="CQ71" s="392">
        <f>[3]Früchte!DI55</f>
        <v>0.323106</v>
      </c>
      <c r="CR71" s="393"/>
      <c r="CS71" s="393">
        <f>[3]Früchte!DJ55</f>
        <v>8.7969453790010004</v>
      </c>
      <c r="CT71" s="393">
        <f>[3]Früchte!DK55</f>
        <v>614.56417858099996</v>
      </c>
      <c r="CU71" s="393"/>
      <c r="CV71" s="392">
        <f>[3]Früchte!DL55</f>
        <v>883.48808410600009</v>
      </c>
      <c r="CW71" s="392">
        <f>[3]Früchte!DM55</f>
        <v>3511.4143811150002</v>
      </c>
      <c r="CX71" s="393">
        <f>[3]Früchte!DN55</f>
        <v>36.475460587000001</v>
      </c>
      <c r="CY71" s="393">
        <f>[3]Früchte!DO55</f>
        <v>425.98600138500001</v>
      </c>
      <c r="CZ71" s="392">
        <f>[3]Früchte!DP55</f>
        <v>694.205746806001</v>
      </c>
      <c r="DA71" s="392">
        <f>[3]Früchte!DQ55</f>
        <v>8732.5750304180019</v>
      </c>
      <c r="DB71" s="393">
        <f>[3]Früchte!DR55</f>
        <v>742.19386140799998</v>
      </c>
      <c r="DC71" s="393">
        <f>[3]Früchte!DS55</f>
        <v>924.78599540699997</v>
      </c>
      <c r="DD71" s="393"/>
      <c r="DE71" s="392">
        <f>[3]Früchte!DT55</f>
        <v>36.767041871000004</v>
      </c>
      <c r="DF71" s="392">
        <f>[3]Früchte!DU55</f>
        <v>1098.7371020969999</v>
      </c>
      <c r="DG71" s="393">
        <f>[3]Früchte!DV55</f>
        <v>347.76375390000004</v>
      </c>
      <c r="DH71" s="393">
        <f>[3]Früchte!DW55</f>
        <v>1101.916629956</v>
      </c>
      <c r="DI71" s="392">
        <f>[3]Früchte!DX55</f>
        <v>2027.8404558000002</v>
      </c>
      <c r="DJ71" s="392">
        <f>[3]Früchte!DY55</f>
        <v>4310.060834465</v>
      </c>
      <c r="DK71" s="393">
        <f>[3]Früchte!DZ55</f>
        <v>113.057541503001</v>
      </c>
      <c r="DL71" s="393">
        <f>[3]Früchte!EA55</f>
        <v>750.88397765800107</v>
      </c>
      <c r="DM71" s="392">
        <f>[3]Früchte!EB55</f>
        <v>38.698777764001001</v>
      </c>
      <c r="DN71" s="392">
        <f>[3]Früchte!EC55</f>
        <v>871.36518831199999</v>
      </c>
      <c r="DO71" s="393">
        <f>[3]Früchte!ED55</f>
        <v>8.0000000000000002E-3</v>
      </c>
      <c r="DP71" s="393">
        <f>[3]Früchte!EE55</f>
        <v>0.45500499999999999</v>
      </c>
    </row>
    <row r="72" spans="1:120" x14ac:dyDescent="0.2">
      <c r="A72" s="218"/>
      <c r="B72" s="189">
        <f>[3]Früchte!$A56</f>
        <v>44501</v>
      </c>
      <c r="C72" s="381">
        <f>[3]Früchte!$C56</f>
        <v>0</v>
      </c>
      <c r="D72" s="381">
        <f>[3]Früchte!$AU56</f>
        <v>3.1968160000000001</v>
      </c>
      <c r="E72" s="380">
        <f>[3]Früchte!$E56</f>
        <v>6.2506490000000001</v>
      </c>
      <c r="F72" s="380">
        <f>[3]Früchte!$AW56</f>
        <v>3.294502</v>
      </c>
      <c r="G72" s="381">
        <f>[3]Früchte!$F56</f>
        <v>0</v>
      </c>
      <c r="H72" s="381">
        <f>[3]Früchte!$AX56</f>
        <v>3.199999</v>
      </c>
      <c r="I72" s="380">
        <f>[3]Früchte!$K56</f>
        <v>5.7804479999999998</v>
      </c>
      <c r="J72" s="380">
        <f>[3]Früchte!$BC56</f>
        <v>0</v>
      </c>
      <c r="K72" s="381">
        <f>[3]Früchte!$N56</f>
        <v>6.3397870000000003</v>
      </c>
      <c r="L72" s="381">
        <f>[3]Früchte!$BF56</f>
        <v>3.983581</v>
      </c>
      <c r="M72" s="380"/>
      <c r="N72" s="380">
        <f>[3]Früchte!$P56</f>
        <v>0</v>
      </c>
      <c r="O72" s="380">
        <f>[3]Früchte!$BH56</f>
        <v>2.9080870000000001</v>
      </c>
      <c r="P72" s="381">
        <f>[3]Früchte!$Q56</f>
        <v>0</v>
      </c>
      <c r="Q72" s="381">
        <f>[3]Früchte!$BI56</f>
        <v>3.08955</v>
      </c>
      <c r="R72" s="380">
        <f>[3]Früchte!$R56</f>
        <v>0</v>
      </c>
      <c r="S72" s="380">
        <f>[3]Früchte!$BJ56</f>
        <v>2.9159760000000001</v>
      </c>
      <c r="T72" s="381">
        <f>[3]Früchte!$T56</f>
        <v>0</v>
      </c>
      <c r="U72" s="381">
        <f>[3]Früchte!$BL56</f>
        <v>2.9358569999999999</v>
      </c>
      <c r="V72" s="380">
        <f>[3]Früchte!$U56</f>
        <v>0</v>
      </c>
      <c r="W72" s="380">
        <f>[3]Früchte!$BM56</f>
        <v>3.1503950000000001</v>
      </c>
      <c r="X72" s="380"/>
      <c r="Y72" s="380">
        <f>[3]Früchte!$X56</f>
        <v>0</v>
      </c>
      <c r="Z72" s="380">
        <f>[3]Früchte!$BP56</f>
        <v>0</v>
      </c>
      <c r="AA72" s="381">
        <f>[3]Früchte!$Y56</f>
        <v>0</v>
      </c>
      <c r="AB72" s="381">
        <f>[3]Früchte!$BQ56</f>
        <v>14.660723000000001</v>
      </c>
      <c r="AC72" s="380">
        <f>[3]Früchte!$Z56</f>
        <v>21.522407999999999</v>
      </c>
      <c r="AD72" s="380">
        <f>[3]Früchte!$BR56</f>
        <v>14.480987000000001</v>
      </c>
      <c r="AE72" s="381">
        <f>[3]Früchte!$AA56</f>
        <v>26.008054999999999</v>
      </c>
      <c r="AF72" s="381">
        <f>[3]Früchte!$BS56</f>
        <v>21.557539999999999</v>
      </c>
      <c r="AG72" s="380"/>
      <c r="AH72" s="380">
        <f>[3]Früchte!$AC56</f>
        <v>0</v>
      </c>
      <c r="AI72" s="380">
        <f>[3]Früchte!$BU56</f>
        <v>0</v>
      </c>
      <c r="AJ72" s="381">
        <f>[3]Früchte!$AE56</f>
        <v>0</v>
      </c>
      <c r="AK72" s="381">
        <f>[3]Früchte!$BW56</f>
        <v>0</v>
      </c>
      <c r="AL72" s="380">
        <f>[3]Früchte!$AG56</f>
        <v>0</v>
      </c>
      <c r="AM72" s="380">
        <f>[3]Früchte!$BY56</f>
        <v>0</v>
      </c>
      <c r="AN72" s="381">
        <f>[3]Früchte!$AH56</f>
        <v>0</v>
      </c>
      <c r="AO72" s="381">
        <f>[3]Früchte!$BZ56</f>
        <v>0</v>
      </c>
      <c r="AP72" s="380"/>
      <c r="AQ72" s="380">
        <f>[3]Früchte!$AI56</f>
        <v>6.6484389999999998</v>
      </c>
      <c r="AR72" s="380">
        <f>[3]Früchte!$CA56</f>
        <v>4.0715690000000002</v>
      </c>
      <c r="AS72" s="380"/>
      <c r="AT72" s="381">
        <f>[3]Früchte!$AJ56</f>
        <v>0</v>
      </c>
      <c r="AU72" s="381">
        <f>[3]Früchte!$CB56</f>
        <v>3.062208</v>
      </c>
      <c r="AV72" s="380"/>
      <c r="AW72" s="380">
        <f>[3]Früchte!$AK56</f>
        <v>3.4923160000000002</v>
      </c>
      <c r="AX72" s="380">
        <f>[3]Früchte!$CC56</f>
        <v>2.3602539999999999</v>
      </c>
      <c r="AY72" s="381">
        <f>[3]Früchte!$AL56</f>
        <v>0</v>
      </c>
      <c r="AZ72" s="381">
        <f>[3]Früchte!$CD56</f>
        <v>0</v>
      </c>
      <c r="BA72" s="380">
        <f>[3]Früchte!$AM56</f>
        <v>4.6966760000000001</v>
      </c>
      <c r="BB72" s="380">
        <f>[3]Früchte!$CE56</f>
        <v>3.0360179999999999</v>
      </c>
      <c r="BC72" s="381">
        <f>[3]Früchte!$AN56</f>
        <v>0.59761799999999998</v>
      </c>
      <c r="BD72" s="381">
        <f>[3]Früchte!$CF56</f>
        <v>0.44994600000000001</v>
      </c>
      <c r="BE72" s="380"/>
      <c r="BF72" s="380">
        <f>[3]Früchte!$AO56</f>
        <v>4.4310980000000004</v>
      </c>
      <c r="BG72" s="380">
        <f>[3]Früchte!$CG56</f>
        <v>2.7200129999999998</v>
      </c>
      <c r="BH72" s="381">
        <f>[3]Früchte!$AP56</f>
        <v>1.9386429999999999</v>
      </c>
      <c r="BI72" s="381">
        <f>[3]Früchte!$CH56</f>
        <v>1.834511</v>
      </c>
      <c r="BJ72" s="380">
        <f>[3]Früchte!$AQ56</f>
        <v>2.9426359999999998</v>
      </c>
      <c r="BK72" s="380">
        <f>[3]Früchte!$CI56</f>
        <v>2.4454090000000002</v>
      </c>
      <c r="BL72" s="381">
        <f>[3]Früchte!$AR56</f>
        <v>0</v>
      </c>
      <c r="BM72" s="381">
        <f>[3]Früchte!$CJ56</f>
        <v>0.79104799999999997</v>
      </c>
      <c r="BN72" s="380">
        <f>[3]Früchte!$AS56</f>
        <v>2.6848260000000002</v>
      </c>
      <c r="BO72" s="380">
        <f>[3]Früchte!$CK56</f>
        <v>1.825577</v>
      </c>
      <c r="BP72" s="188"/>
      <c r="BQ72" s="343">
        <f>VLOOKUP(MONTH(B72),[4]Referenztabelle!$B$2:$E$14,4,FALSE)</f>
        <v>4</v>
      </c>
      <c r="BR72" s="392">
        <f>[3]Früchte!$CN56</f>
        <v>4956.9638489189992</v>
      </c>
      <c r="BS72" s="392">
        <f>[3]Früchte!$CO56</f>
        <v>26536.683987723001</v>
      </c>
      <c r="BT72" s="393"/>
      <c r="BU72" s="393">
        <f>[3]Früchte!$CP56</f>
        <v>553.80124711600104</v>
      </c>
      <c r="BV72" s="393">
        <f>[3]Früchte!$CQ56</f>
        <v>4378.6494375299999</v>
      </c>
      <c r="BW72" s="393"/>
      <c r="BX72" s="392">
        <f>[3]Früchte!$CR56</f>
        <v>140.56499304800099</v>
      </c>
      <c r="BY72" s="392">
        <f>[3]Früchte!$CS56</f>
        <v>1169.9285687019999</v>
      </c>
      <c r="BZ72" s="393"/>
      <c r="CA72" s="393">
        <f>[3]Früchte!$CT56</f>
        <v>1.750000001E-3</v>
      </c>
      <c r="CB72" s="393">
        <f>[3]Früchte!$CU56</f>
        <v>66.422406480001001</v>
      </c>
      <c r="CC72" s="392">
        <f>[3]Früchte!$CV56</f>
        <v>23.925550999999999</v>
      </c>
      <c r="CD72" s="392">
        <f>[3]Früchte!$CW56</f>
        <v>255.02947732300001</v>
      </c>
      <c r="CE72" s="393">
        <f>[3]Früchte!$CX56</f>
        <v>27.286172766</v>
      </c>
      <c r="CF72" s="393">
        <f>[3]Früchte!$CY56</f>
        <v>99.925877201001001</v>
      </c>
      <c r="CG72" s="393"/>
      <c r="CH72" s="392">
        <f>[3]Früchte!$CZ56</f>
        <v>7.2250000010000001E-3</v>
      </c>
      <c r="CI72" s="392">
        <f>[3]Früchte!$DA56</f>
        <v>0.41158971100000002</v>
      </c>
      <c r="CJ72" s="393">
        <f>[3]Früchte!$DB56</f>
        <v>4.0000000000000003E-5</v>
      </c>
      <c r="CK72" s="393">
        <f>[3]Früchte!$DC56</f>
        <v>5.8561999999999996E-2</v>
      </c>
      <c r="CL72" s="392">
        <f>[3]Früchte!DD56</f>
        <v>0.118383</v>
      </c>
      <c r="CM72" s="392">
        <f>[3]Früchte!DE56</f>
        <v>4.1718111360000005</v>
      </c>
      <c r="CN72" s="393">
        <f>[3]Früchte!DF56</f>
        <v>1.2167000000000001E-2</v>
      </c>
      <c r="CO72" s="393">
        <f>[3]Früchte!DG56</f>
        <v>1.6591480000009999</v>
      </c>
      <c r="CP72" s="392">
        <f>[3]Früchte!DH56</f>
        <v>7.5877E-2</v>
      </c>
      <c r="CQ72" s="392">
        <f>[3]Früchte!DI56</f>
        <v>0.738066</v>
      </c>
      <c r="CR72" s="393"/>
      <c r="CS72" s="393">
        <f>[3]Früchte!DJ56</f>
        <v>165.06206232100001</v>
      </c>
      <c r="CT72" s="393">
        <f>[3]Früchte!DK56</f>
        <v>1606.8033948220002</v>
      </c>
      <c r="CU72" s="393"/>
      <c r="CV72" s="392">
        <f>[3]Früchte!DL56</f>
        <v>507.824962411</v>
      </c>
      <c r="CW72" s="392">
        <f>[3]Früchte!DM56</f>
        <v>2590.2352560239997</v>
      </c>
      <c r="CX72" s="393">
        <f>[3]Früchte!DN56</f>
        <v>38.149280301001006</v>
      </c>
      <c r="CY72" s="393">
        <f>[3]Früchte!DO56</f>
        <v>314.18645339600005</v>
      </c>
      <c r="CZ72" s="392">
        <f>[3]Früchte!DP56</f>
        <v>505.29295779300003</v>
      </c>
      <c r="DA72" s="392">
        <f>[3]Früchte!DQ56</f>
        <v>5392.2984406739997</v>
      </c>
      <c r="DB72" s="393">
        <f>[3]Früchte!DR56</f>
        <v>469.56482181900003</v>
      </c>
      <c r="DC72" s="393">
        <f>[3]Früchte!DS56</f>
        <v>687.13392684000098</v>
      </c>
      <c r="DD72" s="393"/>
      <c r="DE72" s="392">
        <f>[3]Früchte!DT56</f>
        <v>18.881709609000001</v>
      </c>
      <c r="DF72" s="392">
        <f>[3]Früchte!DU56</f>
        <v>487.52516828900002</v>
      </c>
      <c r="DG72" s="393">
        <f>[3]Früchte!DV56</f>
        <v>186.260066109001</v>
      </c>
      <c r="DH72" s="393">
        <f>[3]Früchte!DW56</f>
        <v>817.23260409400098</v>
      </c>
      <c r="DI72" s="392">
        <f>[3]Früchte!DX56</f>
        <v>1636.3122481509999</v>
      </c>
      <c r="DJ72" s="392">
        <f>[3]Früchte!DY56</f>
        <v>3901.3821481229998</v>
      </c>
      <c r="DK72" s="393">
        <f>[3]Früchte!DZ56</f>
        <v>84.446233875000999</v>
      </c>
      <c r="DL72" s="393">
        <f>[3]Früchte!EA56</f>
        <v>603.49257265700101</v>
      </c>
      <c r="DM72" s="392">
        <f>[3]Früchte!EB56</f>
        <v>55.309447666000004</v>
      </c>
      <c r="DN72" s="392">
        <f>[3]Früchte!EC56</f>
        <v>517.46904864600003</v>
      </c>
      <c r="DO72" s="393">
        <f>[3]Früchte!ED56</f>
        <v>4.0000000000000001E-3</v>
      </c>
      <c r="DP72" s="393">
        <f>[3]Früchte!EE56</f>
        <v>30.692416302000002</v>
      </c>
    </row>
    <row r="73" spans="1:120" x14ac:dyDescent="0.2">
      <c r="A73" s="218"/>
      <c r="B73" s="189">
        <f>[3]Früchte!$A57</f>
        <v>44470</v>
      </c>
      <c r="C73" s="381">
        <f>[3]Früchte!$C57</f>
        <v>0</v>
      </c>
      <c r="D73" s="381">
        <f>[3]Früchte!$AU57</f>
        <v>3.3003969999999998</v>
      </c>
      <c r="E73" s="380">
        <f>[3]Früchte!$E57</f>
        <v>6.0748280000000001</v>
      </c>
      <c r="F73" s="380">
        <f>[3]Früchte!$AW57</f>
        <v>3.237676</v>
      </c>
      <c r="G73" s="381">
        <f>[3]Früchte!$F57</f>
        <v>0</v>
      </c>
      <c r="H73" s="381">
        <f>[3]Früchte!$AX57</f>
        <v>3.188628</v>
      </c>
      <c r="I73" s="380">
        <f>[3]Früchte!$K57</f>
        <v>0</v>
      </c>
      <c r="J73" s="380">
        <f>[3]Früchte!$BC57</f>
        <v>0</v>
      </c>
      <c r="K73" s="381">
        <f>[3]Früchte!$N57</f>
        <v>6.2985429999999996</v>
      </c>
      <c r="L73" s="381">
        <f>[3]Früchte!$BF57</f>
        <v>3.6476120000000001</v>
      </c>
      <c r="M73" s="380"/>
      <c r="N73" s="380">
        <f>[3]Früchte!$P57</f>
        <v>0</v>
      </c>
      <c r="O73" s="380">
        <f>[3]Früchte!$BH57</f>
        <v>3.1285690000000002</v>
      </c>
      <c r="P73" s="381">
        <f>[3]Früchte!$Q57</f>
        <v>0</v>
      </c>
      <c r="Q73" s="381">
        <f>[3]Früchte!$BI57</f>
        <v>3.439495</v>
      </c>
      <c r="R73" s="380">
        <f>[3]Früchte!$R57</f>
        <v>0</v>
      </c>
      <c r="S73" s="380">
        <f>[3]Früchte!$BJ57</f>
        <v>2.9479639999999998</v>
      </c>
      <c r="T73" s="381">
        <f>[3]Früchte!$T57</f>
        <v>0</v>
      </c>
      <c r="U73" s="381">
        <f>[3]Früchte!$BL57</f>
        <v>3.0902759999999998</v>
      </c>
      <c r="V73" s="380">
        <f>[3]Früchte!$U57</f>
        <v>0</v>
      </c>
      <c r="W73" s="380">
        <f>[3]Früchte!$BM57</f>
        <v>3.7034959999999999</v>
      </c>
      <c r="X73" s="380"/>
      <c r="Y73" s="380">
        <f>[3]Früchte!$X57</f>
        <v>0</v>
      </c>
      <c r="Z73" s="380">
        <f>[3]Früchte!$BP57</f>
        <v>11.306369999999999</v>
      </c>
      <c r="AA73" s="381">
        <f>[3]Früchte!$Y57</f>
        <v>0</v>
      </c>
      <c r="AB73" s="381">
        <f>[3]Früchte!$BQ57</f>
        <v>11.697357</v>
      </c>
      <c r="AC73" s="380">
        <f>[3]Früchte!$Z57</f>
        <v>22.702598999999999</v>
      </c>
      <c r="AD73" s="380">
        <f>[3]Früchte!$BR57</f>
        <v>16.089673999999999</v>
      </c>
      <c r="AE73" s="381">
        <f>[3]Früchte!$AA57</f>
        <v>30.561351999999999</v>
      </c>
      <c r="AF73" s="381">
        <f>[3]Früchte!$BS57</f>
        <v>22.9115</v>
      </c>
      <c r="AG73" s="380"/>
      <c r="AH73" s="380">
        <f>[3]Früchte!$AC57</f>
        <v>0</v>
      </c>
      <c r="AI73" s="380">
        <f>[3]Früchte!$BU57</f>
        <v>0</v>
      </c>
      <c r="AJ73" s="381">
        <f>[3]Früchte!$AE57</f>
        <v>0</v>
      </c>
      <c r="AK73" s="381">
        <f>[3]Früchte!$BW57</f>
        <v>0</v>
      </c>
      <c r="AL73" s="380">
        <f>[3]Früchte!$AG57</f>
        <v>0</v>
      </c>
      <c r="AM73" s="380">
        <f>[3]Früchte!$BY57</f>
        <v>3.286429</v>
      </c>
      <c r="AN73" s="381">
        <f>[3]Früchte!$AH57</f>
        <v>0</v>
      </c>
      <c r="AO73" s="381">
        <f>[3]Früchte!$BZ57</f>
        <v>4.898021</v>
      </c>
      <c r="AP73" s="380"/>
      <c r="AQ73" s="380">
        <f>[3]Früchte!$AI57</f>
        <v>6.1217550000000003</v>
      </c>
      <c r="AR73" s="380">
        <f>[3]Früchte!$CA57</f>
        <v>4.2780779999999998</v>
      </c>
      <c r="AS73" s="380"/>
      <c r="AT73" s="381">
        <f>[3]Früchte!$AJ57</f>
        <v>0</v>
      </c>
      <c r="AU73" s="381">
        <f>[3]Früchte!$CB57</f>
        <v>2.987114</v>
      </c>
      <c r="AV73" s="380"/>
      <c r="AW73" s="380">
        <f>[3]Früchte!$AK57</f>
        <v>0</v>
      </c>
      <c r="AX73" s="380">
        <f>[3]Früchte!$CC57</f>
        <v>2.628997</v>
      </c>
      <c r="AY73" s="381">
        <f>[3]Früchte!$AL57</f>
        <v>0</v>
      </c>
      <c r="AZ73" s="381">
        <f>[3]Früchte!$CD57</f>
        <v>0</v>
      </c>
      <c r="BA73" s="380">
        <f>[3]Früchte!$AM57</f>
        <v>5.3068280000000003</v>
      </c>
      <c r="BB73" s="380">
        <f>[3]Früchte!$CE57</f>
        <v>3.6749000000000001</v>
      </c>
      <c r="BC73" s="381">
        <f>[3]Früchte!$AN57</f>
        <v>0</v>
      </c>
      <c r="BD73" s="381">
        <f>[3]Früchte!$CF57</f>
        <v>0</v>
      </c>
      <c r="BE73" s="380"/>
      <c r="BF73" s="380">
        <f>[3]Früchte!$AO57</f>
        <v>0</v>
      </c>
      <c r="BG73" s="380">
        <f>[3]Früchte!$CG57</f>
        <v>0</v>
      </c>
      <c r="BH73" s="381">
        <f>[3]Früchte!$AP57</f>
        <v>0</v>
      </c>
      <c r="BI73" s="381">
        <f>[3]Früchte!$CH57</f>
        <v>0</v>
      </c>
      <c r="BJ73" s="380">
        <f>[3]Früchte!$AQ57</f>
        <v>2.9438469999999999</v>
      </c>
      <c r="BK73" s="380">
        <f>[3]Früchte!$CI57</f>
        <v>2.4412120000000002</v>
      </c>
      <c r="BL73" s="381">
        <f>[3]Früchte!$AR57</f>
        <v>0</v>
      </c>
      <c r="BM73" s="381">
        <f>[3]Früchte!$CJ57</f>
        <v>0.80410999999999999</v>
      </c>
      <c r="BN73" s="380">
        <f>[3]Früchte!$AS57</f>
        <v>0</v>
      </c>
      <c r="BO73" s="380">
        <f>[3]Früchte!$CK57</f>
        <v>0</v>
      </c>
      <c r="BP73" s="188"/>
      <c r="BQ73" s="343">
        <f>VLOOKUP(MONTH(B73),[4]Referenztabelle!$B$2:$E$14,4,FALSE)</f>
        <v>4</v>
      </c>
      <c r="BR73" s="392">
        <f>[3]Früchte!$CN57</f>
        <v>4286.1329677650001</v>
      </c>
      <c r="BS73" s="392">
        <f>[3]Früchte!$CO57</f>
        <v>24851.614149394001</v>
      </c>
      <c r="BT73" s="393"/>
      <c r="BU73" s="393">
        <f>[3]Früchte!$CP57</f>
        <v>587.53135785000097</v>
      </c>
      <c r="BV73" s="393">
        <f>[3]Früchte!$CQ57</f>
        <v>4325.6734397139999</v>
      </c>
      <c r="BW73" s="393"/>
      <c r="BX73" s="392">
        <f>[3]Früchte!$CR57</f>
        <v>154.76794550400101</v>
      </c>
      <c r="BY73" s="392">
        <f>[3]Früchte!$CS57</f>
        <v>1123.2895044649999</v>
      </c>
      <c r="BZ73" s="393"/>
      <c r="CA73" s="393">
        <f>[3]Früchte!$CT57</f>
        <v>2.2495714800010003</v>
      </c>
      <c r="CB73" s="393">
        <f>[3]Früchte!$CU57</f>
        <v>139.506767354001</v>
      </c>
      <c r="CC73" s="392">
        <f>[3]Früchte!$CV57</f>
        <v>28.675138</v>
      </c>
      <c r="CD73" s="392">
        <f>[3]Früchte!$CW57</f>
        <v>300.891814587</v>
      </c>
      <c r="CE73" s="393">
        <f>[3]Früchte!$CX57</f>
        <v>12.389893655</v>
      </c>
      <c r="CF73" s="393">
        <f>[3]Früchte!$CY57</f>
        <v>136.37235720100099</v>
      </c>
      <c r="CG73" s="393"/>
      <c r="CH73" s="392">
        <f>[3]Früchte!$CZ57</f>
        <v>7.5510000000000004E-3</v>
      </c>
      <c r="CI73" s="392">
        <f>[3]Früchte!$DA57</f>
        <v>1.7878242630000001</v>
      </c>
      <c r="CJ73" s="393">
        <f>[3]Früchte!$DB57</f>
        <v>0</v>
      </c>
      <c r="CK73" s="393">
        <f>[3]Früchte!$DC57</f>
        <v>7.8291000001000005E-2</v>
      </c>
      <c r="CL73" s="392">
        <f>[3]Früchte!DD57</f>
        <v>8.6395E-2</v>
      </c>
      <c r="CM73" s="392">
        <f>[3]Früchte!DE57</f>
        <v>46.619983250001006</v>
      </c>
      <c r="CN73" s="393">
        <f>[3]Früchte!DF57</f>
        <v>2.1745000001000003E-2</v>
      </c>
      <c r="CO73" s="393">
        <f>[3]Früchte!DG57</f>
        <v>65.893882378000001</v>
      </c>
      <c r="CP73" s="392">
        <f>[3]Früchte!DH57</f>
        <v>5.2080000010000004E-3</v>
      </c>
      <c r="CQ73" s="392">
        <f>[3]Früchte!DI57</f>
        <v>244.39911613499999</v>
      </c>
      <c r="CR73" s="393"/>
      <c r="CS73" s="393">
        <f>[3]Früchte!DJ57</f>
        <v>305.37904508000099</v>
      </c>
      <c r="CT73" s="393">
        <f>[3]Früchte!DK57</f>
        <v>2958.7268822630003</v>
      </c>
      <c r="CU73" s="393"/>
      <c r="CV73" s="392">
        <f>[3]Früchte!DL57</f>
        <v>81.298097451000999</v>
      </c>
      <c r="CW73" s="392">
        <f>[3]Früchte!DM57</f>
        <v>1423.8311984929999</v>
      </c>
      <c r="CX73" s="393">
        <f>[3]Früchte!DN57</f>
        <v>11.054048380001001</v>
      </c>
      <c r="CY73" s="393">
        <f>[3]Früchte!DO57</f>
        <v>243.76688362300001</v>
      </c>
      <c r="CZ73" s="392">
        <f>[3]Früchte!DP57</f>
        <v>158.90967177800098</v>
      </c>
      <c r="DA73" s="392">
        <f>[3]Früchte!DQ57</f>
        <v>2738.307448391</v>
      </c>
      <c r="DB73" s="393">
        <f>[3]Früchte!DR57</f>
        <v>356.97141571399999</v>
      </c>
      <c r="DC73" s="393">
        <f>[3]Früchte!DS57</f>
        <v>663.51351261300101</v>
      </c>
      <c r="DD73" s="393"/>
      <c r="DE73" s="392">
        <f>[3]Früchte!DT57</f>
        <v>12.442422304000001</v>
      </c>
      <c r="DF73" s="392">
        <f>[3]Früchte!DU57</f>
        <v>452.621568513</v>
      </c>
      <c r="DG73" s="393">
        <f>[3]Früchte!DV57</f>
        <v>127.94858876000001</v>
      </c>
      <c r="DH73" s="393">
        <f>[3]Früchte!DW57</f>
        <v>859.62379729200006</v>
      </c>
      <c r="DI73" s="392">
        <f>[3]Früchte!DX57</f>
        <v>1744.620825794</v>
      </c>
      <c r="DJ73" s="392">
        <f>[3]Früchte!DY57</f>
        <v>3623.539989116</v>
      </c>
      <c r="DK73" s="393">
        <f>[3]Früchte!DZ57</f>
        <v>52.030273936</v>
      </c>
      <c r="DL73" s="393">
        <f>[3]Früchte!EA57</f>
        <v>548.375727549001</v>
      </c>
      <c r="DM73" s="392">
        <f>[3]Früchte!EB57</f>
        <v>169.228119738001</v>
      </c>
      <c r="DN73" s="392">
        <f>[3]Früchte!EC57</f>
        <v>560.25790921100099</v>
      </c>
      <c r="DO73" s="393">
        <f>[3]Früchte!ED57</f>
        <v>0.108</v>
      </c>
      <c r="DP73" s="393">
        <f>[3]Früchte!EE57</f>
        <v>78.797268415000005</v>
      </c>
    </row>
    <row r="74" spans="1:120" x14ac:dyDescent="0.2">
      <c r="A74" s="218"/>
      <c r="B74" s="189">
        <f>[3]Früchte!$A58</f>
        <v>44440</v>
      </c>
      <c r="C74" s="381">
        <f>[3]Früchte!$C58</f>
        <v>0</v>
      </c>
      <c r="D74" s="381">
        <f>[3]Früchte!$AU58</f>
        <v>0</v>
      </c>
      <c r="E74" s="380">
        <f>[3]Früchte!$E58</f>
        <v>6.0856120000000002</v>
      </c>
      <c r="F74" s="380">
        <f>[3]Früchte!$AW58</f>
        <v>3.1196069999999998</v>
      </c>
      <c r="G74" s="381">
        <f>[3]Früchte!$F58</f>
        <v>0</v>
      </c>
      <c r="H74" s="381">
        <f>[3]Früchte!$AX58</f>
        <v>3.0047130000000002</v>
      </c>
      <c r="I74" s="380">
        <f>[3]Früchte!$K58</f>
        <v>0</v>
      </c>
      <c r="J74" s="380">
        <f>[3]Früchte!$BC58</f>
        <v>0</v>
      </c>
      <c r="K74" s="381">
        <f>[3]Früchte!$N58</f>
        <v>6.3085709999999997</v>
      </c>
      <c r="L74" s="381">
        <f>[3]Früchte!$BF58</f>
        <v>3.5850789999999999</v>
      </c>
      <c r="M74" s="380"/>
      <c r="N74" s="380">
        <f>[3]Früchte!$P58</f>
        <v>0</v>
      </c>
      <c r="O74" s="380">
        <f>[3]Früchte!$BH58</f>
        <v>3.6221899999999998</v>
      </c>
      <c r="P74" s="381">
        <f>[3]Früchte!$Q58</f>
        <v>0</v>
      </c>
      <c r="Q74" s="381">
        <f>[3]Früchte!$BI58</f>
        <v>3.6</v>
      </c>
      <c r="R74" s="380">
        <f>[3]Früchte!$R58</f>
        <v>0</v>
      </c>
      <c r="S74" s="380">
        <f>[3]Früchte!$BJ58</f>
        <v>3.1871559999999999</v>
      </c>
      <c r="T74" s="381">
        <f>[3]Früchte!$T58</f>
        <v>0</v>
      </c>
      <c r="U74" s="381">
        <f>[3]Früchte!$BL58</f>
        <v>3.1254080000000002</v>
      </c>
      <c r="V74" s="380">
        <f>[3]Früchte!$U58</f>
        <v>0</v>
      </c>
      <c r="W74" s="380">
        <f>[3]Früchte!$BM58</f>
        <v>3.9835289999999999</v>
      </c>
      <c r="X74" s="380"/>
      <c r="Y74" s="380">
        <f>[3]Früchte!$X58</f>
        <v>0</v>
      </c>
      <c r="Z74" s="380">
        <f>[3]Früchte!$BP58</f>
        <v>10.992879</v>
      </c>
      <c r="AA74" s="381">
        <f>[3]Früchte!$Y58</f>
        <v>0</v>
      </c>
      <c r="AB74" s="381">
        <f>[3]Früchte!$BQ58</f>
        <v>11.550651</v>
      </c>
      <c r="AC74" s="380">
        <f>[3]Früchte!$Z58</f>
        <v>29.180416000000001</v>
      </c>
      <c r="AD74" s="380">
        <f>[3]Früchte!$BR58</f>
        <v>18.579635</v>
      </c>
      <c r="AE74" s="381">
        <f>[3]Früchte!$AA58</f>
        <v>31.376094999999999</v>
      </c>
      <c r="AF74" s="381">
        <f>[3]Früchte!$BS58</f>
        <v>21.745227</v>
      </c>
      <c r="AG74" s="380"/>
      <c r="AH74" s="380">
        <f>[3]Früchte!$AC58</f>
        <v>0</v>
      </c>
      <c r="AI74" s="380">
        <f>[3]Früchte!$BU58</f>
        <v>9.1835129999999996</v>
      </c>
      <c r="AJ74" s="381">
        <f>[3]Früchte!$AE58</f>
        <v>0</v>
      </c>
      <c r="AK74" s="381">
        <f>[3]Früchte!$BW58</f>
        <v>0</v>
      </c>
      <c r="AL74" s="380">
        <f>[3]Früchte!$AG58</f>
        <v>0</v>
      </c>
      <c r="AM74" s="380">
        <f>[3]Früchte!$BY58</f>
        <v>3.3290890000000002</v>
      </c>
      <c r="AN74" s="381">
        <f>[3]Früchte!$AH58</f>
        <v>0</v>
      </c>
      <c r="AO74" s="381">
        <f>[3]Früchte!$BZ58</f>
        <v>4.8912649999999998</v>
      </c>
      <c r="AP74" s="380"/>
      <c r="AQ74" s="380">
        <f>[3]Früchte!$AI58</f>
        <v>6.2673269999999999</v>
      </c>
      <c r="AR74" s="380">
        <f>[3]Früchte!$CA58</f>
        <v>4.1628910000000001</v>
      </c>
      <c r="AS74" s="380"/>
      <c r="AT74" s="381">
        <f>[3]Früchte!$AJ58</f>
        <v>0</v>
      </c>
      <c r="AU74" s="381">
        <f>[3]Früchte!$CB58</f>
        <v>2.0836790000000001</v>
      </c>
      <c r="AV74" s="380"/>
      <c r="AW74" s="380">
        <f>[3]Früchte!$AK58</f>
        <v>0</v>
      </c>
      <c r="AX74" s="380">
        <f>[3]Früchte!$CC58</f>
        <v>2.5143010000000001</v>
      </c>
      <c r="AY74" s="381">
        <f>[3]Früchte!$AL58</f>
        <v>0</v>
      </c>
      <c r="AZ74" s="381">
        <f>[3]Früchte!$CD58</f>
        <v>0</v>
      </c>
      <c r="BA74" s="380">
        <f>[3]Früchte!$AM58</f>
        <v>5.2601639999999996</v>
      </c>
      <c r="BB74" s="380">
        <f>[3]Früchte!$CE58</f>
        <v>3.946332</v>
      </c>
      <c r="BC74" s="381">
        <f>[3]Früchte!$AN58</f>
        <v>0</v>
      </c>
      <c r="BD74" s="381">
        <f>[3]Früchte!$CF58</f>
        <v>0</v>
      </c>
      <c r="BE74" s="380"/>
      <c r="BF74" s="380">
        <f>[3]Früchte!$AO58</f>
        <v>0</v>
      </c>
      <c r="BG74" s="380">
        <f>[3]Früchte!$CG58</f>
        <v>0</v>
      </c>
      <c r="BH74" s="381">
        <f>[3]Früchte!$AP58</f>
        <v>0</v>
      </c>
      <c r="BI74" s="381">
        <f>[3]Früchte!$CH58</f>
        <v>0</v>
      </c>
      <c r="BJ74" s="380">
        <f>[3]Früchte!$AQ58</f>
        <v>2.9426359999999998</v>
      </c>
      <c r="BK74" s="380">
        <f>[3]Früchte!$CI58</f>
        <v>2.3866480000000001</v>
      </c>
      <c r="BL74" s="381">
        <f>[3]Früchte!$AR58</f>
        <v>0.83254600000000001</v>
      </c>
      <c r="BM74" s="381">
        <f>[3]Früchte!$CJ58</f>
        <v>0.76313799999999998</v>
      </c>
      <c r="BN74" s="380">
        <f>[3]Früchte!$AS58</f>
        <v>0</v>
      </c>
      <c r="BO74" s="380">
        <f>[3]Früchte!$CK58</f>
        <v>0</v>
      </c>
      <c r="BP74" s="188"/>
      <c r="BQ74" s="343">
        <f>VLOOKUP(MONTH(B74),[4]Referenztabelle!$B$2:$E$14,4,FALSE)</f>
        <v>5</v>
      </c>
      <c r="BR74" s="392">
        <f>[3]Früchte!$CN58</f>
        <v>5082.6244101010006</v>
      </c>
      <c r="BS74" s="392">
        <f>[3]Früchte!$CO58</f>
        <v>32975.119446675002</v>
      </c>
      <c r="BT74" s="393"/>
      <c r="BU74" s="393">
        <f>[3]Früchte!$CP58</f>
        <v>600.93124769800102</v>
      </c>
      <c r="BV74" s="393">
        <f>[3]Früchte!$CQ58</f>
        <v>4770.3957358779999</v>
      </c>
      <c r="BW74" s="393"/>
      <c r="BX74" s="392">
        <f>[3]Früchte!$CR58</f>
        <v>130.99493089000001</v>
      </c>
      <c r="BY74" s="392">
        <f>[3]Früchte!$CS58</f>
        <v>1080.651270433</v>
      </c>
      <c r="BZ74" s="393"/>
      <c r="CA74" s="393">
        <f>[3]Früchte!$CT58</f>
        <v>4.0055399899999999</v>
      </c>
      <c r="CB74" s="393">
        <f>[3]Früchte!$CU58</f>
        <v>444.46647119700003</v>
      </c>
      <c r="CC74" s="392">
        <f>[3]Früchte!$CV58</f>
        <v>79.77629300000001</v>
      </c>
      <c r="CD74" s="392">
        <f>[3]Früchte!$CW58</f>
        <v>363.86579019999999</v>
      </c>
      <c r="CE74" s="393">
        <f>[3]Früchte!$CX58</f>
        <v>12.503674404</v>
      </c>
      <c r="CF74" s="393">
        <f>[3]Früchte!$CY58</f>
        <v>321.39069869400004</v>
      </c>
      <c r="CG74" s="393"/>
      <c r="CH74" s="392">
        <f>[3]Früchte!$CZ58</f>
        <v>6.3294935770010001</v>
      </c>
      <c r="CI74" s="392">
        <f>[3]Früchte!$DA58</f>
        <v>234.04233816799999</v>
      </c>
      <c r="CJ74" s="393">
        <f>[3]Früchte!$DB58</f>
        <v>0</v>
      </c>
      <c r="CK74" s="393">
        <f>[3]Früchte!$DC58</f>
        <v>0.15337299999999998</v>
      </c>
      <c r="CL74" s="392">
        <f>[3]Früchte!DD58</f>
        <v>28.57758428</v>
      </c>
      <c r="CM74" s="392">
        <f>[3]Früchte!DE58</f>
        <v>1880.571226393</v>
      </c>
      <c r="CN74" s="393">
        <f>[3]Früchte!DF58</f>
        <v>31.719525840001001</v>
      </c>
      <c r="CO74" s="393">
        <f>[3]Früchte!DG58</f>
        <v>1091.737704079</v>
      </c>
      <c r="CP74" s="392">
        <f>[3]Früchte!DH58</f>
        <v>61.779416000001</v>
      </c>
      <c r="CQ74" s="392">
        <f>[3]Früchte!DI58</f>
        <v>1497.2523740240001</v>
      </c>
      <c r="CR74" s="393"/>
      <c r="CS74" s="393">
        <f>[3]Früchte!DJ58</f>
        <v>553.22549805899996</v>
      </c>
      <c r="CT74" s="393">
        <f>[3]Früchte!DK58</f>
        <v>3471.9899214080001</v>
      </c>
      <c r="CU74" s="393"/>
      <c r="CV74" s="392">
        <f>[3]Früchte!DL58</f>
        <v>62.576553841001001</v>
      </c>
      <c r="CW74" s="392">
        <f>[3]Früchte!DM58</f>
        <v>1250.7281678050001</v>
      </c>
      <c r="CX74" s="393">
        <f>[3]Früchte!DN58</f>
        <v>11.634868246</v>
      </c>
      <c r="CY74" s="393">
        <f>[3]Früchte!DO58</f>
        <v>294.36388178800001</v>
      </c>
      <c r="CZ74" s="392">
        <f>[3]Früchte!DP58</f>
        <v>10.216352420001</v>
      </c>
      <c r="DA74" s="392">
        <f>[3]Früchte!DQ58</f>
        <v>756.52978936400098</v>
      </c>
      <c r="DB74" s="393">
        <f>[3]Früchte!DR58</f>
        <v>339.16894487700102</v>
      </c>
      <c r="DC74" s="393">
        <f>[3]Früchte!DS58</f>
        <v>824.91065141800107</v>
      </c>
      <c r="DD74" s="393"/>
      <c r="DE74" s="392">
        <f>[3]Früchte!DT58</f>
        <v>23.137818957</v>
      </c>
      <c r="DF74" s="392">
        <f>[3]Früchte!DU58</f>
        <v>569.37253966600008</v>
      </c>
      <c r="DG74" s="393">
        <f>[3]Früchte!DV58</f>
        <v>185.728715241001</v>
      </c>
      <c r="DH74" s="393">
        <f>[3]Früchte!DW58</f>
        <v>1156.1641273800001</v>
      </c>
      <c r="DI74" s="392">
        <f>[3]Früchte!DX58</f>
        <v>1995.2662083499999</v>
      </c>
      <c r="DJ74" s="392">
        <f>[3]Früchte!DY58</f>
        <v>4531.7576761520004</v>
      </c>
      <c r="DK74" s="393">
        <f>[3]Früchte!DZ58</f>
        <v>52.404607102</v>
      </c>
      <c r="DL74" s="393">
        <f>[3]Früchte!EA58</f>
        <v>595.05164756900001</v>
      </c>
      <c r="DM74" s="392">
        <f>[3]Früchte!EB58</f>
        <v>77.613482392001004</v>
      </c>
      <c r="DN74" s="392">
        <f>[3]Früchte!EC58</f>
        <v>758.75441251199993</v>
      </c>
      <c r="DO74" s="393">
        <f>[3]Früchte!ED58</f>
        <v>212.19693081200001</v>
      </c>
      <c r="DP74" s="393">
        <f>[3]Früchte!EE58</f>
        <v>1775.5783260200001</v>
      </c>
    </row>
    <row r="75" spans="1:120" x14ac:dyDescent="0.2">
      <c r="B75" s="189">
        <f>[3]Früchte!$A59</f>
        <v>44409</v>
      </c>
      <c r="C75" s="381">
        <f>[3]Früchte!$C59</f>
        <v>0</v>
      </c>
      <c r="D75" s="381">
        <f>[3]Früchte!$AU59</f>
        <v>3.305717</v>
      </c>
      <c r="E75" s="380">
        <f>[3]Früchte!$E59</f>
        <v>6.2761969999999998</v>
      </c>
      <c r="F75" s="380">
        <f>[3]Früchte!$AW59</f>
        <v>3.3912399999999998</v>
      </c>
      <c r="G75" s="381">
        <f>[3]Früchte!$F59</f>
        <v>0</v>
      </c>
      <c r="H75" s="381">
        <f>[3]Früchte!$AX59</f>
        <v>3.1368939999999998</v>
      </c>
      <c r="I75" s="380">
        <f>[3]Früchte!$K59</f>
        <v>0</v>
      </c>
      <c r="J75" s="380">
        <f>[3]Früchte!$BC59</f>
        <v>0</v>
      </c>
      <c r="K75" s="381">
        <f>[3]Früchte!$N59</f>
        <v>6.3718089999999998</v>
      </c>
      <c r="L75" s="381">
        <f>[3]Früchte!$BF59</f>
        <v>3.7107109999999999</v>
      </c>
      <c r="M75" s="380"/>
      <c r="N75" s="380">
        <f>[3]Früchte!$P59</f>
        <v>0</v>
      </c>
      <c r="O75" s="380">
        <f>[3]Früchte!$BH59</f>
        <v>2.2029930000000002</v>
      </c>
      <c r="P75" s="381">
        <f>[3]Früchte!$Q59</f>
        <v>0</v>
      </c>
      <c r="Q75" s="381">
        <f>[3]Früchte!$BI59</f>
        <v>0</v>
      </c>
      <c r="R75" s="380">
        <f>[3]Früchte!$R59</f>
        <v>0</v>
      </c>
      <c r="S75" s="380">
        <f>[3]Früchte!$BJ59</f>
        <v>3.1220699999999999</v>
      </c>
      <c r="T75" s="381">
        <f>[3]Früchte!$T59</f>
        <v>0</v>
      </c>
      <c r="U75" s="381">
        <f>[3]Früchte!$BL59</f>
        <v>3.1060949999999998</v>
      </c>
      <c r="V75" s="380">
        <f>[3]Früchte!$U59</f>
        <v>6.418482</v>
      </c>
      <c r="W75" s="380">
        <f>[3]Früchte!$BM59</f>
        <v>3.8504849999999999</v>
      </c>
      <c r="X75" s="380"/>
      <c r="Y75" s="380">
        <f>[3]Früchte!$X59</f>
        <v>0</v>
      </c>
      <c r="Z75" s="380">
        <f>[3]Früchte!$BP59</f>
        <v>11.536683999999999</v>
      </c>
      <c r="AA75" s="381">
        <f>[3]Früchte!$Y59</f>
        <v>0</v>
      </c>
      <c r="AB75" s="381">
        <f>[3]Früchte!$BQ59</f>
        <v>11.200633</v>
      </c>
      <c r="AC75" s="380">
        <f>[3]Früchte!$Z59</f>
        <v>29.343287</v>
      </c>
      <c r="AD75" s="380">
        <f>[3]Früchte!$BR59</f>
        <v>18.432182999999998</v>
      </c>
      <c r="AE75" s="381">
        <f>[3]Früchte!$AA59</f>
        <v>32.897950000000002</v>
      </c>
      <c r="AF75" s="381">
        <f>[3]Früchte!$BS59</f>
        <v>20.581434000000002</v>
      </c>
      <c r="AG75" s="380"/>
      <c r="AH75" s="380">
        <f>[3]Früchte!$AC59</f>
        <v>11.965132000000001</v>
      </c>
      <c r="AI75" s="380">
        <f>[3]Früchte!$BU59</f>
        <v>7.3177669999999999</v>
      </c>
      <c r="AJ75" s="381">
        <f>[3]Früchte!$AE59</f>
        <v>0</v>
      </c>
      <c r="AK75" s="381">
        <f>[3]Früchte!$BW59</f>
        <v>11.669038</v>
      </c>
      <c r="AL75" s="380">
        <f>[3]Früchte!$AG59</f>
        <v>5.9847000000000001</v>
      </c>
      <c r="AM75" s="380">
        <f>[3]Früchte!$BY59</f>
        <v>3.2818809999999998</v>
      </c>
      <c r="AN75" s="381">
        <f>[3]Früchte!$AH59</f>
        <v>10.318045</v>
      </c>
      <c r="AO75" s="381">
        <f>[3]Früchte!$BZ59</f>
        <v>4.97661</v>
      </c>
      <c r="AP75" s="380"/>
      <c r="AQ75" s="380">
        <f>[3]Früchte!$AI59</f>
        <v>6.7317770000000001</v>
      </c>
      <c r="AR75" s="380">
        <f>[3]Früchte!$CA59</f>
        <v>4.7775210000000001</v>
      </c>
      <c r="AS75" s="380"/>
      <c r="AT75" s="381">
        <f>[3]Früchte!$AJ59</f>
        <v>3.8168700000000002</v>
      </c>
      <c r="AU75" s="381">
        <f>[3]Früchte!$CB59</f>
        <v>1.7661720000000001</v>
      </c>
      <c r="AV75" s="380"/>
      <c r="AW75" s="380">
        <f>[3]Früchte!$AK59</f>
        <v>0</v>
      </c>
      <c r="AX75" s="380">
        <f>[3]Früchte!$CC59</f>
        <v>2.2093560000000001</v>
      </c>
      <c r="AY75" s="381">
        <f>[3]Früchte!$AL59</f>
        <v>0</v>
      </c>
      <c r="AZ75" s="381">
        <f>[3]Früchte!$CD59</f>
        <v>0</v>
      </c>
      <c r="BA75" s="380">
        <f>[3]Früchte!$AM59</f>
        <v>0</v>
      </c>
      <c r="BB75" s="380">
        <f>[3]Früchte!$CE59</f>
        <v>3.9037130000000002</v>
      </c>
      <c r="BC75" s="381">
        <f>[3]Früchte!$AN59</f>
        <v>0</v>
      </c>
      <c r="BD75" s="381">
        <f>[3]Früchte!$CF59</f>
        <v>0</v>
      </c>
      <c r="BE75" s="380"/>
      <c r="BF75" s="380">
        <f>[3]Früchte!$AO59</f>
        <v>0</v>
      </c>
      <c r="BG75" s="380">
        <f>[3]Früchte!$CG59</f>
        <v>0</v>
      </c>
      <c r="BH75" s="381">
        <f>[3]Früchte!$AP59</f>
        <v>0</v>
      </c>
      <c r="BI75" s="381">
        <f>[3]Früchte!$CH59</f>
        <v>0</v>
      </c>
      <c r="BJ75" s="380">
        <f>[3]Früchte!$AQ59</f>
        <v>2.980092</v>
      </c>
      <c r="BK75" s="380">
        <f>[3]Früchte!$CI59</f>
        <v>2.5519790000000002</v>
      </c>
      <c r="BL75" s="381">
        <f>[3]Früchte!$AR59</f>
        <v>0.83221000000000001</v>
      </c>
      <c r="BM75" s="381">
        <f>[3]Früchte!$CJ59</f>
        <v>0.77878800000000004</v>
      </c>
      <c r="BN75" s="380">
        <f>[3]Früchte!$AS59</f>
        <v>0</v>
      </c>
      <c r="BO75" s="380">
        <f>[3]Früchte!$CK59</f>
        <v>0</v>
      </c>
      <c r="BQ75" s="343">
        <f>VLOOKUP(MONTH(B75),[4]Referenztabelle!$B$2:$E$14,4,FALSE)</f>
        <v>4</v>
      </c>
      <c r="BR75" s="392">
        <f>[3]Früchte!$CN59</f>
        <v>4570.7030937360005</v>
      </c>
      <c r="BS75" s="392">
        <f>[3]Früchte!$CO59</f>
        <v>30129.450972754999</v>
      </c>
      <c r="BT75" s="393"/>
      <c r="BU75" s="393">
        <f>[3]Früchte!$CP59</f>
        <v>369.35417909700101</v>
      </c>
      <c r="BV75" s="393">
        <f>[3]Früchte!$CQ59</f>
        <v>3357.0641970520001</v>
      </c>
      <c r="BW75" s="393"/>
      <c r="BX75" s="392">
        <f>[3]Früchte!$CR59</f>
        <v>97.823135912001007</v>
      </c>
      <c r="BY75" s="392">
        <f>[3]Früchte!$CS59</f>
        <v>506.15834670800098</v>
      </c>
      <c r="BZ75" s="393"/>
      <c r="CA75" s="393">
        <f>[3]Früchte!$CT59</f>
        <v>13.645265375999999</v>
      </c>
      <c r="CB75" s="393">
        <f>[3]Früchte!$CU59</f>
        <v>547.540098524001</v>
      </c>
      <c r="CC75" s="392">
        <f>[3]Früchte!$CV59</f>
        <v>136.436984188</v>
      </c>
      <c r="CD75" s="392">
        <f>[3]Früchte!$CW59</f>
        <v>377.05180397300001</v>
      </c>
      <c r="CE75" s="393">
        <f>[3]Früchte!$CX59</f>
        <v>7.7644568740000004</v>
      </c>
      <c r="CF75" s="393">
        <f>[3]Früchte!$CY59</f>
        <v>373.34876985100101</v>
      </c>
      <c r="CG75" s="393"/>
      <c r="CH75" s="392">
        <f>[3]Früchte!$CZ59</f>
        <v>86.706740474000014</v>
      </c>
      <c r="CI75" s="392">
        <f>[3]Früchte!$DA59</f>
        <v>1304.9170433739998</v>
      </c>
      <c r="CJ75" s="393">
        <f>[3]Früchte!$DB59</f>
        <v>4.6381516739999995</v>
      </c>
      <c r="CK75" s="393">
        <f>[3]Früchte!$DC59</f>
        <v>178.87914172500001</v>
      </c>
      <c r="CL75" s="392">
        <f>[3]Früchte!DD59</f>
        <v>110.07554163500001</v>
      </c>
      <c r="CM75" s="392">
        <f>[3]Früchte!DE59</f>
        <v>2881.4812830289998</v>
      </c>
      <c r="CN75" s="393">
        <f>[3]Früchte!DF59</f>
        <v>352.74220707399996</v>
      </c>
      <c r="CO75" s="393">
        <f>[3]Früchte!DG59</f>
        <v>1560.8995898829999</v>
      </c>
      <c r="CP75" s="392">
        <f>[3]Früchte!DH59</f>
        <v>14.990957</v>
      </c>
      <c r="CQ75" s="392">
        <f>[3]Früchte!DI59</f>
        <v>723.39056877200096</v>
      </c>
      <c r="CR75" s="393"/>
      <c r="CS75" s="393">
        <f>[3]Früchte!DJ59</f>
        <v>280.203167659001</v>
      </c>
      <c r="CT75" s="393">
        <f>[3]Früchte!DK59</f>
        <v>1768.8038052089998</v>
      </c>
      <c r="CU75" s="393"/>
      <c r="CV75" s="392">
        <f>[3]Früchte!DL59</f>
        <v>45.034569667000007</v>
      </c>
      <c r="CW75" s="392">
        <f>[3]Früchte!DM59</f>
        <v>848.03508144600005</v>
      </c>
      <c r="CX75" s="393">
        <f>[3]Früchte!DN59</f>
        <v>12.418389542000002</v>
      </c>
      <c r="CY75" s="393">
        <f>[3]Früchte!DO59</f>
        <v>215.25659605200102</v>
      </c>
      <c r="CZ75" s="392">
        <f>[3]Früchte!DP59</f>
        <v>3.5364675210010001</v>
      </c>
      <c r="DA75" s="392">
        <f>[3]Früchte!DQ59</f>
        <v>88.038758451000987</v>
      </c>
      <c r="DB75" s="393">
        <f>[3]Früchte!DR59</f>
        <v>256.72687117599997</v>
      </c>
      <c r="DC75" s="393">
        <f>[3]Früchte!DS59</f>
        <v>706.48190155500004</v>
      </c>
      <c r="DD75" s="393"/>
      <c r="DE75" s="392">
        <f>[3]Früchte!DT59</f>
        <v>16.633237088999998</v>
      </c>
      <c r="DF75" s="392">
        <f>[3]Früchte!DU59</f>
        <v>379.36543591200001</v>
      </c>
      <c r="DG75" s="393">
        <f>[3]Früchte!DV59</f>
        <v>192.169790912</v>
      </c>
      <c r="DH75" s="393">
        <f>[3]Früchte!DW59</f>
        <v>950.69783392300099</v>
      </c>
      <c r="DI75" s="392">
        <f>[3]Früchte!DX59</f>
        <v>1488.447196478</v>
      </c>
      <c r="DJ75" s="392">
        <f>[3]Früchte!DY59</f>
        <v>3454.6662000560004</v>
      </c>
      <c r="DK75" s="393">
        <f>[3]Früchte!DZ59</f>
        <v>51.494347666000003</v>
      </c>
      <c r="DL75" s="393">
        <f>[3]Früchte!EA59</f>
        <v>420.68826050299998</v>
      </c>
      <c r="DM75" s="392">
        <f>[3]Früchte!EB59</f>
        <v>30.005361086000001</v>
      </c>
      <c r="DN75" s="392">
        <f>[3]Früchte!EC59</f>
        <v>428.64848763599997</v>
      </c>
      <c r="DO75" s="393">
        <f>[3]Früchte!ED59</f>
        <v>451.66010019799995</v>
      </c>
      <c r="DP75" s="393">
        <f>[3]Früchte!EE59</f>
        <v>4238.880538376</v>
      </c>
    </row>
    <row r="76" spans="1:120" x14ac:dyDescent="0.2">
      <c r="B76" s="189">
        <f>[3]Früchte!$A60</f>
        <v>44378</v>
      </c>
      <c r="C76" s="381">
        <f>[3]Früchte!$C60</f>
        <v>0</v>
      </c>
      <c r="D76" s="381">
        <f>[3]Früchte!$AU60</f>
        <v>3.3061310000000002</v>
      </c>
      <c r="E76" s="380">
        <f>[3]Früchte!$E60</f>
        <v>6.3096129999999997</v>
      </c>
      <c r="F76" s="380">
        <f>[3]Früchte!$AW60</f>
        <v>3.4075850000000001</v>
      </c>
      <c r="G76" s="381">
        <f>[3]Früchte!$F60</f>
        <v>0</v>
      </c>
      <c r="H76" s="381">
        <f>[3]Früchte!$AX60</f>
        <v>3.199999</v>
      </c>
      <c r="I76" s="380">
        <f>[3]Früchte!$K60</f>
        <v>0</v>
      </c>
      <c r="J76" s="380">
        <f>[3]Früchte!$BC60</f>
        <v>0</v>
      </c>
      <c r="K76" s="381">
        <f>[3]Früchte!$N60</f>
        <v>6.4706279999999996</v>
      </c>
      <c r="L76" s="381">
        <f>[3]Früchte!$BF60</f>
        <v>4.0214939999999997</v>
      </c>
      <c r="M76" s="380"/>
      <c r="N76" s="380">
        <f>[3]Früchte!$P60</f>
        <v>0</v>
      </c>
      <c r="O76" s="380">
        <f>[3]Früchte!$BH60</f>
        <v>2.2041309999999998</v>
      </c>
      <c r="P76" s="381">
        <f>[3]Früchte!$Q60</f>
        <v>0</v>
      </c>
      <c r="Q76" s="381">
        <f>[3]Früchte!$BI60</f>
        <v>0</v>
      </c>
      <c r="R76" s="380">
        <f>[3]Früchte!$R60</f>
        <v>0</v>
      </c>
      <c r="S76" s="380">
        <f>[3]Früchte!$BJ60</f>
        <v>3.1097419999999998</v>
      </c>
      <c r="T76" s="381">
        <f>[3]Früchte!$T60</f>
        <v>0</v>
      </c>
      <c r="U76" s="381">
        <f>[3]Früchte!$BL60</f>
        <v>3.3136540000000001</v>
      </c>
      <c r="V76" s="380">
        <f>[3]Früchte!$U60</f>
        <v>0</v>
      </c>
      <c r="W76" s="380">
        <f>[3]Früchte!$BM60</f>
        <v>4.0803739999999999</v>
      </c>
      <c r="X76" s="380"/>
      <c r="Y76" s="380">
        <f>[3]Früchte!$X60</f>
        <v>17.465053000000001</v>
      </c>
      <c r="Z76" s="380">
        <f>[3]Früchte!$BP60</f>
        <v>11.241466000000001</v>
      </c>
      <c r="AA76" s="381">
        <f>[3]Früchte!$Y60</f>
        <v>0</v>
      </c>
      <c r="AB76" s="381">
        <f>[3]Früchte!$BQ60</f>
        <v>11.087531</v>
      </c>
      <c r="AC76" s="380">
        <f>[3]Früchte!$Z60</f>
        <v>20.812798000000001</v>
      </c>
      <c r="AD76" s="380">
        <f>[3]Früchte!$BR60</f>
        <v>15.857573</v>
      </c>
      <c r="AE76" s="381">
        <f>[3]Früchte!$AA60</f>
        <v>33.782775000000001</v>
      </c>
      <c r="AF76" s="381">
        <f>[3]Früchte!$BS60</f>
        <v>20.469308000000002</v>
      </c>
      <c r="AG76" s="380"/>
      <c r="AH76" s="380">
        <f>[3]Früchte!$AC60</f>
        <v>10.681777</v>
      </c>
      <c r="AI76" s="380">
        <f>[3]Früchte!$BU60</f>
        <v>6.8860330000000003</v>
      </c>
      <c r="AJ76" s="381">
        <f>[3]Früchte!$AE60</f>
        <v>17.472114999999999</v>
      </c>
      <c r="AK76" s="381">
        <f>[3]Früchte!$BW60</f>
        <v>9.7194230000000008</v>
      </c>
      <c r="AL76" s="380">
        <f>[3]Früchte!$AG60</f>
        <v>6.53315</v>
      </c>
      <c r="AM76" s="380">
        <f>[3]Früchte!$BY60</f>
        <v>3.3997799999999998</v>
      </c>
      <c r="AN76" s="381">
        <f>[3]Früchte!$AH60</f>
        <v>0</v>
      </c>
      <c r="AO76" s="381">
        <f>[3]Früchte!$BZ60</f>
        <v>4.9651430000000003</v>
      </c>
      <c r="AP76" s="380"/>
      <c r="AQ76" s="380">
        <f>[3]Früchte!$AI60</f>
        <v>6.8604529999999997</v>
      </c>
      <c r="AR76" s="380">
        <f>[3]Früchte!$CA60</f>
        <v>4.9556319999999996</v>
      </c>
      <c r="AS76" s="380"/>
      <c r="AT76" s="381">
        <f>[3]Früchte!$AJ60</f>
        <v>4.3285910000000003</v>
      </c>
      <c r="AU76" s="381">
        <f>[3]Früchte!$CB60</f>
        <v>2.2744770000000001</v>
      </c>
      <c r="AV76" s="380"/>
      <c r="AW76" s="380">
        <f>[3]Früchte!$AK60</f>
        <v>2.5746609999999999</v>
      </c>
      <c r="AX76" s="380">
        <f>[3]Früchte!$CC60</f>
        <v>1.982572</v>
      </c>
      <c r="AY76" s="381">
        <f>[3]Früchte!$AL60</f>
        <v>0</v>
      </c>
      <c r="AZ76" s="381">
        <f>[3]Früchte!$CD60</f>
        <v>0</v>
      </c>
      <c r="BA76" s="380">
        <f>[3]Früchte!$AM60</f>
        <v>0</v>
      </c>
      <c r="BB76" s="380">
        <f>[3]Früchte!$CE60</f>
        <v>0</v>
      </c>
      <c r="BC76" s="381">
        <f>[3]Früchte!$AN60</f>
        <v>0</v>
      </c>
      <c r="BD76" s="381">
        <f>[3]Früchte!$CF60</f>
        <v>0</v>
      </c>
      <c r="BE76" s="380"/>
      <c r="BF76" s="380">
        <f>[3]Früchte!$AO60</f>
        <v>0</v>
      </c>
      <c r="BG76" s="380">
        <f>[3]Früchte!$CG60</f>
        <v>0</v>
      </c>
      <c r="BH76" s="381">
        <f>[3]Früchte!$AP60</f>
        <v>0</v>
      </c>
      <c r="BI76" s="381">
        <f>[3]Früchte!$CH60</f>
        <v>0</v>
      </c>
      <c r="BJ76" s="380">
        <f>[3]Früchte!$AQ60</f>
        <v>2.980092</v>
      </c>
      <c r="BK76" s="380">
        <f>[3]Früchte!$CI60</f>
        <v>2.5371649999999999</v>
      </c>
      <c r="BL76" s="381">
        <f>[3]Früchte!$AR60</f>
        <v>0.84823700000000002</v>
      </c>
      <c r="BM76" s="381">
        <f>[3]Früchte!$CJ60</f>
        <v>0.66525100000000004</v>
      </c>
      <c r="BN76" s="380">
        <f>[3]Früchte!$AS60</f>
        <v>0</v>
      </c>
      <c r="BO76" s="380">
        <f>[3]Früchte!$CK60</f>
        <v>0</v>
      </c>
      <c r="BQ76" s="343">
        <f>VLOOKUP(MONTH(B76),[4]Referenztabelle!$B$2:$E$14,4,FALSE)</f>
        <v>4</v>
      </c>
      <c r="BR76" s="392">
        <f>[3]Früchte!$CN60</f>
        <v>4700.7377419260001</v>
      </c>
      <c r="BS76" s="392">
        <f>[3]Früchte!$CO60</f>
        <v>29100.562832614003</v>
      </c>
      <c r="BT76" s="393"/>
      <c r="BU76" s="393">
        <f>[3]Früchte!$CP60</f>
        <v>348.22622081600002</v>
      </c>
      <c r="BV76" s="393">
        <f>[3]Früchte!$CQ60</f>
        <v>3083.3026060759998</v>
      </c>
      <c r="BW76" s="393"/>
      <c r="BX76" s="392">
        <f>[3]Früchte!$CR60</f>
        <v>20.810832361000003</v>
      </c>
      <c r="BY76" s="392">
        <f>[3]Früchte!$CS60</f>
        <v>484.94371611600104</v>
      </c>
      <c r="BZ76" s="393"/>
      <c r="CA76" s="393">
        <f>[3]Früchte!$CT60</f>
        <v>13.250466546001</v>
      </c>
      <c r="CB76" s="393">
        <f>[3]Früchte!$CU60</f>
        <v>946.74265030500101</v>
      </c>
      <c r="CC76" s="392">
        <f>[3]Früchte!$CV60</f>
        <v>129.866475431</v>
      </c>
      <c r="CD76" s="392">
        <f>[3]Früchte!$CW60</f>
        <v>373.65477842200102</v>
      </c>
      <c r="CE76" s="393">
        <f>[3]Früchte!$CX60</f>
        <v>13.822525000000001</v>
      </c>
      <c r="CF76" s="393">
        <f>[3]Früchte!$CY60</f>
        <v>352.51720898100098</v>
      </c>
      <c r="CG76" s="393"/>
      <c r="CH76" s="392">
        <f>[3]Früchte!$CZ60</f>
        <v>175.08990981300099</v>
      </c>
      <c r="CI76" s="392">
        <f>[3]Früchte!$DA60</f>
        <v>2129.2692665260001</v>
      </c>
      <c r="CJ76" s="393">
        <f>[3]Früchte!$DB60</f>
        <v>114.62369224400001</v>
      </c>
      <c r="CK76" s="393">
        <f>[3]Früchte!$DC60</f>
        <v>1305.1408676650001</v>
      </c>
      <c r="CL76" s="392">
        <f>[3]Früchte!DD60</f>
        <v>286.80427072300097</v>
      </c>
      <c r="CM76" s="392">
        <f>[3]Früchte!DE60</f>
        <v>2591.0233693619998</v>
      </c>
      <c r="CN76" s="393">
        <f>[3]Früchte!DF60</f>
        <v>149.569155704</v>
      </c>
      <c r="CO76" s="393">
        <f>[3]Früchte!DG60</f>
        <v>1423.7598542520002</v>
      </c>
      <c r="CP76" s="392">
        <f>[3]Früchte!DH60</f>
        <v>0.785636</v>
      </c>
      <c r="CQ76" s="392">
        <f>[3]Früchte!DI60</f>
        <v>31.855724780000003</v>
      </c>
      <c r="CR76" s="393"/>
      <c r="CS76" s="393">
        <f>[3]Früchte!DJ60</f>
        <v>129.79708859200102</v>
      </c>
      <c r="CT76" s="393">
        <f>[3]Früchte!DK60</f>
        <v>925.38184199</v>
      </c>
      <c r="CU76" s="393"/>
      <c r="CV76" s="392">
        <f>[3]Früchte!DL60</f>
        <v>69.754245368000994</v>
      </c>
      <c r="CW76" s="392">
        <f>[3]Früchte!DM60</f>
        <v>831.31671680700003</v>
      </c>
      <c r="CX76" s="393">
        <f>[3]Früchte!DN60</f>
        <v>13.873187669000002</v>
      </c>
      <c r="CY76" s="393">
        <f>[3]Früchte!DO60</f>
        <v>179.08877546000002</v>
      </c>
      <c r="CZ76" s="392">
        <f>[3]Früchte!DP60</f>
        <v>8.0612000000999995E-2</v>
      </c>
      <c r="DA76" s="392">
        <f>[3]Früchte!DQ60</f>
        <v>18.654936850999999</v>
      </c>
      <c r="DB76" s="393">
        <f>[3]Früchte!DR60</f>
        <v>394.60257911100098</v>
      </c>
      <c r="DC76" s="393">
        <f>[3]Früchte!DS60</f>
        <v>599.14670718599996</v>
      </c>
      <c r="DD76" s="393"/>
      <c r="DE76" s="392">
        <f>[3]Früchte!DT60</f>
        <v>13.281220788000999</v>
      </c>
      <c r="DF76" s="392">
        <f>[3]Früchte!DU60</f>
        <v>419.08523154000102</v>
      </c>
      <c r="DG76" s="393">
        <f>[3]Früchte!DV60</f>
        <v>208.660210876001</v>
      </c>
      <c r="DH76" s="393">
        <f>[3]Früchte!DW60</f>
        <v>769.17540459500003</v>
      </c>
      <c r="DI76" s="392">
        <f>[3]Früchte!DX60</f>
        <v>1448.833429088</v>
      </c>
      <c r="DJ76" s="392">
        <f>[3]Früchte!DY60</f>
        <v>3150.183528256</v>
      </c>
      <c r="DK76" s="393">
        <f>[3]Früchte!DZ60</f>
        <v>47.633420170000001</v>
      </c>
      <c r="DL76" s="393">
        <f>[3]Früchte!EA60</f>
        <v>381.909793525</v>
      </c>
      <c r="DM76" s="392">
        <f>[3]Früchte!EB60</f>
        <v>23.339911071000998</v>
      </c>
      <c r="DN76" s="392">
        <f>[3]Früchte!EC60</f>
        <v>429.74152917800097</v>
      </c>
      <c r="DO76" s="393">
        <f>[3]Früchte!ED60</f>
        <v>592.86686341899997</v>
      </c>
      <c r="DP76" s="393">
        <f>[3]Früchte!EE60</f>
        <v>4623.624142746</v>
      </c>
    </row>
    <row r="77" spans="1:120" x14ac:dyDescent="0.2">
      <c r="B77" s="189">
        <f>[3]Früchte!$A61</f>
        <v>44348</v>
      </c>
      <c r="C77" s="381">
        <f>[3]Früchte!$C61</f>
        <v>0</v>
      </c>
      <c r="D77" s="381">
        <f>[3]Früchte!$AU61</f>
        <v>3.3061310000000002</v>
      </c>
      <c r="E77" s="380">
        <f>[3]Früchte!$E61</f>
        <v>6.4124670000000004</v>
      </c>
      <c r="F77" s="380">
        <f>[3]Früchte!$AW61</f>
        <v>3.2999559999999999</v>
      </c>
      <c r="G77" s="381">
        <f>[3]Früchte!$F61</f>
        <v>0</v>
      </c>
      <c r="H77" s="381">
        <f>[3]Früchte!$AX61</f>
        <v>3.199999</v>
      </c>
      <c r="I77" s="380">
        <f>[3]Früchte!$K61</f>
        <v>0</v>
      </c>
      <c r="J77" s="380">
        <f>[3]Früchte!$BC61</f>
        <v>0</v>
      </c>
      <c r="K77" s="381">
        <f>[3]Früchte!$N61</f>
        <v>6.5159750000000001</v>
      </c>
      <c r="L77" s="381">
        <f>[3]Früchte!$BF61</f>
        <v>4.0791079999999997</v>
      </c>
      <c r="M77" s="380"/>
      <c r="N77" s="380">
        <f>[3]Früchte!$P61</f>
        <v>0</v>
      </c>
      <c r="O77" s="380">
        <f>[3]Früchte!$BH61</f>
        <v>2.2071830000000001</v>
      </c>
      <c r="P77" s="381">
        <f>[3]Früchte!$Q61</f>
        <v>0</v>
      </c>
      <c r="Q77" s="381">
        <f>[3]Früchte!$BI61</f>
        <v>0</v>
      </c>
      <c r="R77" s="380">
        <f>[3]Früchte!$R61</f>
        <v>0</v>
      </c>
      <c r="S77" s="380">
        <f>[3]Früchte!$BJ61</f>
        <v>3.1128550000000001</v>
      </c>
      <c r="T77" s="381">
        <f>[3]Früchte!$T61</f>
        <v>0</v>
      </c>
      <c r="U77" s="381">
        <f>[3]Früchte!$BL61</f>
        <v>3.3799079999999999</v>
      </c>
      <c r="V77" s="380">
        <f>[3]Früchte!$U61</f>
        <v>0</v>
      </c>
      <c r="W77" s="380">
        <f>[3]Früchte!$BM61</f>
        <v>4.151497</v>
      </c>
      <c r="X77" s="380"/>
      <c r="Y77" s="380">
        <f>[3]Früchte!$X61</f>
        <v>18.909797000000001</v>
      </c>
      <c r="Z77" s="380">
        <f>[3]Früchte!$BP61</f>
        <v>10.465743</v>
      </c>
      <c r="AA77" s="381">
        <f>[3]Früchte!$Y61</f>
        <v>0</v>
      </c>
      <c r="AB77" s="381">
        <f>[3]Früchte!$BQ61</f>
        <v>11.029553</v>
      </c>
      <c r="AC77" s="380">
        <f>[3]Früchte!$Z61</f>
        <v>17.492177999999999</v>
      </c>
      <c r="AD77" s="380">
        <f>[3]Früchte!$BR61</f>
        <v>14.204242000000001</v>
      </c>
      <c r="AE77" s="381">
        <f>[3]Früchte!$AA61</f>
        <v>21.910412000000001</v>
      </c>
      <c r="AF77" s="381">
        <f>[3]Früchte!$BS61</f>
        <v>17.317799999999998</v>
      </c>
      <c r="AG77" s="380"/>
      <c r="AH77" s="380">
        <f>[3]Früchte!$AC61</f>
        <v>10.571346</v>
      </c>
      <c r="AI77" s="380">
        <f>[3]Früchte!$BU61</f>
        <v>6.0618840000000001</v>
      </c>
      <c r="AJ77" s="381">
        <f>[3]Früchte!$AE61</f>
        <v>15.987816</v>
      </c>
      <c r="AK77" s="381">
        <f>[3]Früchte!$BW61</f>
        <v>8.4600810000000006</v>
      </c>
      <c r="AL77" s="380">
        <f>[3]Früchte!$AG61</f>
        <v>7.458367</v>
      </c>
      <c r="AM77" s="380">
        <f>[3]Früchte!$BY61</f>
        <v>3.7575889999999998</v>
      </c>
      <c r="AN77" s="381">
        <f>[3]Früchte!$AH61</f>
        <v>0</v>
      </c>
      <c r="AO77" s="381">
        <f>[3]Früchte!$BZ61</f>
        <v>0</v>
      </c>
      <c r="AP77" s="380"/>
      <c r="AQ77" s="380">
        <f>[3]Früchte!$AI61</f>
        <v>0</v>
      </c>
      <c r="AR77" s="380">
        <f>[3]Früchte!$CA61</f>
        <v>4.8808749999999996</v>
      </c>
      <c r="AS77" s="380"/>
      <c r="AT77" s="381">
        <f>[3]Früchte!$AJ61</f>
        <v>4.9459090000000003</v>
      </c>
      <c r="AU77" s="381">
        <f>[3]Früchte!$CB61</f>
        <v>2.3927269999999998</v>
      </c>
      <c r="AV77" s="380"/>
      <c r="AW77" s="380">
        <f>[3]Früchte!$AK61</f>
        <v>2.6582590000000001</v>
      </c>
      <c r="AX77" s="380">
        <f>[3]Früchte!$CC61</f>
        <v>1.9542310000000001</v>
      </c>
      <c r="AY77" s="381">
        <f>[3]Früchte!$AL61</f>
        <v>0</v>
      </c>
      <c r="AZ77" s="381">
        <f>[3]Früchte!$CD61</f>
        <v>0</v>
      </c>
      <c r="BA77" s="380">
        <f>[3]Früchte!$AM61</f>
        <v>0</v>
      </c>
      <c r="BB77" s="380">
        <f>[3]Früchte!$CE61</f>
        <v>0</v>
      </c>
      <c r="BC77" s="381">
        <f>[3]Früchte!$AN61</f>
        <v>0</v>
      </c>
      <c r="BD77" s="381">
        <f>[3]Früchte!$CF61</f>
        <v>0</v>
      </c>
      <c r="BE77" s="380"/>
      <c r="BF77" s="380">
        <f>[3]Früchte!$AO61</f>
        <v>0</v>
      </c>
      <c r="BG77" s="380">
        <f>[3]Früchte!$CG61</f>
        <v>0</v>
      </c>
      <c r="BH77" s="381">
        <f>[3]Früchte!$AP61</f>
        <v>0</v>
      </c>
      <c r="BI77" s="381">
        <f>[3]Früchte!$CH61</f>
        <v>0</v>
      </c>
      <c r="BJ77" s="380">
        <f>[3]Früchte!$AQ61</f>
        <v>2.9426359999999998</v>
      </c>
      <c r="BK77" s="380">
        <f>[3]Früchte!$CI61</f>
        <v>2.564702</v>
      </c>
      <c r="BL77" s="381">
        <f>[3]Früchte!$AR61</f>
        <v>0.80296100000000004</v>
      </c>
      <c r="BM77" s="381">
        <f>[3]Früchte!$CJ61</f>
        <v>0.72759200000000002</v>
      </c>
      <c r="BN77" s="380">
        <f>[3]Früchte!$AS61</f>
        <v>0</v>
      </c>
      <c r="BO77" s="380">
        <f>[3]Früchte!$CK61</f>
        <v>0</v>
      </c>
      <c r="BQ77" s="343">
        <f>VLOOKUP(MONTH(B77),[4]Referenztabelle!$B$2:$E$14,4,FALSE)</f>
        <v>5</v>
      </c>
      <c r="BR77" s="392">
        <f>[3]Früchte!$CN61</f>
        <v>7126.8297274380002</v>
      </c>
      <c r="BS77" s="392">
        <f>[3]Früchte!$CO61</f>
        <v>42845.556990726</v>
      </c>
      <c r="BT77" s="393"/>
      <c r="BU77" s="393">
        <f>[3]Früchte!$CP61</f>
        <v>539.25091054100108</v>
      </c>
      <c r="BV77" s="393">
        <f>[3]Früchte!$CQ61</f>
        <v>4754.8772814180002</v>
      </c>
      <c r="BW77" s="393"/>
      <c r="BX77" s="392">
        <f>[3]Früchte!$CR61</f>
        <v>42.358685879001001</v>
      </c>
      <c r="BY77" s="392">
        <f>[3]Früchte!$CS61</f>
        <v>822.80736229800004</v>
      </c>
      <c r="BZ77" s="393"/>
      <c r="CA77" s="393">
        <f>[3]Früchte!$CT61</f>
        <v>251.34609741900002</v>
      </c>
      <c r="CB77" s="393">
        <f>[3]Früchte!$CU61</f>
        <v>2983.6758160020004</v>
      </c>
      <c r="CC77" s="392">
        <f>[3]Früchte!$CV61</f>
        <v>216.83622843000001</v>
      </c>
      <c r="CD77" s="392">
        <f>[3]Früchte!$CW61</f>
        <v>532.596171617001</v>
      </c>
      <c r="CE77" s="393">
        <f>[3]Früchte!$CX61</f>
        <v>97.577178618999994</v>
      </c>
      <c r="CF77" s="393">
        <f>[3]Früchte!$CY61</f>
        <v>306.385946456</v>
      </c>
      <c r="CG77" s="393"/>
      <c r="CH77" s="392">
        <f>[3]Früchte!$CZ61</f>
        <v>258.141322823</v>
      </c>
      <c r="CI77" s="392">
        <f>[3]Früchte!$DA61</f>
        <v>3022.8754812440002</v>
      </c>
      <c r="CJ77" s="393">
        <f>[3]Früchte!$DB61</f>
        <v>179.29458794300101</v>
      </c>
      <c r="CK77" s="393">
        <f>[3]Früchte!$DC61</f>
        <v>1928.9071930480002</v>
      </c>
      <c r="CL77" s="392">
        <f>[3]Früchte!DD61</f>
        <v>215.20853713899999</v>
      </c>
      <c r="CM77" s="392">
        <f>[3]Früchte!DE61</f>
        <v>2829.0838967889999</v>
      </c>
      <c r="CN77" s="393">
        <f>[3]Früchte!DF61</f>
        <v>210.48849182500001</v>
      </c>
      <c r="CO77" s="393">
        <f>[3]Früchte!DG61</f>
        <v>1658.9389711770002</v>
      </c>
      <c r="CP77" s="392">
        <f>[3]Früchte!DH61</f>
        <v>1.1464000001000001E-2</v>
      </c>
      <c r="CQ77" s="392">
        <f>[3]Früchte!DI61</f>
        <v>0.31225400000000003</v>
      </c>
      <c r="CR77" s="393"/>
      <c r="CS77" s="393">
        <f>[3]Früchte!DJ61</f>
        <v>41.246537825001006</v>
      </c>
      <c r="CT77" s="393">
        <f>[3]Früchte!DK61</f>
        <v>677.05029576000004</v>
      </c>
      <c r="CU77" s="393"/>
      <c r="CV77" s="392">
        <f>[3]Früchte!DL61</f>
        <v>189.890735009</v>
      </c>
      <c r="CW77" s="392">
        <f>[3]Früchte!DM61</f>
        <v>1464.4464448690001</v>
      </c>
      <c r="CX77" s="393">
        <f>[3]Früchte!DN61</f>
        <v>13.424034957</v>
      </c>
      <c r="CY77" s="393">
        <f>[3]Früchte!DO61</f>
        <v>274.98651401200101</v>
      </c>
      <c r="CZ77" s="392">
        <f>[3]Früchte!DP61</f>
        <v>9.3066000001000002E-2</v>
      </c>
      <c r="DA77" s="392">
        <f>[3]Früchte!DQ61</f>
        <v>22.439233811999998</v>
      </c>
      <c r="DB77" s="393">
        <f>[3]Früchte!DR61</f>
        <v>696.34388188600099</v>
      </c>
      <c r="DC77" s="393">
        <f>[3]Früchte!DS61</f>
        <v>900.332201016</v>
      </c>
      <c r="DD77" s="393"/>
      <c r="DE77" s="392">
        <f>[3]Früchte!DT61</f>
        <v>20.152125168999998</v>
      </c>
      <c r="DF77" s="392">
        <f>[3]Früchte!DU61</f>
        <v>714.582563749001</v>
      </c>
      <c r="DG77" s="393">
        <f>[3]Früchte!DV61</f>
        <v>326.29960645500097</v>
      </c>
      <c r="DH77" s="393">
        <f>[3]Früchte!DW61</f>
        <v>1100.2238225219999</v>
      </c>
      <c r="DI77" s="392">
        <f>[3]Früchte!DX61</f>
        <v>2175.0684985779999</v>
      </c>
      <c r="DJ77" s="392">
        <f>[3]Früchte!DY61</f>
        <v>4756.7175322150006</v>
      </c>
      <c r="DK77" s="393">
        <f>[3]Früchte!DZ61</f>
        <v>77.71249384600101</v>
      </c>
      <c r="DL77" s="393">
        <f>[3]Früchte!EA61</f>
        <v>541.45921651400101</v>
      </c>
      <c r="DM77" s="392">
        <f>[3]Früchte!EB61</f>
        <v>56.552735737001001</v>
      </c>
      <c r="DN77" s="392">
        <f>[3]Früchte!EC61</f>
        <v>636.46372607900093</v>
      </c>
      <c r="DO77" s="393">
        <f>[3]Früchte!ED61</f>
        <v>889.38812109499997</v>
      </c>
      <c r="DP77" s="393">
        <f>[3]Früchte!EE61</f>
        <v>7417.865356194</v>
      </c>
    </row>
    <row r="78" spans="1:120" x14ac:dyDescent="0.2">
      <c r="B78" s="189">
        <f>[3]Früchte!$A62</f>
        <v>44317</v>
      </c>
      <c r="C78" s="381">
        <f>[3]Früchte!$C62</f>
        <v>0</v>
      </c>
      <c r="D78" s="381">
        <f>[3]Früchte!$AU62</f>
        <v>3.2112270000000001</v>
      </c>
      <c r="E78" s="380">
        <f>[3]Früchte!$E62</f>
        <v>6.4601040000000003</v>
      </c>
      <c r="F78" s="380">
        <f>[3]Früchte!$AW62</f>
        <v>3.1645569999999998</v>
      </c>
      <c r="G78" s="381">
        <f>[3]Früchte!$F62</f>
        <v>0</v>
      </c>
      <c r="H78" s="381">
        <f>[3]Früchte!$AX62</f>
        <v>3.2033079999999998</v>
      </c>
      <c r="I78" s="380">
        <f>[3]Früchte!$K62</f>
        <v>0</v>
      </c>
      <c r="J78" s="380">
        <f>[3]Früchte!$BC62</f>
        <v>0</v>
      </c>
      <c r="K78" s="381">
        <f>[3]Früchte!$N62</f>
        <v>6.5159079999999996</v>
      </c>
      <c r="L78" s="381">
        <f>[3]Früchte!$BF62</f>
        <v>4.0491549999999998</v>
      </c>
      <c r="M78" s="380"/>
      <c r="N78" s="380">
        <f>[3]Früchte!$P62</f>
        <v>0</v>
      </c>
      <c r="O78" s="380">
        <f>[3]Früchte!$BH62</f>
        <v>2.3325200000000001</v>
      </c>
      <c r="P78" s="381">
        <f>[3]Früchte!$Q62</f>
        <v>0</v>
      </c>
      <c r="Q78" s="381">
        <f>[3]Früchte!$BI62</f>
        <v>0</v>
      </c>
      <c r="R78" s="380">
        <f>[3]Früchte!$R62</f>
        <v>0</v>
      </c>
      <c r="S78" s="380">
        <f>[3]Früchte!$BJ62</f>
        <v>3.1017160000000001</v>
      </c>
      <c r="T78" s="381">
        <f>[3]Früchte!$T62</f>
        <v>0</v>
      </c>
      <c r="U78" s="381">
        <f>[3]Früchte!$BL62</f>
        <v>3.1124830000000001</v>
      </c>
      <c r="V78" s="380">
        <f>[3]Früchte!$U62</f>
        <v>0</v>
      </c>
      <c r="W78" s="380">
        <f>[3]Früchte!$BM62</f>
        <v>4.1626779999999997</v>
      </c>
      <c r="X78" s="380"/>
      <c r="Y78" s="380">
        <f>[3]Früchte!$X62</f>
        <v>19.898137999999999</v>
      </c>
      <c r="Z78" s="380">
        <f>[3]Früchte!$BP62</f>
        <v>14.385389</v>
      </c>
      <c r="AA78" s="381">
        <f>[3]Früchte!$Y62</f>
        <v>9.2736529999999995</v>
      </c>
      <c r="AB78" s="381">
        <f>[3]Früchte!$BQ62</f>
        <v>8.3381240000000005</v>
      </c>
      <c r="AC78" s="380">
        <f>[3]Früchte!$Z62</f>
        <v>18.079353999999999</v>
      </c>
      <c r="AD78" s="380">
        <f>[3]Früchte!$BR62</f>
        <v>15.219082999999999</v>
      </c>
      <c r="AE78" s="381">
        <f>[3]Früchte!$AA62</f>
        <v>22.843923</v>
      </c>
      <c r="AF78" s="381">
        <f>[3]Früchte!$BS62</f>
        <v>15.921317999999999</v>
      </c>
      <c r="AG78" s="380"/>
      <c r="AH78" s="380">
        <f>[3]Früchte!$AC62</f>
        <v>12.694945000000001</v>
      </c>
      <c r="AI78" s="380">
        <f>[3]Früchte!$BU62</f>
        <v>7.5996899999999998</v>
      </c>
      <c r="AJ78" s="381">
        <f>[3]Früchte!$AE62</f>
        <v>14.826895</v>
      </c>
      <c r="AK78" s="381">
        <f>[3]Früchte!$BW62</f>
        <v>11.968653</v>
      </c>
      <c r="AL78" s="380">
        <f>[3]Früchte!$AG62</f>
        <v>9.0229140000000001</v>
      </c>
      <c r="AM78" s="380">
        <f>[3]Früchte!$BY62</f>
        <v>5.0821019999999999</v>
      </c>
      <c r="AN78" s="381">
        <f>[3]Früchte!$AH62</f>
        <v>0</v>
      </c>
      <c r="AO78" s="381">
        <f>[3]Früchte!$BZ62</f>
        <v>0</v>
      </c>
      <c r="AP78" s="380"/>
      <c r="AQ78" s="380">
        <f>[3]Früchte!$AI62</f>
        <v>0</v>
      </c>
      <c r="AR78" s="380">
        <f>[3]Früchte!$CA62</f>
        <v>5.2117589999999998</v>
      </c>
      <c r="AS78" s="380"/>
      <c r="AT78" s="381">
        <f>[3]Früchte!$AJ62</f>
        <v>0</v>
      </c>
      <c r="AU78" s="381">
        <f>[3]Früchte!$CB62</f>
        <v>2.7082259999999998</v>
      </c>
      <c r="AV78" s="380"/>
      <c r="AW78" s="380">
        <f>[3]Früchte!$AK62</f>
        <v>2.5737100000000002</v>
      </c>
      <c r="AX78" s="380">
        <f>[3]Früchte!$CC62</f>
        <v>1.911931</v>
      </c>
      <c r="AY78" s="381">
        <f>[3]Früchte!$AL62</f>
        <v>0</v>
      </c>
      <c r="AZ78" s="381">
        <f>[3]Früchte!$CD62</f>
        <v>0</v>
      </c>
      <c r="BA78" s="380">
        <f>[3]Früchte!$AM62</f>
        <v>0</v>
      </c>
      <c r="BB78" s="380">
        <f>[3]Früchte!$CE62</f>
        <v>4.5765539999999998</v>
      </c>
      <c r="BC78" s="381">
        <f>[3]Früchte!$AN62</f>
        <v>0</v>
      </c>
      <c r="BD78" s="381">
        <f>[3]Früchte!$CF62</f>
        <v>0</v>
      </c>
      <c r="BE78" s="380"/>
      <c r="BF78" s="380">
        <f>[3]Früchte!$AO62</f>
        <v>0</v>
      </c>
      <c r="BG78" s="380">
        <f>[3]Früchte!$CG62</f>
        <v>0</v>
      </c>
      <c r="BH78" s="381">
        <f>[3]Früchte!$AP62</f>
        <v>0</v>
      </c>
      <c r="BI78" s="381">
        <f>[3]Früchte!$CH62</f>
        <v>0</v>
      </c>
      <c r="BJ78" s="380">
        <f>[3]Früchte!$AQ62</f>
        <v>2.9799850000000001</v>
      </c>
      <c r="BK78" s="380">
        <f>[3]Früchte!$CI62</f>
        <v>2.5594239999999999</v>
      </c>
      <c r="BL78" s="381">
        <f>[3]Früchte!$AR62</f>
        <v>0.800983</v>
      </c>
      <c r="BM78" s="381">
        <f>[3]Früchte!$CJ62</f>
        <v>0.69930700000000001</v>
      </c>
      <c r="BN78" s="380">
        <f>[3]Früchte!$AS62</f>
        <v>0</v>
      </c>
      <c r="BO78" s="380">
        <f>[3]Früchte!$CK62</f>
        <v>0</v>
      </c>
      <c r="BQ78" s="343">
        <f>VLOOKUP(MONTH(B78),[4]Referenztabelle!$B$2:$E$14,4,FALSE)</f>
        <v>4</v>
      </c>
      <c r="BR78" s="392">
        <f>[3]Früchte!$CN62</f>
        <v>5254.4628104510002</v>
      </c>
      <c r="BS78" s="392">
        <f>[3]Früchte!$CO62</f>
        <v>29284.509520721</v>
      </c>
      <c r="BT78" s="393"/>
      <c r="BU78" s="393">
        <f>[3]Früchte!$CP62</f>
        <v>579.03753148600094</v>
      </c>
      <c r="BV78" s="393">
        <f>[3]Früchte!$CQ62</f>
        <v>4894.7922480849993</v>
      </c>
      <c r="BW78" s="393"/>
      <c r="BX78" s="392">
        <f>[3]Früchte!$CR62</f>
        <v>78.194527106001004</v>
      </c>
      <c r="BY78" s="392">
        <f>[3]Früchte!$CS62</f>
        <v>1098.1838275120001</v>
      </c>
      <c r="BZ78" s="393"/>
      <c r="CA78" s="393">
        <f>[3]Früchte!$CT62</f>
        <v>244.90137549000002</v>
      </c>
      <c r="CB78" s="393">
        <f>[3]Früchte!$CU62</f>
        <v>2233.0700961339999</v>
      </c>
      <c r="CC78" s="392">
        <f>[3]Früchte!$CV62</f>
        <v>189.48813819100098</v>
      </c>
      <c r="CD78" s="392">
        <f>[3]Früchte!$CW62</f>
        <v>615.40143237000098</v>
      </c>
      <c r="CE78" s="393">
        <f>[3]Früchte!$CX62</f>
        <v>114.093232516001</v>
      </c>
      <c r="CF78" s="393">
        <f>[3]Früchte!$CY62</f>
        <v>561.21181783299994</v>
      </c>
      <c r="CG78" s="393"/>
      <c r="CH78" s="392">
        <f>[3]Früchte!$CZ62</f>
        <v>57.343264743001001</v>
      </c>
      <c r="CI78" s="392">
        <f>[3]Früchte!$DA62</f>
        <v>1080.2373105070001</v>
      </c>
      <c r="CJ78" s="393">
        <f>[3]Früchte!$DB62</f>
        <v>40.408966999999997</v>
      </c>
      <c r="CK78" s="393">
        <f>[3]Früchte!$DC62</f>
        <v>248.58741948500102</v>
      </c>
      <c r="CL78" s="392">
        <f>[3]Früchte!DD62</f>
        <v>42.101373749001006</v>
      </c>
      <c r="CM78" s="392">
        <f>[3]Früchte!DE62</f>
        <v>1296.183076514</v>
      </c>
      <c r="CN78" s="393">
        <f>[3]Früchte!DF62</f>
        <v>28.261951564</v>
      </c>
      <c r="CO78" s="393">
        <f>[3]Früchte!DG62</f>
        <v>529.33507328899998</v>
      </c>
      <c r="CP78" s="392">
        <f>[3]Früchte!DH62</f>
        <v>6.156E-3</v>
      </c>
      <c r="CQ78" s="392">
        <f>[3]Früchte!DI62</f>
        <v>0.121645</v>
      </c>
      <c r="CR78" s="393"/>
      <c r="CS78" s="393">
        <f>[3]Früchte!DJ62</f>
        <v>3.2018999999999999E-2</v>
      </c>
      <c r="CT78" s="393">
        <f>[3]Früchte!DK62</f>
        <v>413.10767385399998</v>
      </c>
      <c r="CU78" s="393"/>
      <c r="CV78" s="392">
        <f>[3]Früchte!DL62</f>
        <v>275.89492129100103</v>
      </c>
      <c r="CW78" s="392">
        <f>[3]Früchte!DM62</f>
        <v>1717.4117837189999</v>
      </c>
      <c r="CX78" s="393">
        <f>[3]Früchte!DN62</f>
        <v>25.535300809000002</v>
      </c>
      <c r="CY78" s="393">
        <f>[3]Früchte!DO62</f>
        <v>276.65494747900004</v>
      </c>
      <c r="CZ78" s="392">
        <f>[3]Früchte!DP62</f>
        <v>8.5692000002000002E-2</v>
      </c>
      <c r="DA78" s="392">
        <f>[3]Früchte!DQ62</f>
        <v>100.52382525700001</v>
      </c>
      <c r="DB78" s="393">
        <f>[3]Früchte!DR62</f>
        <v>561.863754451001</v>
      </c>
      <c r="DC78" s="393">
        <f>[3]Früchte!DS62</f>
        <v>720.52669973900106</v>
      </c>
      <c r="DD78" s="393"/>
      <c r="DE78" s="392">
        <f>[3]Früchte!DT62</f>
        <v>33.373478531000003</v>
      </c>
      <c r="DF78" s="392">
        <f>[3]Früchte!DU62</f>
        <v>680.54648720700095</v>
      </c>
      <c r="DG78" s="393">
        <f>[3]Früchte!DV62</f>
        <v>210.88421206300001</v>
      </c>
      <c r="DH78" s="393">
        <f>[3]Früchte!DW62</f>
        <v>919.84268895100104</v>
      </c>
      <c r="DI78" s="392">
        <f>[3]Früchte!DX62</f>
        <v>2013.6659139409999</v>
      </c>
      <c r="DJ78" s="392">
        <f>[3]Früchte!DY62</f>
        <v>4304.0542988050001</v>
      </c>
      <c r="DK78" s="393">
        <f>[3]Früchte!DZ62</f>
        <v>83.821281715000012</v>
      </c>
      <c r="DL78" s="393">
        <f>[3]Früchte!EA62</f>
        <v>555.437836406001</v>
      </c>
      <c r="DM78" s="392">
        <f>[3]Früchte!EB62</f>
        <v>53.101142408000001</v>
      </c>
      <c r="DN78" s="392">
        <f>[3]Früchte!EC62</f>
        <v>777.30316373899996</v>
      </c>
      <c r="DO78" s="393">
        <f>[3]Früchte!ED62</f>
        <v>285.04954799600102</v>
      </c>
      <c r="DP78" s="393">
        <f>[3]Früchte!EE62</f>
        <v>2838.956551277</v>
      </c>
    </row>
    <row r="79" spans="1:120" x14ac:dyDescent="0.2">
      <c r="B79" s="189">
        <f>[3]Früchte!$A63</f>
        <v>44287</v>
      </c>
      <c r="C79" s="381">
        <f>[3]Früchte!$C63</f>
        <v>0</v>
      </c>
      <c r="D79" s="381">
        <f>[3]Früchte!$AU63</f>
        <v>3.2137060000000002</v>
      </c>
      <c r="E79" s="380">
        <f>[3]Früchte!$E63</f>
        <v>6.105721</v>
      </c>
      <c r="F79" s="380">
        <f>[3]Früchte!$AW63</f>
        <v>3.2763279999999999</v>
      </c>
      <c r="G79" s="381">
        <f>[3]Früchte!$F63</f>
        <v>0</v>
      </c>
      <c r="H79" s="381">
        <f>[3]Früchte!$AX63</f>
        <v>3.217495</v>
      </c>
      <c r="I79" s="380">
        <f>[3]Früchte!$K63</f>
        <v>0</v>
      </c>
      <c r="J79" s="380">
        <f>[3]Früchte!$BC63</f>
        <v>0</v>
      </c>
      <c r="K79" s="381">
        <f>[3]Früchte!$N63</f>
        <v>6.5295209999999999</v>
      </c>
      <c r="L79" s="381">
        <f>[3]Früchte!$BF63</f>
        <v>4.0751179999999998</v>
      </c>
      <c r="M79" s="380"/>
      <c r="N79" s="380">
        <f>[3]Früchte!$P63</f>
        <v>0</v>
      </c>
      <c r="O79" s="380">
        <f>[3]Früchte!$BH63</f>
        <v>2.854133</v>
      </c>
      <c r="P79" s="381">
        <f>[3]Früchte!$Q63</f>
        <v>0</v>
      </c>
      <c r="Q79" s="381">
        <f>[3]Früchte!$BI63</f>
        <v>3.1496209999999998</v>
      </c>
      <c r="R79" s="380">
        <f>[3]Früchte!$R63</f>
        <v>0</v>
      </c>
      <c r="S79" s="380">
        <f>[3]Früchte!$BJ63</f>
        <v>3.051771</v>
      </c>
      <c r="T79" s="381">
        <f>[3]Früchte!$T63</f>
        <v>0</v>
      </c>
      <c r="U79" s="381">
        <f>[3]Früchte!$BL63</f>
        <v>3.1809150000000002</v>
      </c>
      <c r="V79" s="380">
        <f>[3]Früchte!$U63</f>
        <v>0</v>
      </c>
      <c r="W79" s="380">
        <f>[3]Früchte!$BM63</f>
        <v>3.6382150000000002</v>
      </c>
      <c r="X79" s="380"/>
      <c r="Y79" s="380">
        <f>[3]Früchte!$X63</f>
        <v>0</v>
      </c>
      <c r="Z79" s="380">
        <f>[3]Früchte!$BP63</f>
        <v>0</v>
      </c>
      <c r="AA79" s="381">
        <f>[3]Früchte!$Y63</f>
        <v>8.6894849999999995</v>
      </c>
      <c r="AB79" s="381">
        <f>[3]Früchte!$BQ63</f>
        <v>5.2575659999999997</v>
      </c>
      <c r="AC79" s="380">
        <f>[3]Früchte!$Z63</f>
        <v>20.148575000000001</v>
      </c>
      <c r="AD79" s="380">
        <f>[3]Früchte!$BR63</f>
        <v>17.417978000000002</v>
      </c>
      <c r="AE79" s="381">
        <f>[3]Früchte!$AA63</f>
        <v>23.598951</v>
      </c>
      <c r="AF79" s="381">
        <f>[3]Früchte!$BS63</f>
        <v>20.491810000000001</v>
      </c>
      <c r="AG79" s="380"/>
      <c r="AH79" s="380">
        <f>[3]Früchte!$AC63</f>
        <v>0</v>
      </c>
      <c r="AI79" s="380">
        <f>[3]Früchte!$BU63</f>
        <v>9.6209889999999998</v>
      </c>
      <c r="AJ79" s="381">
        <f>[3]Früchte!$AE63</f>
        <v>0</v>
      </c>
      <c r="AK79" s="381">
        <f>[3]Früchte!$BW63</f>
        <v>0</v>
      </c>
      <c r="AL79" s="380">
        <f>[3]Früchte!$AG63</f>
        <v>0</v>
      </c>
      <c r="AM79" s="380">
        <f>[3]Früchte!$BY63</f>
        <v>6.0176569999999998</v>
      </c>
      <c r="AN79" s="381">
        <f>[3]Früchte!$AH63</f>
        <v>0</v>
      </c>
      <c r="AO79" s="381">
        <f>[3]Früchte!$BZ63</f>
        <v>0</v>
      </c>
      <c r="AP79" s="380"/>
      <c r="AQ79" s="380">
        <f>[3]Früchte!$AI63</f>
        <v>0</v>
      </c>
      <c r="AR79" s="380">
        <f>[3]Früchte!$CA63</f>
        <v>5.4610149999999997</v>
      </c>
      <c r="AS79" s="380"/>
      <c r="AT79" s="381">
        <f>[3]Früchte!$AJ63</f>
        <v>0</v>
      </c>
      <c r="AU79" s="381">
        <f>[3]Früchte!$CB63</f>
        <v>3.5871420000000001</v>
      </c>
      <c r="AV79" s="380"/>
      <c r="AW79" s="380">
        <f>[3]Früchte!$AK63</f>
        <v>2.7050149999999999</v>
      </c>
      <c r="AX79" s="380">
        <f>[3]Früchte!$CC63</f>
        <v>1.7217560000000001</v>
      </c>
      <c r="AY79" s="381">
        <f>[3]Früchte!$AL63</f>
        <v>0</v>
      </c>
      <c r="AZ79" s="381">
        <f>[3]Früchte!$CD63</f>
        <v>0</v>
      </c>
      <c r="BA79" s="380">
        <f>[3]Früchte!$AM63</f>
        <v>0</v>
      </c>
      <c r="BB79" s="380">
        <f>[3]Früchte!$CE63</f>
        <v>4.2064329999999996</v>
      </c>
      <c r="BC79" s="381">
        <f>[3]Früchte!$AN63</f>
        <v>0</v>
      </c>
      <c r="BD79" s="381">
        <f>[3]Früchte!$CF63</f>
        <v>0</v>
      </c>
      <c r="BE79" s="380"/>
      <c r="BF79" s="380">
        <f>[3]Früchte!$AO63</f>
        <v>0</v>
      </c>
      <c r="BG79" s="380">
        <f>[3]Früchte!$CG63</f>
        <v>0</v>
      </c>
      <c r="BH79" s="381">
        <f>[3]Früchte!$AP63</f>
        <v>0</v>
      </c>
      <c r="BI79" s="381">
        <f>[3]Früchte!$CH63</f>
        <v>0</v>
      </c>
      <c r="BJ79" s="380">
        <f>[3]Früchte!$AQ63</f>
        <v>2.9424109999999999</v>
      </c>
      <c r="BK79" s="380">
        <f>[3]Früchte!$CI63</f>
        <v>2.5481370000000001</v>
      </c>
      <c r="BL79" s="381">
        <f>[3]Früchte!$AR63</f>
        <v>0.83215899999999998</v>
      </c>
      <c r="BM79" s="381">
        <f>[3]Früchte!$CJ63</f>
        <v>0.67037899999999995</v>
      </c>
      <c r="BN79" s="380">
        <f>[3]Früchte!$AS63</f>
        <v>0</v>
      </c>
      <c r="BO79" s="380">
        <f>[3]Früchte!$CK63</f>
        <v>0</v>
      </c>
      <c r="BQ79" s="343">
        <f>VLOOKUP(MONTH(B79),[4]Referenztabelle!$B$2:$E$14,4,FALSE)</f>
        <v>4</v>
      </c>
      <c r="BR79" s="392">
        <f>[3]Früchte!$CN63</f>
        <v>5286.8787109690002</v>
      </c>
      <c r="BS79" s="392">
        <f>[3]Früchte!$CO63</f>
        <v>27631.927931954</v>
      </c>
      <c r="BT79" s="393"/>
      <c r="BU79" s="393">
        <f>[3]Früchte!$CP63</f>
        <v>610.02078364400097</v>
      </c>
      <c r="BV79" s="393">
        <f>[3]Früchte!$CQ63</f>
        <v>5370.1024401100003</v>
      </c>
      <c r="BW79" s="393"/>
      <c r="BX79" s="392">
        <f>[3]Früchte!$CR63</f>
        <v>90.176669829000005</v>
      </c>
      <c r="BY79" s="392">
        <f>[3]Früchte!$CS63</f>
        <v>1362.7974906429999</v>
      </c>
      <c r="BZ79" s="393"/>
      <c r="CA79" s="393">
        <f>[3]Früchte!$CT63</f>
        <v>305.37815950500101</v>
      </c>
      <c r="CB79" s="393">
        <f>[3]Früchte!$CU63</f>
        <v>2925.453738575</v>
      </c>
      <c r="CC79" s="392">
        <f>[3]Früchte!$CV63</f>
        <v>200.026310236</v>
      </c>
      <c r="CD79" s="392">
        <f>[3]Früchte!$CW63</f>
        <v>454.49645446500102</v>
      </c>
      <c r="CE79" s="393">
        <f>[3]Früchte!$CX63</f>
        <v>169.558379395001</v>
      </c>
      <c r="CF79" s="393">
        <f>[3]Früchte!$CY63</f>
        <v>426.689468336</v>
      </c>
      <c r="CG79" s="393"/>
      <c r="CH79" s="392">
        <f>[3]Früchte!$CZ63</f>
        <v>0.25406150000100003</v>
      </c>
      <c r="CI79" s="392">
        <f>[3]Früchte!$DA63</f>
        <v>74.395228778999993</v>
      </c>
      <c r="CJ79" s="393">
        <f>[3]Früchte!$DB63</f>
        <v>0</v>
      </c>
      <c r="CK79" s="393">
        <f>[3]Früchte!$DC63</f>
        <v>0.29165000000100005</v>
      </c>
      <c r="CL79" s="392">
        <f>[3]Früchte!DD63</f>
        <v>9.7088080000000012</v>
      </c>
      <c r="CM79" s="392">
        <f>[3]Früchte!DE63</f>
        <v>177.2031666</v>
      </c>
      <c r="CN79" s="393">
        <f>[3]Früchte!DF63</f>
        <v>3.8093310000000002</v>
      </c>
      <c r="CO79" s="393">
        <f>[3]Früchte!DG63</f>
        <v>39.383842019999996</v>
      </c>
      <c r="CP79" s="392">
        <f>[3]Früchte!DH63</f>
        <v>1.261000001E-3</v>
      </c>
      <c r="CQ79" s="392">
        <f>[3]Früchte!DI63</f>
        <v>0.15026700000000001</v>
      </c>
      <c r="CR79" s="393"/>
      <c r="CS79" s="393">
        <f>[3]Früchte!DJ63</f>
        <v>1.3411862750000001</v>
      </c>
      <c r="CT79" s="393">
        <f>[3]Früchte!DK63</f>
        <v>465.76374346400098</v>
      </c>
      <c r="CU79" s="393"/>
      <c r="CV79" s="392">
        <f>[3]Früchte!DL63</f>
        <v>295.66707005300003</v>
      </c>
      <c r="CW79" s="392">
        <f>[3]Früchte!DM63</f>
        <v>2542.5364774980003</v>
      </c>
      <c r="CX79" s="393">
        <f>[3]Früchte!DN63</f>
        <v>23.722351643000003</v>
      </c>
      <c r="CY79" s="393">
        <f>[3]Früchte!DO63</f>
        <v>485.65918264600003</v>
      </c>
      <c r="CZ79" s="392">
        <f>[3]Früchte!DP63</f>
        <v>12.499731307000999</v>
      </c>
      <c r="DA79" s="392">
        <f>[3]Früchte!DQ63</f>
        <v>573.38937198800102</v>
      </c>
      <c r="DB79" s="393">
        <f>[3]Früchte!DR63</f>
        <v>692.91059231200006</v>
      </c>
      <c r="DC79" s="393">
        <f>[3]Früchte!DS63</f>
        <v>698.27480471800004</v>
      </c>
      <c r="DD79" s="393"/>
      <c r="DE79" s="392">
        <f>[3]Früchte!DT63</f>
        <v>26.272703133000999</v>
      </c>
      <c r="DF79" s="392">
        <f>[3]Früchte!DU63</f>
        <v>745.57592372500108</v>
      </c>
      <c r="DG79" s="393">
        <f>[3]Früchte!DV63</f>
        <v>249.35765042300102</v>
      </c>
      <c r="DH79" s="393">
        <f>[3]Früchte!DW63</f>
        <v>1047.400467597</v>
      </c>
      <c r="DI79" s="392">
        <f>[3]Früchte!DX63</f>
        <v>2042.352950186</v>
      </c>
      <c r="DJ79" s="392">
        <f>[3]Früchte!DY63</f>
        <v>4375.030947237</v>
      </c>
      <c r="DK79" s="393">
        <f>[3]Früchte!DZ63</f>
        <v>105.56415764499999</v>
      </c>
      <c r="DL79" s="393">
        <f>[3]Früchte!EA63</f>
        <v>488.82327473399999</v>
      </c>
      <c r="DM79" s="392">
        <f>[3]Früchte!EB63</f>
        <v>45.265492439001001</v>
      </c>
      <c r="DN79" s="392">
        <f>[3]Früchte!EC63</f>
        <v>902.70140835000097</v>
      </c>
      <c r="DO79" s="393">
        <f>[3]Früchte!ED63</f>
        <v>99.155782356000003</v>
      </c>
      <c r="DP79" s="393">
        <f>[3]Früchte!EE63</f>
        <v>1097.4245775500001</v>
      </c>
    </row>
    <row r="80" spans="1:120" x14ac:dyDescent="0.2">
      <c r="B80" s="189">
        <f>[3]Früchte!$A64</f>
        <v>44256</v>
      </c>
      <c r="C80" s="381">
        <f>[3]Früchte!$C64</f>
        <v>0</v>
      </c>
      <c r="D80" s="381">
        <f>[3]Früchte!$AU64</f>
        <v>3.2111939999999999</v>
      </c>
      <c r="E80" s="380">
        <f>[3]Früchte!$E64</f>
        <v>6.385103</v>
      </c>
      <c r="F80" s="380">
        <f>[3]Früchte!$AW64</f>
        <v>3.3220770000000002</v>
      </c>
      <c r="G80" s="381">
        <f>[3]Früchte!$F64</f>
        <v>0</v>
      </c>
      <c r="H80" s="381">
        <f>[3]Früchte!$AX64</f>
        <v>3.2791769999999998</v>
      </c>
      <c r="I80" s="380">
        <f>[3]Früchte!$K64</f>
        <v>0</v>
      </c>
      <c r="J80" s="380">
        <f>[3]Früchte!$BC64</f>
        <v>0</v>
      </c>
      <c r="K80" s="381">
        <f>[3]Früchte!$N64</f>
        <v>6.5294590000000001</v>
      </c>
      <c r="L80" s="381">
        <f>[3]Früchte!$BF64</f>
        <v>4.2344670000000004</v>
      </c>
      <c r="M80" s="380"/>
      <c r="N80" s="380">
        <f>[3]Früchte!$P64</f>
        <v>0</v>
      </c>
      <c r="O80" s="380">
        <f>[3]Früchte!$BH64</f>
        <v>3.5573549999999998</v>
      </c>
      <c r="P80" s="381">
        <f>[3]Früchte!$Q64</f>
        <v>0</v>
      </c>
      <c r="Q80" s="381">
        <f>[3]Früchte!$BI64</f>
        <v>3.430434</v>
      </c>
      <c r="R80" s="380">
        <f>[3]Früchte!$R64</f>
        <v>0</v>
      </c>
      <c r="S80" s="380">
        <f>[3]Früchte!$BJ64</f>
        <v>2.772513</v>
      </c>
      <c r="T80" s="381">
        <f>[3]Früchte!$T64</f>
        <v>0</v>
      </c>
      <c r="U80" s="381">
        <f>[3]Früchte!$BL64</f>
        <v>3.1231680000000002</v>
      </c>
      <c r="V80" s="380">
        <f>[3]Früchte!$U64</f>
        <v>0</v>
      </c>
      <c r="W80" s="380">
        <f>[3]Früchte!$BM64</f>
        <v>3.7599589999999998</v>
      </c>
      <c r="X80" s="380"/>
      <c r="Y80" s="380">
        <f>[3]Früchte!$X64</f>
        <v>0</v>
      </c>
      <c r="Z80" s="380">
        <f>[3]Früchte!$BP64</f>
        <v>0</v>
      </c>
      <c r="AA80" s="381">
        <f>[3]Früchte!$Y64</f>
        <v>11.457776000000001</v>
      </c>
      <c r="AB80" s="381">
        <f>[3]Früchte!$BQ64</f>
        <v>8.0080849999999995</v>
      </c>
      <c r="AC80" s="380">
        <f>[3]Früchte!$Z64</f>
        <v>21.334530000000001</v>
      </c>
      <c r="AD80" s="380">
        <f>[3]Früchte!$BR64</f>
        <v>17.096475000000002</v>
      </c>
      <c r="AE80" s="381">
        <f>[3]Früchte!$AA64</f>
        <v>21.157710000000002</v>
      </c>
      <c r="AF80" s="381">
        <f>[3]Früchte!$BS64</f>
        <v>21.172798</v>
      </c>
      <c r="AG80" s="380"/>
      <c r="AH80" s="380">
        <f>[3]Früchte!$AC64</f>
        <v>0</v>
      </c>
      <c r="AI80" s="380">
        <f>[3]Früchte!$BU64</f>
        <v>0</v>
      </c>
      <c r="AJ80" s="381">
        <f>[3]Früchte!$AE64</f>
        <v>0</v>
      </c>
      <c r="AK80" s="381">
        <f>[3]Früchte!$BW64</f>
        <v>0</v>
      </c>
      <c r="AL80" s="380">
        <f>[3]Früchte!$AG64</f>
        <v>0</v>
      </c>
      <c r="AM80" s="380">
        <f>[3]Früchte!$BY64</f>
        <v>4.89466</v>
      </c>
      <c r="AN80" s="381">
        <f>[3]Früchte!$AH64</f>
        <v>0</v>
      </c>
      <c r="AO80" s="381">
        <f>[3]Früchte!$BZ64</f>
        <v>0</v>
      </c>
      <c r="AP80" s="380"/>
      <c r="AQ80" s="380">
        <f>[3]Früchte!$AI64</f>
        <v>0</v>
      </c>
      <c r="AR80" s="380">
        <f>[3]Früchte!$CA64</f>
        <v>6.0609849999999996</v>
      </c>
      <c r="AS80" s="380"/>
      <c r="AT80" s="381">
        <f>[3]Früchte!$AJ64</f>
        <v>0</v>
      </c>
      <c r="AU80" s="381">
        <f>[3]Früchte!$CB64</f>
        <v>3.614274</v>
      </c>
      <c r="AV80" s="380"/>
      <c r="AW80" s="380">
        <f>[3]Früchte!$AK64</f>
        <v>2.4504350000000001</v>
      </c>
      <c r="AX80" s="380">
        <f>[3]Früchte!$CC64</f>
        <v>1.8214600000000001</v>
      </c>
      <c r="AY80" s="381">
        <f>[3]Früchte!$AL64</f>
        <v>0</v>
      </c>
      <c r="AZ80" s="381">
        <f>[3]Früchte!$CD64</f>
        <v>0</v>
      </c>
      <c r="BA80" s="380">
        <f>[3]Früchte!$AM64</f>
        <v>0</v>
      </c>
      <c r="BB80" s="380">
        <f>[3]Früchte!$CE64</f>
        <v>3.7907169999999999</v>
      </c>
      <c r="BC80" s="381">
        <f>[3]Früchte!$AN64</f>
        <v>0</v>
      </c>
      <c r="BD80" s="381">
        <f>[3]Früchte!$CF64</f>
        <v>0</v>
      </c>
      <c r="BE80" s="380"/>
      <c r="BF80" s="380">
        <f>[3]Früchte!$AO64</f>
        <v>0</v>
      </c>
      <c r="BG80" s="380">
        <f>[3]Früchte!$CG64</f>
        <v>0</v>
      </c>
      <c r="BH80" s="381">
        <f>[3]Früchte!$AP64</f>
        <v>0</v>
      </c>
      <c r="BI80" s="381">
        <f>[3]Früchte!$CH64</f>
        <v>0</v>
      </c>
      <c r="BJ80" s="380">
        <f>[3]Früchte!$AQ64</f>
        <v>2.9392260000000001</v>
      </c>
      <c r="BK80" s="380">
        <f>[3]Früchte!$CI64</f>
        <v>2.5329429999999999</v>
      </c>
      <c r="BL80" s="381">
        <f>[3]Früchte!$AR64</f>
        <v>0.83973200000000003</v>
      </c>
      <c r="BM80" s="381">
        <f>[3]Früchte!$CJ64</f>
        <v>0.70012200000000002</v>
      </c>
      <c r="BN80" s="380">
        <f>[3]Früchte!$AS64</f>
        <v>0</v>
      </c>
      <c r="BO80" s="380">
        <f>[3]Früchte!$CK64</f>
        <v>0</v>
      </c>
      <c r="BQ80" s="343">
        <f>VLOOKUP(MONTH(B80),[4]Referenztabelle!$B$2:$E$14,4,FALSE)</f>
        <v>5</v>
      </c>
      <c r="BR80" s="392">
        <f>[3]Früchte!$CN64</f>
        <v>7242.2967370530005</v>
      </c>
      <c r="BS80" s="392">
        <f>[3]Früchte!$CO64</f>
        <v>35704.437973820997</v>
      </c>
      <c r="BT80" s="393"/>
      <c r="BU80" s="393">
        <f>[3]Früchte!$CP64</f>
        <v>849.09888815099998</v>
      </c>
      <c r="BV80" s="393">
        <f>[3]Früchte!$CQ64</f>
        <v>7435.5857267479996</v>
      </c>
      <c r="BW80" s="393"/>
      <c r="BX80" s="392">
        <f>[3]Früchte!$CR64</f>
        <v>176.772154632</v>
      </c>
      <c r="BY80" s="392">
        <f>[3]Früchte!$CS64</f>
        <v>1810.9986261380002</v>
      </c>
      <c r="BZ80" s="393"/>
      <c r="CA80" s="393">
        <f>[3]Früchte!$CT64</f>
        <v>284.94222715199999</v>
      </c>
      <c r="CB80" s="393">
        <f>[3]Früchte!$CU64</f>
        <v>2642.646879933</v>
      </c>
      <c r="CC80" s="392">
        <f>[3]Früchte!$CV64</f>
        <v>115.135803051</v>
      </c>
      <c r="CD80" s="392">
        <f>[3]Früchte!$CW64</f>
        <v>462.46853574300098</v>
      </c>
      <c r="CE80" s="393">
        <f>[3]Früchte!$CX64</f>
        <v>201.660211057</v>
      </c>
      <c r="CF80" s="393">
        <f>[3]Früchte!$CY64</f>
        <v>299.96994838500098</v>
      </c>
      <c r="CG80" s="393"/>
      <c r="CH80" s="392">
        <f>[3]Früchte!$CZ64</f>
        <v>2.4070000000000003E-3</v>
      </c>
      <c r="CI80" s="392">
        <f>[3]Früchte!$DA64</f>
        <v>8.0414379999999994</v>
      </c>
      <c r="CJ80" s="393">
        <f>[3]Früchte!$DB64</f>
        <v>0</v>
      </c>
      <c r="CK80" s="393">
        <f>[3]Früchte!$DC64</f>
        <v>0.137209</v>
      </c>
      <c r="CL80" s="392">
        <f>[3]Früchte!DD64</f>
        <v>2.8761938970010004</v>
      </c>
      <c r="CM80" s="392">
        <f>[3]Früchte!DE64</f>
        <v>111.78912463500001</v>
      </c>
      <c r="CN80" s="393">
        <f>[3]Früchte!DF64</f>
        <v>1.1752000001000001E-2</v>
      </c>
      <c r="CO80" s="393">
        <f>[3]Früchte!DG64</f>
        <v>6.696715223</v>
      </c>
      <c r="CP80" s="392">
        <f>[3]Früchte!DH64</f>
        <v>1.8800000100000001E-4</v>
      </c>
      <c r="CQ80" s="392">
        <f>[3]Früchte!DI64</f>
        <v>0.21948500000100002</v>
      </c>
      <c r="CR80" s="393"/>
      <c r="CS80" s="393">
        <f>[3]Früchte!DJ64</f>
        <v>0.493587785</v>
      </c>
      <c r="CT80" s="393">
        <f>[3]Früchte!DK64</f>
        <v>499.52361400200004</v>
      </c>
      <c r="CU80" s="393"/>
      <c r="CV80" s="392">
        <f>[3]Früchte!DL64</f>
        <v>588.20359931300004</v>
      </c>
      <c r="CW80" s="392">
        <f>[3]Früchte!DM64</f>
        <v>3037.0153976920001</v>
      </c>
      <c r="CX80" s="393">
        <f>[3]Früchte!DN64</f>
        <v>35.444293050001001</v>
      </c>
      <c r="CY80" s="393">
        <f>[3]Früchte!DO64</f>
        <v>480.382356530001</v>
      </c>
      <c r="CZ80" s="392">
        <f>[3]Früchte!DP64</f>
        <v>91.611909107000002</v>
      </c>
      <c r="DA80" s="392">
        <f>[3]Früchte!DQ64</f>
        <v>1998.6197026630002</v>
      </c>
      <c r="DB80" s="393">
        <f>[3]Früchte!DR64</f>
        <v>776.82642514199995</v>
      </c>
      <c r="DC80" s="393">
        <f>[3]Früchte!DS64</f>
        <v>1030.1721897800001</v>
      </c>
      <c r="DD80" s="393"/>
      <c r="DE80" s="392">
        <f>[3]Früchte!DT64</f>
        <v>63.450263575001003</v>
      </c>
      <c r="DF80" s="392">
        <f>[3]Früchte!DU64</f>
        <v>1285.753940349</v>
      </c>
      <c r="DG80" s="393">
        <f>[3]Früchte!DV64</f>
        <v>472.61268440300097</v>
      </c>
      <c r="DH80" s="393">
        <f>[3]Früchte!DW64</f>
        <v>1359.6063986300001</v>
      </c>
      <c r="DI80" s="392">
        <f>[3]Früchte!DX64</f>
        <v>2752.1623118309999</v>
      </c>
      <c r="DJ80" s="392">
        <f>[3]Früchte!DY64</f>
        <v>5584.7476486489995</v>
      </c>
      <c r="DK80" s="393">
        <f>[3]Früchte!DZ64</f>
        <v>179.98541325900101</v>
      </c>
      <c r="DL80" s="393">
        <f>[3]Früchte!EA64</f>
        <v>721.387521913</v>
      </c>
      <c r="DM80" s="392">
        <f>[3]Früchte!EB64</f>
        <v>109.854550291001</v>
      </c>
      <c r="DN80" s="392">
        <f>[3]Früchte!EC64</f>
        <v>1336.074439858</v>
      </c>
      <c r="DO80" s="393">
        <f>[3]Früchte!ED64</f>
        <v>9.6107514060000003</v>
      </c>
      <c r="DP80" s="393">
        <f>[3]Früchte!EE64</f>
        <v>296.99866726300104</v>
      </c>
    </row>
    <row r="81" spans="2:120" x14ac:dyDescent="0.2">
      <c r="B81" s="189">
        <f>[3]Früchte!$A65</f>
        <v>44228</v>
      </c>
      <c r="C81" s="381">
        <f>[3]Früchte!$C65</f>
        <v>0</v>
      </c>
      <c r="D81" s="381">
        <f>[3]Früchte!$AU65</f>
        <v>3.1997589999999998</v>
      </c>
      <c r="E81" s="380">
        <f>[3]Früchte!$E65</f>
        <v>6.4955879999999997</v>
      </c>
      <c r="F81" s="380">
        <f>[3]Früchte!$AW65</f>
        <v>3.1466349999999998</v>
      </c>
      <c r="G81" s="381">
        <f>[3]Früchte!$F65</f>
        <v>0</v>
      </c>
      <c r="H81" s="381">
        <f>[3]Früchte!$AX65</f>
        <v>3.2851720000000002</v>
      </c>
      <c r="I81" s="380">
        <f>[3]Früchte!$K65</f>
        <v>0</v>
      </c>
      <c r="J81" s="380">
        <f>[3]Früchte!$BC65</f>
        <v>0</v>
      </c>
      <c r="K81" s="381">
        <f>[3]Früchte!$N65</f>
        <v>6.5075690000000002</v>
      </c>
      <c r="L81" s="381">
        <f>[3]Früchte!$BF65</f>
        <v>4.258839</v>
      </c>
      <c r="M81" s="380"/>
      <c r="N81" s="380">
        <f>[3]Früchte!$P65</f>
        <v>6.5172819999999998</v>
      </c>
      <c r="O81" s="380">
        <f>[3]Früchte!$BH65</f>
        <v>3.5456729999999999</v>
      </c>
      <c r="P81" s="381">
        <f>[3]Früchte!$Q65</f>
        <v>6.5963370000000001</v>
      </c>
      <c r="Q81" s="381">
        <f>[3]Früchte!$BI65</f>
        <v>3.4417270000000002</v>
      </c>
      <c r="R81" s="380">
        <f>[3]Früchte!$R65</f>
        <v>0</v>
      </c>
      <c r="S81" s="380">
        <f>[3]Früchte!$BJ65</f>
        <v>2.9958809999999998</v>
      </c>
      <c r="T81" s="381">
        <f>[3]Früchte!$T65</f>
        <v>0</v>
      </c>
      <c r="U81" s="381">
        <f>[3]Früchte!$BL65</f>
        <v>3.1</v>
      </c>
      <c r="V81" s="380">
        <f>[3]Früchte!$U65</f>
        <v>0</v>
      </c>
      <c r="W81" s="380">
        <f>[3]Früchte!$BM65</f>
        <v>4.1509309999999999</v>
      </c>
      <c r="X81" s="380"/>
      <c r="Y81" s="380">
        <f>[3]Früchte!$X65</f>
        <v>0</v>
      </c>
      <c r="Z81" s="380">
        <f>[3]Früchte!$BP65</f>
        <v>0</v>
      </c>
      <c r="AA81" s="381">
        <f>[3]Früchte!$Y65</f>
        <v>0</v>
      </c>
      <c r="AB81" s="381">
        <f>[3]Früchte!$BQ65</f>
        <v>8.4194840000000006</v>
      </c>
      <c r="AC81" s="380">
        <f>[3]Früchte!$Z65</f>
        <v>0</v>
      </c>
      <c r="AD81" s="380">
        <f>[3]Früchte!$BR65</f>
        <v>15.881465</v>
      </c>
      <c r="AE81" s="381">
        <f>[3]Früchte!$AA65</f>
        <v>0</v>
      </c>
      <c r="AF81" s="381">
        <f>[3]Früchte!$BS65</f>
        <v>20.526001999999998</v>
      </c>
      <c r="AG81" s="380"/>
      <c r="AH81" s="380">
        <f>[3]Früchte!$AC65</f>
        <v>0</v>
      </c>
      <c r="AI81" s="380">
        <f>[3]Früchte!$BU65</f>
        <v>0</v>
      </c>
      <c r="AJ81" s="381">
        <f>[3]Früchte!$AE65</f>
        <v>0</v>
      </c>
      <c r="AK81" s="381">
        <f>[3]Früchte!$BW65</f>
        <v>0</v>
      </c>
      <c r="AL81" s="380">
        <f>[3]Früchte!$AG65</f>
        <v>0</v>
      </c>
      <c r="AM81" s="380">
        <f>[3]Früchte!$BY65</f>
        <v>0</v>
      </c>
      <c r="AN81" s="381">
        <f>[3]Früchte!$AH65</f>
        <v>0</v>
      </c>
      <c r="AO81" s="381">
        <f>[3]Früchte!$BZ65</f>
        <v>0</v>
      </c>
      <c r="AP81" s="380"/>
      <c r="AQ81" s="380">
        <f>[3]Früchte!$AI65</f>
        <v>0</v>
      </c>
      <c r="AR81" s="380">
        <f>[3]Früchte!$CA65</f>
        <v>6.4476659999999999</v>
      </c>
      <c r="AS81" s="380"/>
      <c r="AT81" s="381">
        <f>[3]Früchte!$AJ65</f>
        <v>0</v>
      </c>
      <c r="AU81" s="381">
        <f>[3]Früchte!$CB65</f>
        <v>3.6722579999999998</v>
      </c>
      <c r="AV81" s="380"/>
      <c r="AW81" s="380">
        <f>[3]Früchte!$AK65</f>
        <v>2.7620879999999999</v>
      </c>
      <c r="AX81" s="380">
        <f>[3]Früchte!$CC65</f>
        <v>1.8267549999999999</v>
      </c>
      <c r="AY81" s="381">
        <f>[3]Früchte!$AL65</f>
        <v>0</v>
      </c>
      <c r="AZ81" s="381">
        <f>[3]Früchte!$CD65</f>
        <v>0</v>
      </c>
      <c r="BA81" s="380">
        <f>[3]Früchte!$AM65</f>
        <v>4.5191229999999996</v>
      </c>
      <c r="BB81" s="380">
        <f>[3]Früchte!$CE65</f>
        <v>3.393205</v>
      </c>
      <c r="BC81" s="381">
        <f>[3]Früchte!$AN65</f>
        <v>0</v>
      </c>
      <c r="BD81" s="381">
        <f>[3]Früchte!$CF65</f>
        <v>0</v>
      </c>
      <c r="BE81" s="380"/>
      <c r="BF81" s="380">
        <f>[3]Früchte!$AO65</f>
        <v>0</v>
      </c>
      <c r="BG81" s="380">
        <f>[3]Früchte!$CG65</f>
        <v>0</v>
      </c>
      <c r="BH81" s="381">
        <f>[3]Früchte!$AP65</f>
        <v>0</v>
      </c>
      <c r="BI81" s="381">
        <f>[3]Früchte!$CH65</f>
        <v>0</v>
      </c>
      <c r="BJ81" s="380">
        <f>[3]Früchte!$AQ65</f>
        <v>2.9451299999999998</v>
      </c>
      <c r="BK81" s="380">
        <f>[3]Früchte!$CI65</f>
        <v>2.527307</v>
      </c>
      <c r="BL81" s="381">
        <f>[3]Früchte!$AR65</f>
        <v>0.87204300000000001</v>
      </c>
      <c r="BM81" s="381">
        <f>[3]Früchte!$CJ65</f>
        <v>0.70028599999999996</v>
      </c>
      <c r="BN81" s="380">
        <f>[3]Früchte!$AS65</f>
        <v>0</v>
      </c>
      <c r="BO81" s="380">
        <f>[3]Früchte!$CK65</f>
        <v>0</v>
      </c>
      <c r="BQ81" s="343">
        <f>VLOOKUP(MONTH(B81),[4]Referenztabelle!$B$2:$E$14,4,FALSE)</f>
        <v>4</v>
      </c>
      <c r="BR81" s="392">
        <f>[3]Früchte!$CN65</f>
        <v>5461.8681210530003</v>
      </c>
      <c r="BS81" s="392">
        <f>[3]Früchte!$CO65</f>
        <v>29043.975105333</v>
      </c>
      <c r="BT81" s="393"/>
      <c r="BU81" s="393">
        <f>[3]Früchte!$CP65</f>
        <v>696.58487573500111</v>
      </c>
      <c r="BV81" s="393">
        <f>[3]Früchte!$CQ65</f>
        <v>5784.3156495580006</v>
      </c>
      <c r="BW81" s="393"/>
      <c r="BX81" s="392">
        <f>[3]Früchte!$CR65</f>
        <v>143.34053956</v>
      </c>
      <c r="BY81" s="392">
        <f>[3]Früchte!$CS65</f>
        <v>1489.8142932210001</v>
      </c>
      <c r="BZ81" s="393"/>
      <c r="CA81" s="393">
        <f>[3]Früchte!$CT65</f>
        <v>22.299134222001001</v>
      </c>
      <c r="CB81" s="393">
        <f>[3]Früchte!$CU65</f>
        <v>604.54161220600099</v>
      </c>
      <c r="CC81" s="392">
        <f>[3]Früchte!$CV65</f>
        <v>22.289230442000001</v>
      </c>
      <c r="CD81" s="392">
        <f>[3]Früchte!$CW65</f>
        <v>355.16974738000005</v>
      </c>
      <c r="CE81" s="393">
        <f>[3]Früchte!$CX65</f>
        <v>32.147916266001005</v>
      </c>
      <c r="CF81" s="393">
        <f>[3]Früchte!$CY65</f>
        <v>192.92760935200099</v>
      </c>
      <c r="CG81" s="393"/>
      <c r="CH81" s="392">
        <f>[3]Früchte!$CZ65</f>
        <v>0.40250814000000001</v>
      </c>
      <c r="CI81" s="392">
        <f>[3]Früchte!$DA65</f>
        <v>5.581149000001</v>
      </c>
      <c r="CJ81" s="393">
        <f>[3]Früchte!$DB65</f>
        <v>0</v>
      </c>
      <c r="CK81" s="393">
        <f>[3]Früchte!$DC65</f>
        <v>0.123018</v>
      </c>
      <c r="CL81" s="392">
        <f>[3]Früchte!DD65</f>
        <v>1.1901040029999999</v>
      </c>
      <c r="CM81" s="392">
        <f>[3]Früchte!DE65</f>
        <v>10.682640984001001</v>
      </c>
      <c r="CN81" s="393">
        <f>[3]Früchte!DF65</f>
        <v>2.5666000001E-2</v>
      </c>
      <c r="CO81" s="393">
        <f>[3]Früchte!DG65</f>
        <v>5.7806319380010001</v>
      </c>
      <c r="CP81" s="392">
        <f>[3]Früchte!DH65</f>
        <v>1.312000001E-3</v>
      </c>
      <c r="CQ81" s="392">
        <f>[3]Früchte!DI65</f>
        <v>0.36973500000000004</v>
      </c>
      <c r="CR81" s="393"/>
      <c r="CS81" s="393">
        <f>[3]Früchte!DJ65</f>
        <v>7.0449920000000006</v>
      </c>
      <c r="CT81" s="393">
        <f>[3]Früchte!DK65</f>
        <v>306.407271764001</v>
      </c>
      <c r="CU81" s="393"/>
      <c r="CV81" s="392">
        <f>[3]Früchte!DL65</f>
        <v>468.30292843000007</v>
      </c>
      <c r="CW81" s="392">
        <f>[3]Früchte!DM65</f>
        <v>2888.6940983230002</v>
      </c>
      <c r="CX81" s="393">
        <f>[3]Früchte!DN65</f>
        <v>27.724884789000001</v>
      </c>
      <c r="CY81" s="393">
        <f>[3]Früchte!DO65</f>
        <v>514.64761085800001</v>
      </c>
      <c r="CZ81" s="392">
        <f>[3]Früchte!DP65</f>
        <v>176.63140689800201</v>
      </c>
      <c r="DA81" s="392">
        <f>[3]Früchte!DQ65</f>
        <v>3452.3030227199997</v>
      </c>
      <c r="DB81" s="393">
        <f>[3]Früchte!DR65</f>
        <v>533.07766293099996</v>
      </c>
      <c r="DC81" s="393">
        <f>[3]Früchte!DS65</f>
        <v>764.52590499700102</v>
      </c>
      <c r="DD81" s="393"/>
      <c r="DE81" s="392">
        <f>[3]Früchte!DT65</f>
        <v>31.845998305000002</v>
      </c>
      <c r="DF81" s="392">
        <f>[3]Früchte!DU65</f>
        <v>868.57275159899996</v>
      </c>
      <c r="DG81" s="393">
        <f>[3]Früchte!DV65</f>
        <v>249.902650789001</v>
      </c>
      <c r="DH81" s="393">
        <f>[3]Früchte!DW65</f>
        <v>1211.3833494150001</v>
      </c>
      <c r="DI81" s="392">
        <f>[3]Früchte!DX65</f>
        <v>1965.771395834</v>
      </c>
      <c r="DJ81" s="392">
        <f>[3]Früchte!DY65</f>
        <v>4552.1120062090004</v>
      </c>
      <c r="DK81" s="393">
        <f>[3]Früchte!DZ65</f>
        <v>165.37275794400003</v>
      </c>
      <c r="DL81" s="393">
        <f>[3]Früchte!EA65</f>
        <v>673.64651610400006</v>
      </c>
      <c r="DM81" s="392">
        <f>[3]Früchte!EB65</f>
        <v>77.257027972000003</v>
      </c>
      <c r="DN81" s="392">
        <f>[3]Früchte!EC65</f>
        <v>913.27548368299995</v>
      </c>
      <c r="DO81" s="393">
        <f>[3]Früchte!ED65</f>
        <v>4.0000000000000001E-3</v>
      </c>
      <c r="DP81" s="393">
        <f>[3]Früchte!EE65</f>
        <v>0.53618800000099998</v>
      </c>
    </row>
    <row r="82" spans="2:120" x14ac:dyDescent="0.2">
      <c r="B82" s="189">
        <f>[3]Früchte!$A66</f>
        <v>44197</v>
      </c>
      <c r="C82" s="381">
        <f>[3]Früchte!$C66</f>
        <v>0</v>
      </c>
      <c r="D82" s="381">
        <f>[3]Früchte!$AU66</f>
        <v>3.0408569999999999</v>
      </c>
      <c r="E82" s="380">
        <f>[3]Früchte!$E66</f>
        <v>6.4740970000000004</v>
      </c>
      <c r="F82" s="380">
        <f>[3]Früchte!$AW66</f>
        <v>3.2624840000000002</v>
      </c>
      <c r="G82" s="381">
        <f>[3]Früchte!$F66</f>
        <v>0</v>
      </c>
      <c r="H82" s="381">
        <f>[3]Früchte!$AX66</f>
        <v>3.2755709999999998</v>
      </c>
      <c r="I82" s="380">
        <f>[3]Früchte!$K66</f>
        <v>0</v>
      </c>
      <c r="J82" s="380">
        <f>[3]Früchte!$BC66</f>
        <v>0</v>
      </c>
      <c r="K82" s="381">
        <f>[3]Früchte!$N66</f>
        <v>6.5243520000000004</v>
      </c>
      <c r="L82" s="381">
        <f>[3]Früchte!$BF66</f>
        <v>4.1398409999999997</v>
      </c>
      <c r="M82" s="380"/>
      <c r="N82" s="380">
        <f>[3]Früchte!$P66</f>
        <v>6.4947220000000003</v>
      </c>
      <c r="O82" s="380">
        <f>[3]Früchte!$BH66</f>
        <v>3.37568</v>
      </c>
      <c r="P82" s="381">
        <f>[3]Früchte!$Q66</f>
        <v>6.5996180000000004</v>
      </c>
      <c r="Q82" s="381">
        <f>[3]Früchte!$BI66</f>
        <v>3.63401</v>
      </c>
      <c r="R82" s="380">
        <f>[3]Früchte!$R66</f>
        <v>0</v>
      </c>
      <c r="S82" s="380">
        <f>[3]Früchte!$BJ66</f>
        <v>3.0056859999999999</v>
      </c>
      <c r="T82" s="381">
        <f>[3]Früchte!$T66</f>
        <v>0</v>
      </c>
      <c r="U82" s="381">
        <f>[3]Früchte!$BL66</f>
        <v>3.1</v>
      </c>
      <c r="V82" s="380">
        <f>[3]Früchte!$U66</f>
        <v>0</v>
      </c>
      <c r="W82" s="380">
        <f>[3]Früchte!$BM66</f>
        <v>3.9469789999999998</v>
      </c>
      <c r="X82" s="380"/>
      <c r="Y82" s="380">
        <f>[3]Früchte!$X66</f>
        <v>0</v>
      </c>
      <c r="Z82" s="380">
        <f>[3]Früchte!$BP66</f>
        <v>0</v>
      </c>
      <c r="AA82" s="381">
        <f>[3]Früchte!$Y66</f>
        <v>0</v>
      </c>
      <c r="AB82" s="381">
        <f>[3]Früchte!$BQ66</f>
        <v>13.348831000000001</v>
      </c>
      <c r="AC82" s="380">
        <f>[3]Früchte!$Z66</f>
        <v>0</v>
      </c>
      <c r="AD82" s="380">
        <f>[3]Früchte!$BR66</f>
        <v>15.443102</v>
      </c>
      <c r="AE82" s="381">
        <f>[3]Früchte!$AA66</f>
        <v>24.242327</v>
      </c>
      <c r="AF82" s="381">
        <f>[3]Früchte!$BS66</f>
        <v>20.172232000000001</v>
      </c>
      <c r="AG82" s="380"/>
      <c r="AH82" s="380">
        <f>[3]Früchte!$AC66</f>
        <v>0</v>
      </c>
      <c r="AI82" s="380">
        <f>[3]Früchte!$BU66</f>
        <v>0</v>
      </c>
      <c r="AJ82" s="381">
        <f>[3]Früchte!$AE66</f>
        <v>0</v>
      </c>
      <c r="AK82" s="381">
        <f>[3]Früchte!$BW66</f>
        <v>0</v>
      </c>
      <c r="AL82" s="380">
        <f>[3]Früchte!$AG66</f>
        <v>0</v>
      </c>
      <c r="AM82" s="380">
        <f>[3]Früchte!$BY66</f>
        <v>0</v>
      </c>
      <c r="AN82" s="381">
        <f>[3]Früchte!$AH66</f>
        <v>0</v>
      </c>
      <c r="AO82" s="381">
        <f>[3]Früchte!$BZ66</f>
        <v>0</v>
      </c>
      <c r="AP82" s="380"/>
      <c r="AQ82" s="380">
        <f>[3]Früchte!$AI66</f>
        <v>0</v>
      </c>
      <c r="AR82" s="380">
        <f>[3]Früchte!$CA66</f>
        <v>6.6208159999999996</v>
      </c>
      <c r="AS82" s="380"/>
      <c r="AT82" s="381">
        <f>[3]Früchte!$AJ66</f>
        <v>0</v>
      </c>
      <c r="AU82" s="381">
        <f>[3]Früchte!$CB66</f>
        <v>3.6353390000000001</v>
      </c>
      <c r="AV82" s="380"/>
      <c r="AW82" s="380">
        <f>[3]Früchte!$AK66</f>
        <v>2.9057879999999998</v>
      </c>
      <c r="AX82" s="380">
        <f>[3]Früchte!$CC66</f>
        <v>1.5557669999999999</v>
      </c>
      <c r="AY82" s="381">
        <f>[3]Früchte!$AL66</f>
        <v>0</v>
      </c>
      <c r="AZ82" s="381">
        <f>[3]Früchte!$CD66</f>
        <v>0</v>
      </c>
      <c r="BA82" s="380">
        <f>[3]Früchte!$AM66</f>
        <v>4.4511370000000001</v>
      </c>
      <c r="BB82" s="380">
        <f>[3]Früchte!$CE66</f>
        <v>2.8121019999999999</v>
      </c>
      <c r="BC82" s="381">
        <f>[3]Früchte!$AN66</f>
        <v>0</v>
      </c>
      <c r="BD82" s="381">
        <f>[3]Früchte!$CF66</f>
        <v>0</v>
      </c>
      <c r="BE82" s="380"/>
      <c r="BF82" s="380">
        <f>[3]Früchte!$AO66</f>
        <v>0</v>
      </c>
      <c r="BG82" s="380">
        <f>[3]Früchte!$CG66</f>
        <v>0</v>
      </c>
      <c r="BH82" s="381">
        <f>[3]Früchte!$AP66</f>
        <v>0</v>
      </c>
      <c r="BI82" s="381">
        <f>[3]Früchte!$CH66</f>
        <v>0</v>
      </c>
      <c r="BJ82" s="380">
        <f>[3]Früchte!$AQ66</f>
        <v>2.5649139999999999</v>
      </c>
      <c r="BK82" s="380">
        <f>[3]Früchte!$CI66</f>
        <v>2.5997020000000002</v>
      </c>
      <c r="BL82" s="381">
        <f>[3]Früchte!$AR66</f>
        <v>0.876309</v>
      </c>
      <c r="BM82" s="381">
        <f>[3]Früchte!$CJ66</f>
        <v>0.60412600000000005</v>
      </c>
      <c r="BN82" s="380">
        <f>[3]Früchte!$AS66</f>
        <v>0</v>
      </c>
      <c r="BO82" s="380">
        <f>[3]Früchte!$CK66</f>
        <v>0</v>
      </c>
      <c r="BQ82" s="343">
        <f>VLOOKUP(MONTH(B82),[4]Referenztabelle!$B$2:$E$14,4,FALSE)</f>
        <v>4</v>
      </c>
      <c r="BR82" s="392">
        <f>[3]Früchte!$CN66</f>
        <v>5725.25019084</v>
      </c>
      <c r="BS82" s="392">
        <f>[3]Früchte!$CO66</f>
        <v>31562.345317985</v>
      </c>
      <c r="BT82" s="393"/>
      <c r="BU82" s="393">
        <f>[3]Früchte!$CP66</f>
        <v>660.24146436200101</v>
      </c>
      <c r="BV82" s="393">
        <f>[3]Früchte!$CQ66</f>
        <v>5684.0755236080004</v>
      </c>
      <c r="BW82" s="393"/>
      <c r="BX82" s="392">
        <f>[3]Früchte!$CR66</f>
        <v>151.98511056199999</v>
      </c>
      <c r="BY82" s="392">
        <f>[3]Früchte!$CS66</f>
        <v>1444.8684799110001</v>
      </c>
      <c r="BZ82" s="393"/>
      <c r="CA82" s="393">
        <f>[3]Früchte!$CT66</f>
        <v>1.3950000000010001</v>
      </c>
      <c r="CB82" s="393">
        <f>[3]Früchte!$CU66</f>
        <v>133.66822609600098</v>
      </c>
      <c r="CC82" s="392">
        <f>[3]Früchte!$CV66</f>
        <v>14.465000000001</v>
      </c>
      <c r="CD82" s="392">
        <f>[3]Früchte!$CW66</f>
        <v>286.19407656500101</v>
      </c>
      <c r="CE82" s="393">
        <f>[3]Früchte!$CX66</f>
        <v>21.343640546</v>
      </c>
      <c r="CF82" s="393">
        <f>[3]Früchte!$CY66</f>
        <v>113.96005222600101</v>
      </c>
      <c r="CG82" s="393"/>
      <c r="CH82" s="392">
        <f>[3]Früchte!$CZ66</f>
        <v>6.1150000010000002E-3</v>
      </c>
      <c r="CI82" s="392">
        <f>[3]Früchte!$DA66</f>
        <v>5.7321729999999995</v>
      </c>
      <c r="CJ82" s="393">
        <f>[3]Früchte!$DB66</f>
        <v>0</v>
      </c>
      <c r="CK82" s="393">
        <f>[3]Früchte!$DC66</f>
        <v>0.177819</v>
      </c>
      <c r="CL82" s="392">
        <f>[3]Früchte!DD66</f>
        <v>9.4042000000000001E-2</v>
      </c>
      <c r="CM82" s="392">
        <f>[3]Früchte!DE66</f>
        <v>3.5525658590010001</v>
      </c>
      <c r="CN82" s="393">
        <f>[3]Früchte!DF66</f>
        <v>3.1221000000000002E-2</v>
      </c>
      <c r="CO82" s="393">
        <f>[3]Früchte!DG66</f>
        <v>3.5939410000009997</v>
      </c>
      <c r="CP82" s="392">
        <f>[3]Früchte!DH66</f>
        <v>0</v>
      </c>
      <c r="CQ82" s="392">
        <f>[3]Früchte!DI66</f>
        <v>0.20550599999999999</v>
      </c>
      <c r="CR82" s="393"/>
      <c r="CS82" s="393">
        <f>[3]Früchte!DJ66</f>
        <v>9.1871452189999996</v>
      </c>
      <c r="CT82" s="393">
        <f>[3]Früchte!DK66</f>
        <v>308.33786227400003</v>
      </c>
      <c r="CU82" s="393"/>
      <c r="CV82" s="392">
        <f>[3]Früchte!DL66</f>
        <v>764.59332199200105</v>
      </c>
      <c r="CW82" s="392">
        <f>[3]Früchte!DM66</f>
        <v>3254.3296240889999</v>
      </c>
      <c r="CX82" s="393">
        <f>[3]Früchte!DN66</f>
        <v>29.423324037</v>
      </c>
      <c r="CY82" s="393">
        <f>[3]Früchte!DO66</f>
        <v>481.37699555099999</v>
      </c>
      <c r="CZ82" s="392">
        <f>[3]Früchte!DP66</f>
        <v>450.23554529499995</v>
      </c>
      <c r="DA82" s="392">
        <f>[3]Früchte!DQ66</f>
        <v>5931.2435284639996</v>
      </c>
      <c r="DB82" s="393">
        <f>[3]Früchte!DR66</f>
        <v>512.21261877699999</v>
      </c>
      <c r="DC82" s="393">
        <f>[3]Früchte!DS66</f>
        <v>817.53038361100096</v>
      </c>
      <c r="DD82" s="393"/>
      <c r="DE82" s="392">
        <f>[3]Früchte!DT66</f>
        <v>23.562908699000001</v>
      </c>
      <c r="DF82" s="392">
        <f>[3]Früchte!DU66</f>
        <v>739.89569835500106</v>
      </c>
      <c r="DG82" s="393">
        <f>[3]Früchte!DV66</f>
        <v>283.11143990800002</v>
      </c>
      <c r="DH82" s="393">
        <f>[3]Früchte!DW66</f>
        <v>1174.0852999670001</v>
      </c>
      <c r="DI82" s="392">
        <f>[3]Früchte!DX66</f>
        <v>2053.907274528</v>
      </c>
      <c r="DJ82" s="392">
        <f>[3]Früchte!DY66</f>
        <v>4198.4991773210004</v>
      </c>
      <c r="DK82" s="393">
        <f>[3]Früchte!DZ66</f>
        <v>153.88378706200101</v>
      </c>
      <c r="DL82" s="393">
        <f>[3]Früchte!EA66</f>
        <v>867.20252004200108</v>
      </c>
      <c r="DM82" s="392">
        <f>[3]Früchte!EB66</f>
        <v>57.239288485001005</v>
      </c>
      <c r="DN82" s="392">
        <f>[3]Früchte!EC66</f>
        <v>845.10966225300103</v>
      </c>
      <c r="DO82" s="393">
        <f>[3]Früchte!ED66</f>
        <v>0</v>
      </c>
      <c r="DP82" s="393">
        <f>[3]Früchte!EE66</f>
        <v>0.119745</v>
      </c>
    </row>
    <row r="83" spans="2:120" x14ac:dyDescent="0.2">
      <c r="B83" s="189">
        <f>[3]Früchte!$A67</f>
        <v>44166</v>
      </c>
      <c r="C83" s="381">
        <f>[3]Früchte!$C67</f>
        <v>0</v>
      </c>
      <c r="D83" s="381">
        <f>[3]Früchte!$AU67</f>
        <v>3.0379429999999998</v>
      </c>
      <c r="E83" s="380">
        <f>[3]Früchte!$E67</f>
        <v>6.4900729999999998</v>
      </c>
      <c r="F83" s="380">
        <f>[3]Früchte!$AW67</f>
        <v>3.3257650000000001</v>
      </c>
      <c r="G83" s="381">
        <f>[3]Früchte!$F67</f>
        <v>0</v>
      </c>
      <c r="H83" s="381">
        <f>[3]Früchte!$AX67</f>
        <v>3.2942819999999999</v>
      </c>
      <c r="I83" s="380">
        <f>[3]Früchte!$K67</f>
        <v>0</v>
      </c>
      <c r="J83" s="380">
        <f>[3]Früchte!$BC67</f>
        <v>0</v>
      </c>
      <c r="K83" s="381">
        <f>[3]Früchte!$N67</f>
        <v>6.5381039999999997</v>
      </c>
      <c r="L83" s="381">
        <f>[3]Früchte!$BF67</f>
        <v>4.1128140000000002</v>
      </c>
      <c r="M83" s="380"/>
      <c r="N83" s="380">
        <f>[3]Früchte!$P67</f>
        <v>0</v>
      </c>
      <c r="O83" s="380">
        <f>[3]Früchte!$BH67</f>
        <v>3.1684260000000002</v>
      </c>
      <c r="P83" s="381">
        <f>[3]Früchte!$Q67</f>
        <v>6.5460520000000004</v>
      </c>
      <c r="Q83" s="381">
        <f>[3]Früchte!$BI67</f>
        <v>3.617416</v>
      </c>
      <c r="R83" s="380">
        <f>[3]Früchte!$R67</f>
        <v>6.5961239999999997</v>
      </c>
      <c r="S83" s="380">
        <f>[3]Früchte!$BJ67</f>
        <v>3.5284309999999999</v>
      </c>
      <c r="T83" s="381">
        <f>[3]Früchte!$T67</f>
        <v>0</v>
      </c>
      <c r="U83" s="381">
        <f>[3]Früchte!$BL67</f>
        <v>3.098948</v>
      </c>
      <c r="V83" s="380">
        <f>[3]Früchte!$U67</f>
        <v>0</v>
      </c>
      <c r="W83" s="380">
        <f>[3]Früchte!$BM67</f>
        <v>3.6995650000000002</v>
      </c>
      <c r="X83" s="380"/>
      <c r="Y83" s="380">
        <f>[3]Früchte!$X67</f>
        <v>0</v>
      </c>
      <c r="Z83" s="380">
        <f>[3]Früchte!$BP67</f>
        <v>0</v>
      </c>
      <c r="AA83" s="381">
        <f>[3]Früchte!$Y67</f>
        <v>0</v>
      </c>
      <c r="AB83" s="381">
        <f>[3]Früchte!$BQ67</f>
        <v>16.295608999999999</v>
      </c>
      <c r="AC83" s="380">
        <f>[3]Früchte!$Z67</f>
        <v>0</v>
      </c>
      <c r="AD83" s="380">
        <f>[3]Früchte!$BR67</f>
        <v>15.031247</v>
      </c>
      <c r="AE83" s="381">
        <f>[3]Früchte!$AA67</f>
        <v>27.214691999999999</v>
      </c>
      <c r="AF83" s="381">
        <f>[3]Früchte!$BS67</f>
        <v>19.455840999999999</v>
      </c>
      <c r="AG83" s="380"/>
      <c r="AH83" s="380">
        <f>[3]Früchte!$AC67</f>
        <v>0</v>
      </c>
      <c r="AI83" s="380">
        <f>[3]Früchte!$BU67</f>
        <v>0</v>
      </c>
      <c r="AJ83" s="381">
        <f>[3]Früchte!$AE67</f>
        <v>0</v>
      </c>
      <c r="AK83" s="381">
        <f>[3]Früchte!$BW67</f>
        <v>0</v>
      </c>
      <c r="AL83" s="380">
        <f>[3]Früchte!$AG67</f>
        <v>0</v>
      </c>
      <c r="AM83" s="380">
        <f>[3]Früchte!$BY67</f>
        <v>0</v>
      </c>
      <c r="AN83" s="381">
        <f>[3]Früchte!$AH67</f>
        <v>0</v>
      </c>
      <c r="AO83" s="381">
        <f>[3]Früchte!$BZ67</f>
        <v>0</v>
      </c>
      <c r="AP83" s="380"/>
      <c r="AQ83" s="380">
        <f>[3]Früchte!$AI67</f>
        <v>9.1335169999999994</v>
      </c>
      <c r="AR83" s="380">
        <f>[3]Früchte!$CA67</f>
        <v>6.3399070000000002</v>
      </c>
      <c r="AS83" s="380"/>
      <c r="AT83" s="381">
        <f>[3]Früchte!$AJ67</f>
        <v>0</v>
      </c>
      <c r="AU83" s="381">
        <f>[3]Früchte!$CB67</f>
        <v>3.6823399999999999</v>
      </c>
      <c r="AV83" s="380"/>
      <c r="AW83" s="380">
        <f>[3]Früchte!$AK67</f>
        <v>3.1564950000000001</v>
      </c>
      <c r="AX83" s="380">
        <f>[3]Früchte!$CC67</f>
        <v>1.8230299999999999</v>
      </c>
      <c r="AY83" s="381">
        <f>[3]Früchte!$AL67</f>
        <v>0</v>
      </c>
      <c r="AZ83" s="381">
        <f>[3]Früchte!$CD67</f>
        <v>0</v>
      </c>
      <c r="BA83" s="380">
        <f>[3]Früchte!$AM67</f>
        <v>4.796494</v>
      </c>
      <c r="BB83" s="380">
        <f>[3]Früchte!$CE67</f>
        <v>2.7924579999999999</v>
      </c>
      <c r="BC83" s="381">
        <f>[3]Früchte!$AN67</f>
        <v>0</v>
      </c>
      <c r="BD83" s="381">
        <f>[3]Früchte!$CF67</f>
        <v>0</v>
      </c>
      <c r="BE83" s="380"/>
      <c r="BF83" s="380">
        <f>[3]Früchte!$AO67</f>
        <v>0</v>
      </c>
      <c r="BG83" s="380">
        <f>[3]Früchte!$CG67</f>
        <v>0</v>
      </c>
      <c r="BH83" s="381">
        <f>[3]Früchte!$AP67</f>
        <v>0</v>
      </c>
      <c r="BI83" s="381">
        <f>[3]Früchte!$CH67</f>
        <v>0</v>
      </c>
      <c r="BJ83" s="380">
        <f>[3]Früchte!$AQ67</f>
        <v>2.9285909999999999</v>
      </c>
      <c r="BK83" s="380">
        <f>[3]Früchte!$CI67</f>
        <v>2.6114830000000002</v>
      </c>
      <c r="BL83" s="381">
        <f>[3]Früchte!$AR67</f>
        <v>0.86848700000000001</v>
      </c>
      <c r="BM83" s="381">
        <f>[3]Früchte!$CJ67</f>
        <v>0.68778899999999998</v>
      </c>
      <c r="BN83" s="380">
        <f>[3]Früchte!$AS67</f>
        <v>0</v>
      </c>
      <c r="BO83" s="380">
        <f>[3]Früchte!$CK67</f>
        <v>0</v>
      </c>
      <c r="BQ83" s="343">
        <f>VLOOKUP(MONTH(B83),[4]Referenztabelle!$B$2:$E$14,4,FALSE)</f>
        <v>5</v>
      </c>
      <c r="BR83" s="392" t="str">
        <f>[3]Früchte!$CN67</f>
        <v>(-)</v>
      </c>
      <c r="BS83" s="392" t="str">
        <f>[3]Früchte!$CO67</f>
        <v>(-)</v>
      </c>
      <c r="BT83" s="393"/>
      <c r="BU83" s="393" t="str">
        <f>[3]Früchte!$CP67</f>
        <v>(-)</v>
      </c>
      <c r="BV83" s="393" t="str">
        <f>[3]Früchte!$CQ67</f>
        <v>(-)</v>
      </c>
      <c r="BW83" s="393"/>
      <c r="BX83" s="392" t="str">
        <f>[3]Früchte!$CR67</f>
        <v>(-)</v>
      </c>
      <c r="BY83" s="392" t="str">
        <f>[3]Früchte!$CS67</f>
        <v>(-)</v>
      </c>
      <c r="BZ83" s="393"/>
      <c r="CA83" s="393" t="str">
        <f>[3]Früchte!$CT67</f>
        <v>(-)</v>
      </c>
      <c r="CB83" s="393" t="str">
        <f>[3]Früchte!$CU67</f>
        <v>(-)</v>
      </c>
      <c r="CC83" s="392" t="str">
        <f>[3]Früchte!$CV67</f>
        <v>(-)</v>
      </c>
      <c r="CD83" s="392" t="str">
        <f>[3]Früchte!$CW67</f>
        <v>(-)</v>
      </c>
      <c r="CE83" s="393" t="str">
        <f>[3]Früchte!$CX67</f>
        <v>(-)</v>
      </c>
      <c r="CF83" s="393" t="str">
        <f>[3]Früchte!$CY67</f>
        <v>(-)</v>
      </c>
      <c r="CG83" s="393"/>
      <c r="CH83" s="392" t="str">
        <f>[3]Früchte!$CZ67</f>
        <v>(-)</v>
      </c>
      <c r="CI83" s="392" t="str">
        <f>[3]Früchte!$DA67</f>
        <v>(-)</v>
      </c>
      <c r="CJ83" s="393" t="str">
        <f>[3]Früchte!$DB67</f>
        <v>(-)</v>
      </c>
      <c r="CK83" s="393" t="str">
        <f>[3]Früchte!$DC67</f>
        <v>(-)</v>
      </c>
      <c r="CL83" s="392" t="str">
        <f>[3]Früchte!DD67</f>
        <v>(-)</v>
      </c>
      <c r="CM83" s="392" t="str">
        <f>[3]Früchte!DE67</f>
        <v>(-)</v>
      </c>
      <c r="CN83" s="393" t="str">
        <f>[3]Früchte!DF67</f>
        <v>(-)</v>
      </c>
      <c r="CO83" s="393" t="str">
        <f>[3]Früchte!DG67</f>
        <v>(-)</v>
      </c>
      <c r="CP83" s="392" t="str">
        <f>[3]Früchte!DH67</f>
        <v>(-)</v>
      </c>
      <c r="CQ83" s="392" t="str">
        <f>[3]Früchte!DI67</f>
        <v>(-)</v>
      </c>
      <c r="CR83" s="393"/>
      <c r="CS83" s="393" t="str">
        <f>[3]Früchte!DJ67</f>
        <v>(-)</v>
      </c>
      <c r="CT83" s="393" t="str">
        <f>[3]Früchte!DK67</f>
        <v>(-)</v>
      </c>
      <c r="CU83" s="393"/>
      <c r="CV83" s="392" t="str">
        <f>[3]Früchte!DL67</f>
        <v>(-)</v>
      </c>
      <c r="CW83" s="392" t="str">
        <f>[3]Früchte!DM67</f>
        <v>(-)</v>
      </c>
      <c r="CX83" s="393" t="str">
        <f>[3]Früchte!DN67</f>
        <v>(-)</v>
      </c>
      <c r="CY83" s="393" t="str">
        <f>[3]Früchte!DO67</f>
        <v>(-)</v>
      </c>
      <c r="CZ83" s="392" t="str">
        <f>[3]Früchte!DP67</f>
        <v>(-)</v>
      </c>
      <c r="DA83" s="392" t="str">
        <f>[3]Früchte!DQ67</f>
        <v>(-)</v>
      </c>
      <c r="DB83" s="393" t="str">
        <f>[3]Früchte!DR67</f>
        <v>(-)</v>
      </c>
      <c r="DC83" s="393" t="str">
        <f>[3]Früchte!DS67</f>
        <v>(-)</v>
      </c>
      <c r="DD83" s="393"/>
      <c r="DE83" s="392" t="str">
        <f>[3]Früchte!DT67</f>
        <v>(-)</v>
      </c>
      <c r="DF83" s="392" t="str">
        <f>[3]Früchte!DU67</f>
        <v>(-)</v>
      </c>
      <c r="DG83" s="393" t="str">
        <f>[3]Früchte!DV67</f>
        <v>(-)</v>
      </c>
      <c r="DH83" s="393" t="str">
        <f>[3]Früchte!DW67</f>
        <v>(-)</v>
      </c>
      <c r="DI83" s="392" t="str">
        <f>[3]Früchte!DX67</f>
        <v>(-)</v>
      </c>
      <c r="DJ83" s="392" t="str">
        <f>[3]Früchte!DY67</f>
        <v>(-)</v>
      </c>
      <c r="DK83" s="393" t="str">
        <f>[3]Früchte!DZ67</f>
        <v>(-)</v>
      </c>
      <c r="DL83" s="393" t="str">
        <f>[3]Früchte!EA67</f>
        <v>(-)</v>
      </c>
      <c r="DM83" s="392" t="str">
        <f>[3]Früchte!EB67</f>
        <v>(-)</v>
      </c>
      <c r="DN83" s="392" t="str">
        <f>[3]Früchte!EC67</f>
        <v>(-)</v>
      </c>
      <c r="DO83" s="393" t="str">
        <f>[3]Früchte!ED67</f>
        <v>(-)</v>
      </c>
      <c r="DP83" s="393" t="str">
        <f>[3]Früchte!EE67</f>
        <v>(-)</v>
      </c>
    </row>
    <row r="84" spans="2:120" x14ac:dyDescent="0.2">
      <c r="B84" s="189">
        <f>[3]Früchte!$A68</f>
        <v>44136</v>
      </c>
      <c r="C84" s="381">
        <f>[3]Früchte!$C68</f>
        <v>0</v>
      </c>
      <c r="D84" s="381">
        <f>[3]Früchte!$AU68</f>
        <v>3.2890860000000002</v>
      </c>
      <c r="E84" s="380">
        <f>[3]Früchte!$E68</f>
        <v>6.1690930000000002</v>
      </c>
      <c r="F84" s="380">
        <f>[3]Früchte!$AW68</f>
        <v>3.24187</v>
      </c>
      <c r="G84" s="381">
        <f>[3]Früchte!$F68</f>
        <v>0</v>
      </c>
      <c r="H84" s="381">
        <f>[3]Früchte!$AX68</f>
        <v>3.3081510000000001</v>
      </c>
      <c r="I84" s="380">
        <f>[3]Früchte!$K68</f>
        <v>0</v>
      </c>
      <c r="J84" s="380">
        <f>[3]Früchte!$BC68</f>
        <v>0</v>
      </c>
      <c r="K84" s="381">
        <f>[3]Früchte!$N68</f>
        <v>6.5087130000000002</v>
      </c>
      <c r="L84" s="381">
        <f>[3]Früchte!$BF68</f>
        <v>4.0656970000000001</v>
      </c>
      <c r="M84" s="380"/>
      <c r="N84" s="380">
        <f>[3]Früchte!$P68</f>
        <v>0</v>
      </c>
      <c r="O84" s="380">
        <f>[3]Früchte!$BH68</f>
        <v>3.3349510000000002</v>
      </c>
      <c r="P84" s="381">
        <f>[3]Früchte!$Q68</f>
        <v>6.5588199999999999</v>
      </c>
      <c r="Q84" s="381">
        <f>[3]Früchte!$BI68</f>
        <v>3.4942229999999999</v>
      </c>
      <c r="R84" s="380">
        <f>[3]Früchte!$R68</f>
        <v>6.6030059999999997</v>
      </c>
      <c r="S84" s="380">
        <f>[3]Früchte!$BJ68</f>
        <v>3.5063559999999998</v>
      </c>
      <c r="T84" s="381">
        <f>[3]Früchte!$T68</f>
        <v>0</v>
      </c>
      <c r="U84" s="381">
        <f>[3]Früchte!$BL68</f>
        <v>3.092851</v>
      </c>
      <c r="V84" s="380">
        <f>[3]Früchte!$U68</f>
        <v>0</v>
      </c>
      <c r="W84" s="380">
        <f>[3]Früchte!$BM68</f>
        <v>3.9620449999999998</v>
      </c>
      <c r="X84" s="380"/>
      <c r="Y84" s="380">
        <f>[3]Früchte!$X68</f>
        <v>0</v>
      </c>
      <c r="Z84" s="380">
        <f>[3]Früchte!$BP68</f>
        <v>0</v>
      </c>
      <c r="AA84" s="381">
        <f>[3]Früchte!$Y68</f>
        <v>0</v>
      </c>
      <c r="AB84" s="381">
        <f>[3]Früchte!$BQ68</f>
        <v>16.048300999999999</v>
      </c>
      <c r="AC84" s="380">
        <f>[3]Früchte!$Z68</f>
        <v>0</v>
      </c>
      <c r="AD84" s="380">
        <f>[3]Früchte!$BR68</f>
        <v>18.920867999999999</v>
      </c>
      <c r="AE84" s="381">
        <f>[3]Früchte!$AA68</f>
        <v>28.509032999999999</v>
      </c>
      <c r="AF84" s="381">
        <f>[3]Früchte!$BS68</f>
        <v>21.181441</v>
      </c>
      <c r="AG84" s="380"/>
      <c r="AH84" s="380">
        <f>[3]Früchte!$AC68</f>
        <v>0</v>
      </c>
      <c r="AI84" s="380">
        <f>[3]Früchte!$BU68</f>
        <v>0</v>
      </c>
      <c r="AJ84" s="381">
        <f>[3]Früchte!$AE68</f>
        <v>0</v>
      </c>
      <c r="AK84" s="381">
        <f>[3]Früchte!$BW68</f>
        <v>0</v>
      </c>
      <c r="AL84" s="380">
        <f>[3]Früchte!$AG68</f>
        <v>0</v>
      </c>
      <c r="AM84" s="380">
        <f>[3]Früchte!$BY68</f>
        <v>0</v>
      </c>
      <c r="AN84" s="381">
        <f>[3]Früchte!$AH68</f>
        <v>0</v>
      </c>
      <c r="AO84" s="381">
        <f>[3]Früchte!$BZ68</f>
        <v>4.0709980000000003</v>
      </c>
      <c r="AP84" s="380"/>
      <c r="AQ84" s="380">
        <f>[3]Früchte!$AI68</f>
        <v>8.8713940000000004</v>
      </c>
      <c r="AR84" s="380">
        <f>[3]Früchte!$CA68</f>
        <v>5.0942189999999998</v>
      </c>
      <c r="AS84" s="380"/>
      <c r="AT84" s="381">
        <f>[3]Früchte!$AJ68</f>
        <v>0</v>
      </c>
      <c r="AU84" s="381">
        <f>[3]Früchte!$CB68</f>
        <v>3.5949870000000002</v>
      </c>
      <c r="AV84" s="380"/>
      <c r="AW84" s="380">
        <f>[3]Früchte!$AK68</f>
        <v>3.7500550000000001</v>
      </c>
      <c r="AX84" s="380">
        <f>[3]Früchte!$CC68</f>
        <v>2.1934119999999999</v>
      </c>
      <c r="AY84" s="381">
        <f>[3]Früchte!$AL68</f>
        <v>0</v>
      </c>
      <c r="AZ84" s="381">
        <f>[3]Früchte!$CD68</f>
        <v>0</v>
      </c>
      <c r="BA84" s="380">
        <f>[3]Früchte!$AM68</f>
        <v>4.813218</v>
      </c>
      <c r="BB84" s="380">
        <f>[3]Früchte!$CE68</f>
        <v>3.3135919999999999</v>
      </c>
      <c r="BC84" s="381">
        <f>[3]Früchte!$AN68</f>
        <v>0</v>
      </c>
      <c r="BD84" s="381">
        <f>[3]Früchte!$CF68</f>
        <v>0</v>
      </c>
      <c r="BE84" s="380"/>
      <c r="BF84" s="380">
        <f>[3]Früchte!$AO68</f>
        <v>0</v>
      </c>
      <c r="BG84" s="380">
        <f>[3]Früchte!$CG68</f>
        <v>0</v>
      </c>
      <c r="BH84" s="381">
        <f>[3]Früchte!$AP68</f>
        <v>0</v>
      </c>
      <c r="BI84" s="381">
        <f>[3]Früchte!$CH68</f>
        <v>0</v>
      </c>
      <c r="BJ84" s="380">
        <f>[3]Früchte!$AQ68</f>
        <v>2.4241820000000001</v>
      </c>
      <c r="BK84" s="380">
        <f>[3]Früchte!$CI68</f>
        <v>2.6141160000000001</v>
      </c>
      <c r="BL84" s="381">
        <f>[3]Früchte!$AR68</f>
        <v>0</v>
      </c>
      <c r="BM84" s="381">
        <f>[3]Früchte!$CJ68</f>
        <v>0.68726200000000004</v>
      </c>
      <c r="BN84" s="380">
        <f>[3]Früchte!$AS68</f>
        <v>0</v>
      </c>
      <c r="BO84" s="380">
        <f>[3]Früchte!$CK68</f>
        <v>0</v>
      </c>
    </row>
    <row r="85" spans="2:120" x14ac:dyDescent="0.2">
      <c r="B85" s="189">
        <f>[3]Früchte!$A69</f>
        <v>44105</v>
      </c>
      <c r="C85" s="381">
        <f>[3]Früchte!$C69</f>
        <v>0</v>
      </c>
      <c r="D85" s="381">
        <f>[3]Früchte!$AU69</f>
        <v>2.7179380000000002</v>
      </c>
      <c r="E85" s="380">
        <f>[3]Früchte!$E69</f>
        <v>6.4347190000000003</v>
      </c>
      <c r="F85" s="380">
        <f>[3]Früchte!$AW69</f>
        <v>3.2359770000000001</v>
      </c>
      <c r="G85" s="381">
        <f>[3]Früchte!$F69</f>
        <v>0</v>
      </c>
      <c r="H85" s="381">
        <f>[3]Früchte!$AX69</f>
        <v>3.2488899999999998</v>
      </c>
      <c r="I85" s="380">
        <f>[3]Früchte!$K69</f>
        <v>0</v>
      </c>
      <c r="J85" s="380">
        <f>[3]Früchte!$BC69</f>
        <v>0</v>
      </c>
      <c r="K85" s="381">
        <f>[3]Früchte!$N69</f>
        <v>6.4237479999999998</v>
      </c>
      <c r="L85" s="381">
        <f>[3]Früchte!$BF69</f>
        <v>3.6121289999999999</v>
      </c>
      <c r="M85" s="380"/>
      <c r="N85" s="380">
        <f>[3]Früchte!$P69</f>
        <v>6.102036</v>
      </c>
      <c r="O85" s="380">
        <f>[3]Früchte!$BH69</f>
        <v>3.3681420000000002</v>
      </c>
      <c r="P85" s="381">
        <f>[3]Früchte!$Q69</f>
        <v>6.4542789999999997</v>
      </c>
      <c r="Q85" s="381">
        <f>[3]Früchte!$BI69</f>
        <v>3.5114179999999999</v>
      </c>
      <c r="R85" s="380">
        <f>[3]Früchte!$R69</f>
        <v>6.2206419999999998</v>
      </c>
      <c r="S85" s="380">
        <f>[3]Früchte!$BJ69</f>
        <v>3.455422</v>
      </c>
      <c r="T85" s="381">
        <f>[3]Früchte!$T69</f>
        <v>6.3987449999999999</v>
      </c>
      <c r="U85" s="381">
        <f>[3]Früchte!$BL69</f>
        <v>3.0621100000000001</v>
      </c>
      <c r="V85" s="380">
        <f>[3]Früchte!$U69</f>
        <v>0</v>
      </c>
      <c r="W85" s="380">
        <f>[3]Früchte!$BM69</f>
        <v>3.9503050000000002</v>
      </c>
      <c r="X85" s="380"/>
      <c r="Y85" s="380">
        <f>[3]Früchte!$X69</f>
        <v>0</v>
      </c>
      <c r="Z85" s="380">
        <f>[3]Früchte!$BP69</f>
        <v>14.528597</v>
      </c>
      <c r="AA85" s="381">
        <f>[3]Früchte!$Y69</f>
        <v>0</v>
      </c>
      <c r="AB85" s="381">
        <f>[3]Früchte!$BQ69</f>
        <v>14.048498</v>
      </c>
      <c r="AC85" s="380">
        <f>[3]Früchte!$Z69</f>
        <v>0</v>
      </c>
      <c r="AD85" s="380">
        <f>[3]Früchte!$BR69</f>
        <v>20.215713999999998</v>
      </c>
      <c r="AE85" s="381">
        <f>[3]Früchte!$AA69</f>
        <v>30.146564999999999</v>
      </c>
      <c r="AF85" s="381">
        <f>[3]Früchte!$BS69</f>
        <v>23.201547000000001</v>
      </c>
      <c r="AG85" s="380"/>
      <c r="AH85" s="380">
        <f>[3]Früchte!$AC69</f>
        <v>0</v>
      </c>
      <c r="AI85" s="380">
        <f>[3]Früchte!$BU69</f>
        <v>0</v>
      </c>
      <c r="AJ85" s="381">
        <f>[3]Früchte!$AE69</f>
        <v>0</v>
      </c>
      <c r="AK85" s="381">
        <f>[3]Früchte!$BW69</f>
        <v>0</v>
      </c>
      <c r="AL85" s="380">
        <f>[3]Früchte!$AG69</f>
        <v>0</v>
      </c>
      <c r="AM85" s="380">
        <f>[3]Früchte!$BY69</f>
        <v>3.9171179999999999</v>
      </c>
      <c r="AN85" s="381">
        <f>[3]Früchte!$AH69</f>
        <v>0</v>
      </c>
      <c r="AO85" s="381">
        <f>[3]Früchte!$BZ69</f>
        <v>4.8930639999999999</v>
      </c>
      <c r="AP85" s="380"/>
      <c r="AQ85" s="380">
        <f>[3]Früchte!$AI69</f>
        <v>6.3820680000000003</v>
      </c>
      <c r="AR85" s="380">
        <f>[3]Früchte!$CA69</f>
        <v>4.4065779999999997</v>
      </c>
      <c r="AS85" s="380"/>
      <c r="AT85" s="381">
        <f>[3]Früchte!$AJ69</f>
        <v>0</v>
      </c>
      <c r="AU85" s="381">
        <f>[3]Früchte!$CB69</f>
        <v>3.180574</v>
      </c>
      <c r="AV85" s="380"/>
      <c r="AW85" s="380">
        <f>[3]Früchte!$AK69</f>
        <v>4.3553800000000003</v>
      </c>
      <c r="AX85" s="380">
        <f>[3]Früchte!$CC69</f>
        <v>2.6640169999999999</v>
      </c>
      <c r="AY85" s="381">
        <f>[3]Früchte!$AL69</f>
        <v>0</v>
      </c>
      <c r="AZ85" s="381">
        <f>[3]Früchte!$CD69</f>
        <v>0</v>
      </c>
      <c r="BA85" s="380">
        <f>[3]Früchte!$AM69</f>
        <v>5.5452279999999998</v>
      </c>
      <c r="BB85" s="380">
        <f>[3]Früchte!$CE69</f>
        <v>4.1262319999999999</v>
      </c>
      <c r="BC85" s="381">
        <f>[3]Früchte!$AN69</f>
        <v>0</v>
      </c>
      <c r="BD85" s="381">
        <f>[3]Früchte!$CF69</f>
        <v>0</v>
      </c>
      <c r="BE85" s="380"/>
      <c r="BF85" s="380">
        <f>[3]Früchte!$AO69</f>
        <v>0</v>
      </c>
      <c r="BG85" s="380">
        <f>[3]Früchte!$CG69</f>
        <v>0</v>
      </c>
      <c r="BH85" s="381">
        <f>[3]Früchte!$AP69</f>
        <v>0</v>
      </c>
      <c r="BI85" s="381">
        <f>[3]Früchte!$CH69</f>
        <v>0</v>
      </c>
      <c r="BJ85" s="380">
        <f>[3]Früchte!$AQ69</f>
        <v>2.8556379999999999</v>
      </c>
      <c r="BK85" s="380">
        <f>[3]Früchte!$CI69</f>
        <v>2.6174770000000001</v>
      </c>
      <c r="BL85" s="381">
        <f>[3]Früchte!$AR69</f>
        <v>0.85441199999999995</v>
      </c>
      <c r="BM85" s="381">
        <f>[3]Früchte!$CJ69</f>
        <v>0.77391200000000004</v>
      </c>
      <c r="BN85" s="380">
        <f>[3]Früchte!$AS69</f>
        <v>0</v>
      </c>
      <c r="BO85" s="380">
        <f>[3]Früchte!$CK69</f>
        <v>0</v>
      </c>
    </row>
    <row r="86" spans="2:120" x14ac:dyDescent="0.2">
      <c r="B86" s="189">
        <f>[3]Früchte!$A70</f>
        <v>44075</v>
      </c>
      <c r="C86" s="381">
        <f>[3]Früchte!$C70</f>
        <v>0</v>
      </c>
      <c r="D86" s="381">
        <f>[3]Früchte!$AU70</f>
        <v>0</v>
      </c>
      <c r="E86" s="380">
        <f>[3]Früchte!$E70</f>
        <v>6.3269099999999998</v>
      </c>
      <c r="F86" s="380">
        <f>[3]Früchte!$AW70</f>
        <v>3.351998</v>
      </c>
      <c r="G86" s="381">
        <f>[3]Früchte!$F70</f>
        <v>0</v>
      </c>
      <c r="H86" s="381">
        <f>[3]Früchte!$AX70</f>
        <v>3.4361830000000002</v>
      </c>
      <c r="I86" s="380">
        <f>[3]Früchte!$K70</f>
        <v>0</v>
      </c>
      <c r="J86" s="380">
        <f>[3]Früchte!$BC70</f>
        <v>0</v>
      </c>
      <c r="K86" s="381">
        <f>[3]Früchte!$N70</f>
        <v>6.3919259999999998</v>
      </c>
      <c r="L86" s="381">
        <f>[3]Früchte!$BF70</f>
        <v>3.6930679999999998</v>
      </c>
      <c r="M86" s="380"/>
      <c r="N86" s="380">
        <f>[3]Früchte!$P70</f>
        <v>0</v>
      </c>
      <c r="O86" s="380">
        <f>[3]Früchte!$BH70</f>
        <v>3.4814430000000001</v>
      </c>
      <c r="P86" s="381">
        <f>[3]Früchte!$Q70</f>
        <v>6.5548719999999996</v>
      </c>
      <c r="Q86" s="381">
        <f>[3]Früchte!$BI70</f>
        <v>3.7846700000000002</v>
      </c>
      <c r="R86" s="380">
        <f>[3]Früchte!$R70</f>
        <v>5.9450139999999996</v>
      </c>
      <c r="S86" s="380">
        <f>[3]Früchte!$BJ70</f>
        <v>0</v>
      </c>
      <c r="T86" s="381">
        <f>[3]Früchte!$T70</f>
        <v>6.4956060000000004</v>
      </c>
      <c r="U86" s="381">
        <f>[3]Früchte!$BL70</f>
        <v>3.311264</v>
      </c>
      <c r="V86" s="380">
        <f>[3]Früchte!$U70</f>
        <v>0</v>
      </c>
      <c r="W86" s="380">
        <f>[3]Früchte!$BM70</f>
        <v>3.8967700000000001</v>
      </c>
      <c r="X86" s="380"/>
      <c r="Y86" s="380">
        <f>[3]Früchte!$X70</f>
        <v>0</v>
      </c>
      <c r="Z86" s="380">
        <f>[3]Früchte!$BP70</f>
        <v>12.443773999999999</v>
      </c>
      <c r="AA86" s="381">
        <f>[3]Früchte!$Y70</f>
        <v>0</v>
      </c>
      <c r="AB86" s="381">
        <f>[3]Früchte!$BQ70</f>
        <v>11.804962</v>
      </c>
      <c r="AC86" s="380">
        <f>[3]Früchte!$Z70</f>
        <v>27.773266</v>
      </c>
      <c r="AD86" s="380">
        <f>[3]Früchte!$BR70</f>
        <v>20.490202</v>
      </c>
      <c r="AE86" s="381">
        <f>[3]Früchte!$AA70</f>
        <v>33.094164999999997</v>
      </c>
      <c r="AF86" s="381">
        <f>[3]Früchte!$BS70</f>
        <v>22.033453999999999</v>
      </c>
      <c r="AG86" s="380"/>
      <c r="AH86" s="380">
        <f>[3]Früchte!$AC70</f>
        <v>0</v>
      </c>
      <c r="AI86" s="380">
        <f>[3]Früchte!$BU70</f>
        <v>9.0577140000000007</v>
      </c>
      <c r="AJ86" s="381">
        <f>[3]Früchte!$AE70</f>
        <v>0</v>
      </c>
      <c r="AK86" s="381">
        <f>[3]Früchte!$BW70</f>
        <v>0</v>
      </c>
      <c r="AL86" s="380">
        <f>[3]Früchte!$AG70</f>
        <v>0</v>
      </c>
      <c r="AM86" s="380">
        <f>[3]Früchte!$BY70</f>
        <v>3.9074939999999998</v>
      </c>
      <c r="AN86" s="381">
        <f>[3]Früchte!$AH70</f>
        <v>8.3111969999999999</v>
      </c>
      <c r="AO86" s="381">
        <f>[3]Früchte!$BZ70</f>
        <v>4.4211869999999998</v>
      </c>
      <c r="AP86" s="380"/>
      <c r="AQ86" s="380">
        <f>[3]Früchte!$AI70</f>
        <v>7.3290610000000003</v>
      </c>
      <c r="AR86" s="380">
        <f>[3]Früchte!$CA70</f>
        <v>4.0815669999999997</v>
      </c>
      <c r="AS86" s="380"/>
      <c r="AT86" s="381">
        <f>[3]Früchte!$AJ70</f>
        <v>0</v>
      </c>
      <c r="AU86" s="381">
        <f>[3]Früchte!$CB70</f>
        <v>2.256837</v>
      </c>
      <c r="AV86" s="380"/>
      <c r="AW86" s="380">
        <f>[3]Früchte!$AK70</f>
        <v>0</v>
      </c>
      <c r="AX86" s="380">
        <f>[3]Früchte!$CC70</f>
        <v>2.7726130000000002</v>
      </c>
      <c r="AY86" s="381">
        <f>[3]Früchte!$AL70</f>
        <v>0</v>
      </c>
      <c r="AZ86" s="381">
        <f>[3]Früchte!$CD70</f>
        <v>0</v>
      </c>
      <c r="BA86" s="380">
        <f>[3]Früchte!$AM70</f>
        <v>5.7252299999999998</v>
      </c>
      <c r="BB86" s="380">
        <f>[3]Früchte!$CE70</f>
        <v>3.9113470000000001</v>
      </c>
      <c r="BC86" s="381">
        <f>[3]Früchte!$AN70</f>
        <v>0</v>
      </c>
      <c r="BD86" s="381">
        <f>[3]Früchte!$CF70</f>
        <v>0</v>
      </c>
      <c r="BE86" s="380"/>
      <c r="BF86" s="380">
        <f>[3]Früchte!$AO70</f>
        <v>0</v>
      </c>
      <c r="BG86" s="380">
        <f>[3]Früchte!$CG70</f>
        <v>0</v>
      </c>
      <c r="BH86" s="381">
        <f>[3]Früchte!$AP70</f>
        <v>0</v>
      </c>
      <c r="BI86" s="381">
        <f>[3]Früchte!$CH70</f>
        <v>0</v>
      </c>
      <c r="BJ86" s="380">
        <f>[3]Früchte!$AQ70</f>
        <v>3.0294400000000001</v>
      </c>
      <c r="BK86" s="380">
        <f>[3]Früchte!$CI70</f>
        <v>2.2570700000000001</v>
      </c>
      <c r="BL86" s="381">
        <f>[3]Früchte!$AR70</f>
        <v>0.82726599999999995</v>
      </c>
      <c r="BM86" s="381">
        <f>[3]Früchte!$CJ70</f>
        <v>0.74163299999999999</v>
      </c>
      <c r="BN86" s="380">
        <f>[3]Früchte!$AS70</f>
        <v>0</v>
      </c>
      <c r="BO86" s="380">
        <f>[3]Früchte!$CK70</f>
        <v>0</v>
      </c>
    </row>
    <row r="87" spans="2:120" x14ac:dyDescent="0.2">
      <c r="B87" s="189">
        <f>[3]Früchte!$A71</f>
        <v>44044</v>
      </c>
      <c r="C87" s="381">
        <f>[3]Früchte!$C71</f>
        <v>0</v>
      </c>
      <c r="D87" s="381">
        <f>[3]Früchte!$AU71</f>
        <v>3.5031870000000001</v>
      </c>
      <c r="E87" s="380">
        <f>[3]Früchte!$E71</f>
        <v>0</v>
      </c>
      <c r="F87" s="380">
        <f>[3]Früchte!$AW71</f>
        <v>3.4244870000000001</v>
      </c>
      <c r="G87" s="381">
        <f>[3]Früchte!$F71</f>
        <v>0</v>
      </c>
      <c r="H87" s="381">
        <f>[3]Früchte!$AX71</f>
        <v>3.4882469999999999</v>
      </c>
      <c r="I87" s="380">
        <f>[3]Früchte!$K71</f>
        <v>0</v>
      </c>
      <c r="J87" s="380">
        <f>[3]Früchte!$BC71</f>
        <v>0</v>
      </c>
      <c r="K87" s="381">
        <f>[3]Früchte!$N71</f>
        <v>6.4695320000000001</v>
      </c>
      <c r="L87" s="381">
        <f>[3]Früchte!$BF71</f>
        <v>3.670201</v>
      </c>
      <c r="M87" s="380"/>
      <c r="N87" s="380">
        <f>[3]Früchte!$P71</f>
        <v>0</v>
      </c>
      <c r="O87" s="380">
        <f>[3]Früchte!$BH71</f>
        <v>3.4906190000000001</v>
      </c>
      <c r="P87" s="381">
        <f>[3]Früchte!$Q71</f>
        <v>0</v>
      </c>
      <c r="Q87" s="381">
        <f>[3]Früchte!$BI71</f>
        <v>0</v>
      </c>
      <c r="R87" s="380">
        <f>[3]Früchte!$R71</f>
        <v>0</v>
      </c>
      <c r="S87" s="380">
        <f>[3]Früchte!$BJ71</f>
        <v>0</v>
      </c>
      <c r="T87" s="381">
        <f>[3]Früchte!$T71</f>
        <v>6.3030889999999999</v>
      </c>
      <c r="U87" s="381">
        <f>[3]Früchte!$BL71</f>
        <v>3.4763320000000002</v>
      </c>
      <c r="V87" s="380">
        <f>[3]Früchte!$U71</f>
        <v>5.9466390000000002</v>
      </c>
      <c r="W87" s="380">
        <f>[3]Früchte!$BM71</f>
        <v>3.8207119999999999</v>
      </c>
      <c r="X87" s="380"/>
      <c r="Y87" s="380">
        <f>[3]Früchte!$X71</f>
        <v>0</v>
      </c>
      <c r="Z87" s="380">
        <f>[3]Früchte!$BP71</f>
        <v>12.28538</v>
      </c>
      <c r="AA87" s="381">
        <f>[3]Früchte!$Y71</f>
        <v>0</v>
      </c>
      <c r="AB87" s="381">
        <f>[3]Früchte!$BQ71</f>
        <v>11.69122</v>
      </c>
      <c r="AC87" s="380">
        <f>[3]Früchte!$Z71</f>
        <v>30.119672000000001</v>
      </c>
      <c r="AD87" s="380">
        <f>[3]Früchte!$BR71</f>
        <v>20.096875000000001</v>
      </c>
      <c r="AE87" s="381">
        <f>[3]Früchte!$AA71</f>
        <v>35.364725</v>
      </c>
      <c r="AF87" s="381">
        <f>[3]Früchte!$BS71</f>
        <v>21.007261</v>
      </c>
      <c r="AG87" s="380"/>
      <c r="AH87" s="380">
        <f>[3]Früchte!$AC71</f>
        <v>13.200293</v>
      </c>
      <c r="AI87" s="380">
        <f>[3]Früchte!$BU71</f>
        <v>8.2915030000000005</v>
      </c>
      <c r="AJ87" s="381">
        <f>[3]Früchte!$AE71</f>
        <v>0</v>
      </c>
      <c r="AK87" s="381">
        <f>[3]Früchte!$BW71</f>
        <v>12.964713</v>
      </c>
      <c r="AL87" s="380">
        <f>[3]Früchte!$AG71</f>
        <v>6.3594470000000003</v>
      </c>
      <c r="AM87" s="380">
        <f>[3]Früchte!$BY71</f>
        <v>3.1624509999999999</v>
      </c>
      <c r="AN87" s="381">
        <f>[3]Früchte!$AH71</f>
        <v>9.2355909999999994</v>
      </c>
      <c r="AO87" s="381">
        <f>[3]Früchte!$BZ71</f>
        <v>3.884455</v>
      </c>
      <c r="AP87" s="380"/>
      <c r="AQ87" s="380">
        <f>[3]Früchte!$AI71</f>
        <v>6.0662250000000002</v>
      </c>
      <c r="AR87" s="380">
        <f>[3]Früchte!$CA71</f>
        <v>5.1488069999999997</v>
      </c>
      <c r="AS87" s="380"/>
      <c r="AT87" s="381">
        <f>[3]Früchte!$AJ71</f>
        <v>3.9838689999999999</v>
      </c>
      <c r="AU87" s="381">
        <f>[3]Früchte!$CB71</f>
        <v>2.0220590000000001</v>
      </c>
      <c r="AV87" s="380"/>
      <c r="AW87" s="380">
        <f>[3]Früchte!$AK71</f>
        <v>0</v>
      </c>
      <c r="AX87" s="380">
        <f>[3]Früchte!$CC71</f>
        <v>2.770921</v>
      </c>
      <c r="AY87" s="381">
        <f>[3]Früchte!$AL71</f>
        <v>0</v>
      </c>
      <c r="AZ87" s="381">
        <f>[3]Früchte!$CD71</f>
        <v>0</v>
      </c>
      <c r="BA87" s="380">
        <f>[3]Früchte!$AM71</f>
        <v>0</v>
      </c>
      <c r="BB87" s="380">
        <f>[3]Früchte!$CE71</f>
        <v>4.1381620000000003</v>
      </c>
      <c r="BC87" s="381">
        <f>[3]Früchte!$AN71</f>
        <v>0</v>
      </c>
      <c r="BD87" s="381">
        <f>[3]Früchte!$CF71</f>
        <v>0</v>
      </c>
      <c r="BE87" s="380"/>
      <c r="BF87" s="380">
        <f>[3]Früchte!$AO71</f>
        <v>0</v>
      </c>
      <c r="BG87" s="380">
        <f>[3]Früchte!$CG71</f>
        <v>0</v>
      </c>
      <c r="BH87" s="381">
        <f>[3]Früchte!$AP71</f>
        <v>0</v>
      </c>
      <c r="BI87" s="381">
        <f>[3]Früchte!$CH71</f>
        <v>0</v>
      </c>
      <c r="BJ87" s="380">
        <f>[3]Früchte!$AQ71</f>
        <v>2.961903</v>
      </c>
      <c r="BK87" s="380">
        <f>[3]Früchte!$CI71</f>
        <v>2.5932460000000002</v>
      </c>
      <c r="BL87" s="381">
        <f>[3]Früchte!$AR71</f>
        <v>0.83174000000000003</v>
      </c>
      <c r="BM87" s="381">
        <f>[3]Früchte!$CJ71</f>
        <v>0.67885499999999999</v>
      </c>
      <c r="BN87" s="380">
        <f>[3]Früchte!$AS71</f>
        <v>0</v>
      </c>
      <c r="BO87" s="380">
        <f>[3]Früchte!$CK71</f>
        <v>0</v>
      </c>
    </row>
    <row r="88" spans="2:120"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row>
    <row r="89" spans="2:120" x14ac:dyDescent="0.2">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row>
    <row r="90" spans="2:120" x14ac:dyDescent="0.2">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row>
    <row r="91" spans="2:120" x14ac:dyDescent="0.2">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row>
    <row r="92" spans="2:120" x14ac:dyDescent="0.2">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W12" sqref="W12"/>
    </sheetView>
  </sheetViews>
  <sheetFormatPr baseColWidth="10" defaultColWidth="11" defaultRowHeight="14.25" x14ac:dyDescent="0.2"/>
  <cols>
    <col min="1" max="1" width="14.125" style="141" customWidth="1"/>
    <col min="2" max="2" width="10.625" style="141" customWidth="1"/>
    <col min="3" max="9" width="8.625" style="141" customWidth="1"/>
    <col min="10" max="10" width="12.625" style="141" customWidth="1"/>
    <col min="11" max="12" width="11.875" style="141" customWidth="1"/>
    <col min="13" max="13" width="4.125" style="141" customWidth="1"/>
    <col min="14" max="19" width="8.625" style="141" customWidth="1"/>
    <col min="20" max="16384" width="11" style="141"/>
  </cols>
  <sheetData>
    <row r="1" spans="1:19" s="183" customFormat="1" ht="9.9499999999999993" customHeight="1" x14ac:dyDescent="0.2">
      <c r="A1" s="190"/>
      <c r="B1" s="190"/>
      <c r="C1" s="241" t="str">
        <f>Codierung!I152</f>
        <v>Eidgenössisches Departement für  Wirtschaft, Bildung und Forschung WBF</v>
      </c>
      <c r="D1" s="192"/>
      <c r="E1" s="190"/>
      <c r="F1" s="192"/>
      <c r="G1" s="190"/>
      <c r="J1" s="141"/>
    </row>
    <row r="2" spans="1:19" s="183" customFormat="1" ht="9.9499999999999993" customHeight="1" x14ac:dyDescent="0.2">
      <c r="A2" s="190"/>
      <c r="B2" s="190"/>
      <c r="C2" s="242" t="str">
        <f>Codierung!I153</f>
        <v>Bundesamt für Landwirtschaft BLW</v>
      </c>
      <c r="D2" s="187"/>
      <c r="E2" s="190"/>
      <c r="F2" s="187"/>
      <c r="G2" s="190"/>
      <c r="J2" s="141"/>
    </row>
    <row r="3" spans="1:19" s="183" customFormat="1" ht="9.9499999999999993" customHeight="1" x14ac:dyDescent="0.2">
      <c r="A3" s="190"/>
      <c r="B3" s="190"/>
      <c r="C3" s="241" t="str">
        <f>Codierung!I154</f>
        <v>Fachbereich Agrardaten und Marktanalysen</v>
      </c>
      <c r="D3" s="192"/>
      <c r="E3" s="190"/>
      <c r="F3" s="192"/>
      <c r="G3" s="190"/>
      <c r="J3" s="141"/>
    </row>
    <row r="4" spans="1:19" s="183" customFormat="1" ht="12.75" customHeight="1" x14ac:dyDescent="0.2">
      <c r="A4" s="190"/>
      <c r="B4" s="190"/>
      <c r="C4" s="190"/>
      <c r="D4" s="190"/>
      <c r="E4" s="190"/>
      <c r="F4" s="190"/>
      <c r="G4" s="190"/>
      <c r="J4" s="141"/>
      <c r="L4" s="178"/>
      <c r="M4" s="178"/>
      <c r="Q4" s="178"/>
    </row>
    <row r="5" spans="1:19" s="183" customFormat="1" ht="18" customHeight="1" x14ac:dyDescent="0.2">
      <c r="J5" s="141"/>
      <c r="L5" s="178"/>
      <c r="M5" s="178"/>
      <c r="Q5" s="178"/>
    </row>
    <row r="6" spans="1:19" s="183" customFormat="1" ht="18" customHeight="1" x14ac:dyDescent="0.2">
      <c r="J6" s="141"/>
      <c r="L6" s="178"/>
      <c r="M6" s="178"/>
      <c r="Q6" s="178"/>
    </row>
    <row r="7" spans="1:19" ht="12.75" customHeight="1" x14ac:dyDescent="0.25">
      <c r="A7" s="567" t="str">
        <f>Codierung!$I$160</f>
        <v>Zurück zum Inhaltsverzeichnis</v>
      </c>
      <c r="B7" s="567"/>
      <c r="C7" s="188"/>
      <c r="D7" s="188"/>
      <c r="H7" s="175"/>
      <c r="I7" s="175"/>
      <c r="J7" s="175"/>
      <c r="L7" s="175"/>
      <c r="M7" s="175"/>
      <c r="Q7" s="175"/>
    </row>
    <row r="8" spans="1:19" s="183" customFormat="1" ht="12.75" customHeight="1" x14ac:dyDescent="0.2">
      <c r="A8" s="569" t="str">
        <f>Codierung!I211</f>
        <v>Kartoffeln</v>
      </c>
      <c r="B8" s="569"/>
      <c r="C8" s="191"/>
      <c r="D8" s="191"/>
      <c r="E8" s="179"/>
      <c r="F8" s="179"/>
      <c r="G8" s="179"/>
      <c r="H8" s="179"/>
      <c r="I8" s="179"/>
      <c r="J8" s="350"/>
      <c r="K8" s="179"/>
      <c r="L8" s="179"/>
      <c r="M8" s="179"/>
      <c r="N8" s="179"/>
      <c r="O8" s="179"/>
      <c r="P8" s="179"/>
      <c r="Q8" s="179"/>
      <c r="R8" s="179"/>
      <c r="S8" s="179"/>
    </row>
    <row r="9" spans="1:19" s="183" customFormat="1" ht="12.75" customHeight="1" x14ac:dyDescent="0.2">
      <c r="A9" s="568" t="str">
        <f>Codierung!I186</f>
        <v>Preise Detailhandel</v>
      </c>
      <c r="B9" s="568"/>
      <c r="C9" s="191"/>
      <c r="D9" s="191"/>
      <c r="E9" s="179"/>
      <c r="F9" s="179"/>
      <c r="G9" s="179"/>
      <c r="H9" s="179"/>
      <c r="I9" s="179"/>
      <c r="J9" s="350"/>
      <c r="K9" s="179"/>
      <c r="L9" s="179"/>
      <c r="M9" s="179"/>
      <c r="N9" s="179"/>
      <c r="O9" s="179"/>
      <c r="P9" s="179"/>
      <c r="Q9" s="179"/>
      <c r="R9" s="179"/>
      <c r="S9" s="179"/>
    </row>
    <row r="10" spans="1:19" s="183" customFormat="1" ht="12.75" customHeight="1" x14ac:dyDescent="0.2">
      <c r="A10" s="568" t="str">
        <f>Codierung!I187</f>
        <v>Absatzmengen Detailhandel</v>
      </c>
      <c r="B10" s="568"/>
      <c r="C10" s="191"/>
      <c r="D10" s="191"/>
      <c r="E10" s="191"/>
      <c r="F10" s="191"/>
      <c r="G10" s="191"/>
      <c r="H10" s="191"/>
      <c r="I10" s="179"/>
      <c r="J10" s="350"/>
      <c r="K10" s="191"/>
      <c r="L10" s="191"/>
      <c r="M10" s="191"/>
      <c r="N10" s="191"/>
      <c r="O10" s="191"/>
      <c r="P10" s="191"/>
      <c r="Q10" s="191"/>
      <c r="R10" s="191"/>
      <c r="S10" s="191"/>
    </row>
    <row r="11" spans="1:19" s="183" customFormat="1" ht="12.75" customHeight="1" x14ac:dyDescent="0.2">
      <c r="A11" s="191"/>
      <c r="B11" s="191"/>
      <c r="C11" s="191"/>
      <c r="D11" s="191"/>
      <c r="E11" s="179"/>
      <c r="F11" s="179"/>
      <c r="G11" s="179"/>
      <c r="H11" s="179"/>
      <c r="I11" s="179"/>
      <c r="J11" s="350"/>
      <c r="K11" s="179"/>
      <c r="L11" s="179"/>
      <c r="M11" s="179"/>
      <c r="N11" s="179"/>
      <c r="O11" s="179"/>
      <c r="P11" s="179"/>
      <c r="Q11" s="179"/>
      <c r="R11" s="179"/>
      <c r="S11" s="179"/>
    </row>
    <row r="12" spans="1:19" s="180" customFormat="1" ht="18" customHeight="1" x14ac:dyDescent="0.25">
      <c r="A12" s="307" t="str">
        <f>Codierung!I211</f>
        <v>Kartoffeln</v>
      </c>
      <c r="B12" s="307"/>
      <c r="C12" s="579" t="str">
        <f>Codierung!I186</f>
        <v>Preise Detailhandel</v>
      </c>
      <c r="D12" s="579"/>
      <c r="E12" s="579"/>
      <c r="F12" s="579"/>
      <c r="G12" s="579"/>
      <c r="H12" s="579"/>
      <c r="I12" s="186"/>
      <c r="J12" s="579" t="str">
        <f>Codierung!I187</f>
        <v>Absatzmengen Detailhandel</v>
      </c>
      <c r="K12" s="579"/>
      <c r="L12" s="579"/>
      <c r="M12" s="579"/>
      <c r="N12" s="579"/>
      <c r="O12" s="579"/>
      <c r="P12" s="579"/>
      <c r="Q12" s="579"/>
      <c r="R12" s="579"/>
      <c r="S12" s="579"/>
    </row>
    <row r="13" spans="1:19" s="240" customFormat="1" ht="15.95" customHeight="1" x14ac:dyDescent="0.2">
      <c r="A13" s="221"/>
      <c r="B13" s="221"/>
      <c r="C13" s="222" t="str">
        <f>Codierung!I146</f>
        <v>Quelle: NielsenIQ Switzerland, Total Market Consumer/Retail Panel</v>
      </c>
      <c r="D13" s="222"/>
      <c r="E13" s="222"/>
      <c r="F13" s="222"/>
      <c r="G13" s="221"/>
      <c r="H13" s="221"/>
      <c r="I13" s="222"/>
      <c r="J13" s="222" t="str">
        <f>Codierung!I146</f>
        <v>Quelle: NielsenIQ Switzerland, Total Market Consumer/Retail Panel</v>
      </c>
      <c r="K13" s="222"/>
      <c r="L13" s="221"/>
      <c r="M13" s="221"/>
      <c r="N13" s="221"/>
      <c r="O13" s="221"/>
      <c r="P13" s="221"/>
      <c r="Q13" s="221"/>
      <c r="R13" s="221"/>
      <c r="S13" s="221"/>
    </row>
    <row r="14" spans="1:19" s="294" customFormat="1" ht="15.95" customHeight="1" x14ac:dyDescent="0.25">
      <c r="A14" s="271"/>
      <c r="B14" s="271"/>
      <c r="C14" s="297" t="str">
        <f>Codierung!I79</f>
        <v>Speisekartoffeln (frisch)</v>
      </c>
      <c r="D14" s="297"/>
      <c r="E14" s="297"/>
      <c r="F14" s="297"/>
      <c r="G14" s="297"/>
      <c r="H14" s="297"/>
      <c r="I14" s="271"/>
      <c r="J14" s="271"/>
      <c r="K14" s="297" t="str">
        <f>Codierung!I79</f>
        <v>Speisekartoffeln (frisch)</v>
      </c>
      <c r="L14" s="297"/>
      <c r="M14" s="297"/>
      <c r="N14" s="297"/>
      <c r="O14" s="297"/>
      <c r="P14" s="297"/>
      <c r="Q14" s="297"/>
      <c r="R14" s="297"/>
      <c r="S14" s="297"/>
    </row>
    <row r="15" spans="1:19" s="239" customFormat="1" ht="29.25" customHeight="1" x14ac:dyDescent="0.2">
      <c r="A15" s="238"/>
      <c r="B15" s="238"/>
      <c r="C15" s="580" t="str">
        <f>Codierung!I75</f>
        <v>Festkochende</v>
      </c>
      <c r="D15" s="580"/>
      <c r="E15" s="571" t="str">
        <f>Codierung!I76</f>
        <v>Mehligkochende</v>
      </c>
      <c r="F15" s="571"/>
      <c r="G15" s="580" t="str">
        <f>Codierung!I77</f>
        <v>Raclette</v>
      </c>
      <c r="H15" s="580"/>
      <c r="I15" s="238"/>
      <c r="J15" s="238"/>
      <c r="K15" s="581" t="str">
        <f>Codierung!I306</f>
        <v>Gesamtmarkt (ohne Convenience-Produkte)</v>
      </c>
      <c r="L15" s="581"/>
      <c r="M15" s="268"/>
      <c r="N15" s="572" t="str">
        <f>Codierung!I74</f>
        <v>Festkochende</v>
      </c>
      <c r="O15" s="572"/>
      <c r="P15" s="581" t="str">
        <f>Codierung!I76</f>
        <v>Mehligkochende</v>
      </c>
      <c r="Q15" s="581"/>
      <c r="R15" s="572" t="str">
        <f>Codierung!I77</f>
        <v>Raclette</v>
      </c>
      <c r="S15" s="572"/>
    </row>
    <row r="16" spans="1:19" s="244" customFormat="1" ht="12.75" customHeight="1" x14ac:dyDescent="0.2">
      <c r="A16" s="220"/>
      <c r="B16" s="220"/>
      <c r="C16" s="308" t="str">
        <f>Codierung!$I$14</f>
        <v>bio</v>
      </c>
      <c r="D16" s="308" t="str">
        <f>Codierung!$I$16</f>
        <v>nicht-bio</v>
      </c>
      <c r="E16" s="220" t="str">
        <f>Codierung!$I$14</f>
        <v>bio</v>
      </c>
      <c r="F16" s="220" t="str">
        <f>Codierung!$I$16</f>
        <v>nicht-bio</v>
      </c>
      <c r="G16" s="308" t="str">
        <f>Codierung!$I$14</f>
        <v>bio</v>
      </c>
      <c r="H16" s="308" t="str">
        <f>Codierung!$I$16</f>
        <v>nicht-bio</v>
      </c>
      <c r="I16" s="220"/>
      <c r="J16" s="341"/>
      <c r="K16" s="308" t="str">
        <f>Codierung!$I$14</f>
        <v>bio</v>
      </c>
      <c r="L16" s="308" t="str">
        <f>Codierung!$I$16</f>
        <v>nicht-bio</v>
      </c>
      <c r="M16" s="220"/>
      <c r="N16" s="220" t="str">
        <f>Codierung!$I$14</f>
        <v>bio</v>
      </c>
      <c r="O16" s="220" t="str">
        <f>Codierung!$I$16</f>
        <v>nicht-bio</v>
      </c>
      <c r="P16" s="308" t="str">
        <f>Codierung!$I$14</f>
        <v>bio</v>
      </c>
      <c r="Q16" s="308" t="str">
        <f>Codierung!$I$16</f>
        <v>nicht-bio</v>
      </c>
      <c r="R16" s="220" t="str">
        <f>Codierung!$I$14</f>
        <v>bio</v>
      </c>
      <c r="S16" s="220" t="str">
        <f>Codierung!$I$16</f>
        <v>nicht-bio</v>
      </c>
    </row>
    <row r="17" spans="1:23" s="228" customFormat="1" ht="12.75" customHeight="1" x14ac:dyDescent="0.2">
      <c r="A17" s="218"/>
      <c r="B17" s="218"/>
      <c r="C17" s="309" t="str">
        <f>Codierung!$I$119</f>
        <v>CHF/kg</v>
      </c>
      <c r="D17" s="309" t="str">
        <f>Codierung!$I$119</f>
        <v>CHF/kg</v>
      </c>
      <c r="E17" s="232" t="str">
        <f>Codierung!$I$119</f>
        <v>CHF/kg</v>
      </c>
      <c r="F17" s="232" t="str">
        <f>Codierung!$I$119</f>
        <v>CHF/kg</v>
      </c>
      <c r="G17" s="309" t="str">
        <f>Codierung!$I$119</f>
        <v>CHF/kg</v>
      </c>
      <c r="H17" s="309" t="str">
        <f>Codierung!$I$119</f>
        <v>CHF/kg</v>
      </c>
      <c r="I17" s="219"/>
      <c r="J17" s="343" t="str">
        <f>Codierung!I142</f>
        <v>Anzahl Wochen</v>
      </c>
      <c r="K17" s="309" t="str">
        <f>Codierung!$I$126</f>
        <v>t</v>
      </c>
      <c r="L17" s="309" t="str">
        <f>Codierung!$I$126</f>
        <v>t</v>
      </c>
      <c r="M17" s="232"/>
      <c r="N17" s="232" t="str">
        <f>Codierung!$I$126</f>
        <v>t</v>
      </c>
      <c r="O17" s="232" t="str">
        <f>Codierung!$I$126</f>
        <v>t</v>
      </c>
      <c r="P17" s="309" t="str">
        <f>Codierung!$I$126</f>
        <v>t</v>
      </c>
      <c r="Q17" s="309" t="str">
        <f>Codierung!$I$126</f>
        <v>t</v>
      </c>
      <c r="R17" s="232" t="str">
        <f>Codierung!$I$126</f>
        <v>t</v>
      </c>
      <c r="S17" s="232" t="str">
        <f>Codierung!$I$126</f>
        <v>t</v>
      </c>
    </row>
    <row r="18" spans="1:23" s="228" customFormat="1" ht="12.75" customHeight="1" x14ac:dyDescent="0.2">
      <c r="A18" s="343" t="s">
        <v>729</v>
      </c>
      <c r="B18" s="189">
        <f>B$22</f>
        <v>45992</v>
      </c>
      <c r="C18" s="394">
        <f>C$22</f>
        <v>2.5248382608654376</v>
      </c>
      <c r="D18" s="394">
        <f t="shared" ref="D18:H18" si="0">D$22</f>
        <v>1.5799813840913977</v>
      </c>
      <c r="E18" s="380">
        <f t="shared" si="0"/>
        <v>2.8754173336005215</v>
      </c>
      <c r="F18" s="380">
        <f t="shared" si="0"/>
        <v>1.2665942913234742</v>
      </c>
      <c r="G18" s="394">
        <f t="shared" si="0"/>
        <v>2.8622275662382548</v>
      </c>
      <c r="H18" s="394">
        <f t="shared" si="0"/>
        <v>1.6048747501656753</v>
      </c>
      <c r="I18" s="368" t="str">
        <f>LEFT(J18,1)</f>
        <v>5</v>
      </c>
      <c r="J18" s="343">
        <f>J22</f>
        <v>5</v>
      </c>
      <c r="K18" s="395">
        <f>K$22</f>
        <v>1159.3877973229999</v>
      </c>
      <c r="L18" s="395">
        <f t="shared" ref="L18:S18" si="1">L$22</f>
        <v>9063.4942840810018</v>
      </c>
      <c r="M18" s="393"/>
      <c r="N18" s="393">
        <f t="shared" si="1"/>
        <v>547.91131374800102</v>
      </c>
      <c r="O18" s="393">
        <f t="shared" si="1"/>
        <v>4727.5507739140003</v>
      </c>
      <c r="P18" s="395">
        <f t="shared" si="1"/>
        <v>290.59602670500101</v>
      </c>
      <c r="Q18" s="395">
        <f t="shared" si="1"/>
        <v>1546.6431245210001</v>
      </c>
      <c r="R18" s="393">
        <f t="shared" si="1"/>
        <v>185.37203200000002</v>
      </c>
      <c r="S18" s="393">
        <f t="shared" si="1"/>
        <v>1493.3363072960001</v>
      </c>
      <c r="T18" s="141"/>
      <c r="U18" s="141"/>
      <c r="V18" s="141"/>
      <c r="W18" s="141"/>
    </row>
    <row r="19" spans="1:23" s="228" customFormat="1" ht="12.75" customHeight="1" x14ac:dyDescent="0.2">
      <c r="A19" s="343" t="s">
        <v>85</v>
      </c>
      <c r="B19" s="189">
        <f>B$23</f>
        <v>45962</v>
      </c>
      <c r="C19" s="394">
        <f>C$23</f>
        <v>2.9182958398925218</v>
      </c>
      <c r="D19" s="394">
        <f t="shared" ref="D19:H19" si="2">D$23</f>
        <v>1.569529578063054</v>
      </c>
      <c r="E19" s="380">
        <f t="shared" si="2"/>
        <v>3.1168815558412661</v>
      </c>
      <c r="F19" s="380">
        <f t="shared" si="2"/>
        <v>1.2941132090134682</v>
      </c>
      <c r="G19" s="394">
        <f t="shared" si="2"/>
        <v>3.1724541189074604</v>
      </c>
      <c r="H19" s="394">
        <f t="shared" si="2"/>
        <v>1.5796555401665913</v>
      </c>
      <c r="I19" s="368" t="str">
        <f t="shared" ref="I19:I20" si="3">LEFT(J19,1)</f>
        <v>4</v>
      </c>
      <c r="J19" s="343">
        <f>J23</f>
        <v>4</v>
      </c>
      <c r="K19" s="395">
        <f>K$23</f>
        <v>871.848955155</v>
      </c>
      <c r="L19" s="395">
        <f t="shared" ref="L19:S19" si="4">L$23</f>
        <v>7323.223808963</v>
      </c>
      <c r="M19" s="393"/>
      <c r="N19" s="393">
        <f t="shared" si="4"/>
        <v>407.946962678001</v>
      </c>
      <c r="O19" s="393">
        <f t="shared" si="4"/>
        <v>3958.9960629830002</v>
      </c>
      <c r="P19" s="395">
        <f t="shared" si="4"/>
        <v>206.346873982001</v>
      </c>
      <c r="Q19" s="395">
        <f t="shared" si="4"/>
        <v>1286.7963288880001</v>
      </c>
      <c r="R19" s="393">
        <f t="shared" si="4"/>
        <v>121.267437</v>
      </c>
      <c r="S19" s="393">
        <f t="shared" si="4"/>
        <v>1025.5439139719999</v>
      </c>
      <c r="T19" s="141"/>
      <c r="U19" s="141"/>
      <c r="V19" s="141"/>
      <c r="W19" s="141"/>
    </row>
    <row r="20" spans="1:23" ht="12.75" customHeight="1" x14ac:dyDescent="0.2">
      <c r="A20" s="343" t="s">
        <v>730</v>
      </c>
      <c r="B20" s="189">
        <f>B$34</f>
        <v>45627</v>
      </c>
      <c r="C20" s="394">
        <f>C$34</f>
        <v>2.9647181389191335</v>
      </c>
      <c r="D20" s="394">
        <f t="shared" ref="D20:H20" si="5">D$34</f>
        <v>1.6326962661589983</v>
      </c>
      <c r="E20" s="380">
        <f t="shared" si="5"/>
        <v>3.1409220230695576</v>
      </c>
      <c r="F20" s="380">
        <f t="shared" si="5"/>
        <v>1.2589231425333487</v>
      </c>
      <c r="G20" s="394">
        <f t="shared" si="5"/>
        <v>3.1790087019806195</v>
      </c>
      <c r="H20" s="394">
        <f t="shared" si="5"/>
        <v>1.6298714247325059</v>
      </c>
      <c r="I20" s="368" t="str">
        <f t="shared" si="3"/>
        <v>5</v>
      </c>
      <c r="J20" s="343">
        <f>J34</f>
        <v>5</v>
      </c>
      <c r="K20" s="395">
        <f>K$34</f>
        <v>1049.7505143420001</v>
      </c>
      <c r="L20" s="395">
        <f t="shared" ref="L20:S20" si="6">L$34</f>
        <v>9129.5460347810003</v>
      </c>
      <c r="M20" s="393"/>
      <c r="N20" s="393">
        <f t="shared" si="6"/>
        <v>494.08067471400005</v>
      </c>
      <c r="O20" s="393">
        <f t="shared" si="6"/>
        <v>4482.7886443560001</v>
      </c>
      <c r="P20" s="395">
        <f t="shared" si="6"/>
        <v>249.67659445700099</v>
      </c>
      <c r="Q20" s="395">
        <f t="shared" si="6"/>
        <v>1650.5758256080001</v>
      </c>
      <c r="R20" s="393">
        <f t="shared" si="6"/>
        <v>199.42912617100001</v>
      </c>
      <c r="S20" s="393">
        <f t="shared" si="6"/>
        <v>1735.2284892590001</v>
      </c>
      <c r="T20" s="402"/>
    </row>
    <row r="21" spans="1:23" s="228" customFormat="1" ht="12.75" customHeight="1" x14ac:dyDescent="0.2">
      <c r="A21" s="218"/>
      <c r="B21" s="218"/>
      <c r="C21" s="394"/>
      <c r="D21" s="394"/>
      <c r="E21" s="380"/>
      <c r="F21" s="380"/>
      <c r="G21" s="394"/>
      <c r="H21" s="394"/>
      <c r="I21" s="188"/>
      <c r="J21" s="188"/>
      <c r="K21" s="395"/>
      <c r="L21" s="395"/>
      <c r="M21" s="393"/>
      <c r="N21" s="393"/>
      <c r="O21" s="393"/>
      <c r="P21" s="395"/>
      <c r="Q21" s="395"/>
      <c r="R21" s="393"/>
      <c r="S21" s="393"/>
      <c r="T21" s="401"/>
      <c r="U21" s="141"/>
      <c r="V21" s="141"/>
      <c r="W21" s="141"/>
    </row>
    <row r="22" spans="1:23" s="228" customFormat="1" ht="12.75" customHeight="1" x14ac:dyDescent="0.2">
      <c r="A22" s="218"/>
      <c r="B22" s="189">
        <f>[3]Kartoffeln!A7</f>
        <v>45992</v>
      </c>
      <c r="C22" s="394">
        <f>[3]Kartoffeln!$B7</f>
        <v>2.5248382608654376</v>
      </c>
      <c r="D22" s="394">
        <f>[3]Kartoffeln!$C7</f>
        <v>1.5799813840913977</v>
      </c>
      <c r="E22" s="380">
        <f>[3]Kartoffeln!$D7</f>
        <v>2.8754173336005215</v>
      </c>
      <c r="F22" s="380">
        <f>[3]Kartoffeln!$E7</f>
        <v>1.2665942913234742</v>
      </c>
      <c r="G22" s="394">
        <f>[3]Kartoffeln!$F7</f>
        <v>2.8622275662382548</v>
      </c>
      <c r="H22" s="394">
        <f>[3]Kartoffeln!$G7</f>
        <v>1.6048747501656753</v>
      </c>
      <c r="I22" s="369" t="str">
        <f>LEFT(J22,1)</f>
        <v>5</v>
      </c>
      <c r="J22" s="343">
        <f>'Früchte Daten'!BQ23</f>
        <v>5</v>
      </c>
      <c r="K22" s="395">
        <f>[3]Kartoffeln!$P7</f>
        <v>1159.3877973229999</v>
      </c>
      <c r="L22" s="395">
        <f>[3]Kartoffeln!$Q7</f>
        <v>9063.4942840810018</v>
      </c>
      <c r="M22" s="393"/>
      <c r="N22" s="393">
        <f>[3]Kartoffeln!$J7</f>
        <v>547.91131374800102</v>
      </c>
      <c r="O22" s="393">
        <f>[3]Kartoffeln!$K7</f>
        <v>4727.5507739140003</v>
      </c>
      <c r="P22" s="395">
        <f>[3]Kartoffeln!$L7</f>
        <v>290.59602670500101</v>
      </c>
      <c r="Q22" s="395">
        <f>[3]Kartoffeln!$M7</f>
        <v>1546.6431245210001</v>
      </c>
      <c r="R22" s="393">
        <f>[3]Kartoffeln!$N7</f>
        <v>185.37203200000002</v>
      </c>
      <c r="S22" s="393">
        <f>[3]Kartoffeln!$O7</f>
        <v>1493.3363072960001</v>
      </c>
      <c r="T22" s="400"/>
    </row>
    <row r="23" spans="1:23" s="228" customFormat="1" ht="12.75" customHeight="1" x14ac:dyDescent="0.2">
      <c r="A23" s="218"/>
      <c r="B23" s="189">
        <f>[3]Kartoffeln!A8</f>
        <v>45962</v>
      </c>
      <c r="C23" s="394">
        <f>[3]Kartoffeln!$B8</f>
        <v>2.9182958398925218</v>
      </c>
      <c r="D23" s="394">
        <f>[3]Kartoffeln!$C8</f>
        <v>1.569529578063054</v>
      </c>
      <c r="E23" s="380">
        <f>[3]Kartoffeln!$D8</f>
        <v>3.1168815558412661</v>
      </c>
      <c r="F23" s="380">
        <f>[3]Kartoffeln!$E8</f>
        <v>1.2941132090134682</v>
      </c>
      <c r="G23" s="394">
        <f>[3]Kartoffeln!$F8</f>
        <v>3.1724541189074604</v>
      </c>
      <c r="H23" s="394">
        <f>[3]Kartoffeln!$G8</f>
        <v>1.5796555401665913</v>
      </c>
      <c r="I23" s="369" t="str">
        <f t="shared" ref="I23:I40" si="7">LEFT(J23,1)</f>
        <v>4</v>
      </c>
      <c r="J23" s="343">
        <f>'Früchte Daten'!BQ24</f>
        <v>4</v>
      </c>
      <c r="K23" s="395">
        <f>[3]Kartoffeln!$P8</f>
        <v>871.848955155</v>
      </c>
      <c r="L23" s="395">
        <f>[3]Kartoffeln!$Q8</f>
        <v>7323.223808963</v>
      </c>
      <c r="M23" s="393"/>
      <c r="N23" s="393">
        <f>[3]Kartoffeln!$J8</f>
        <v>407.946962678001</v>
      </c>
      <c r="O23" s="393">
        <f>[3]Kartoffeln!$K8</f>
        <v>3958.9960629830002</v>
      </c>
      <c r="P23" s="395">
        <f>[3]Kartoffeln!$L8</f>
        <v>206.346873982001</v>
      </c>
      <c r="Q23" s="395">
        <f>[3]Kartoffeln!$M8</f>
        <v>1286.7963288880001</v>
      </c>
      <c r="R23" s="393">
        <f>[3]Kartoffeln!$N8</f>
        <v>121.267437</v>
      </c>
      <c r="S23" s="393">
        <f>[3]Kartoffeln!$O8</f>
        <v>1025.5439139719999</v>
      </c>
      <c r="T23" s="400"/>
    </row>
    <row r="24" spans="1:23" s="228" customFormat="1" ht="12.75" customHeight="1" x14ac:dyDescent="0.2">
      <c r="A24" s="218"/>
      <c r="B24" s="189">
        <f>[3]Kartoffeln!A9</f>
        <v>45931</v>
      </c>
      <c r="C24" s="394">
        <f>[3]Kartoffeln!$B9</f>
        <v>2.9435118314914255</v>
      </c>
      <c r="D24" s="394">
        <f>[3]Kartoffeln!$C9</f>
        <v>1.5984493084892784</v>
      </c>
      <c r="E24" s="380">
        <f>[3]Kartoffeln!$D9</f>
        <v>3.2218389181771894</v>
      </c>
      <c r="F24" s="380">
        <f>[3]Kartoffeln!$E9</f>
        <v>1.2612661298825696</v>
      </c>
      <c r="G24" s="394">
        <f>[3]Kartoffeln!$F9</f>
        <v>3.2555015117508375</v>
      </c>
      <c r="H24" s="394">
        <f>[3]Kartoffeln!$G9</f>
        <v>1.6896068670898849</v>
      </c>
      <c r="I24" s="369" t="str">
        <f t="shared" si="7"/>
        <v>4</v>
      </c>
      <c r="J24" s="343">
        <f>'Früchte Daten'!BQ25</f>
        <v>4</v>
      </c>
      <c r="K24" s="395">
        <f>[3]Kartoffeln!$P9</f>
        <v>863.16134748100103</v>
      </c>
      <c r="L24" s="395">
        <f>[3]Kartoffeln!$Q9</f>
        <v>6723.1368353819998</v>
      </c>
      <c r="M24" s="393"/>
      <c r="N24" s="393">
        <f>[3]Kartoffeln!$J9</f>
        <v>413.01935316700002</v>
      </c>
      <c r="O24" s="393">
        <f>[3]Kartoffeln!$K9</f>
        <v>3663.3872629870002</v>
      </c>
      <c r="P24" s="395">
        <f>[3]Kartoffeln!$L9</f>
        <v>185.862803609</v>
      </c>
      <c r="Q24" s="395">
        <f>[3]Kartoffeln!$M9</f>
        <v>1191.6365129760002</v>
      </c>
      <c r="R24" s="393">
        <f>[3]Kartoffeln!$N9</f>
        <v>111.083293498</v>
      </c>
      <c r="S24" s="393">
        <f>[3]Kartoffeln!$O9</f>
        <v>830.619770002</v>
      </c>
    </row>
    <row r="25" spans="1:23" x14ac:dyDescent="0.2">
      <c r="A25" s="218"/>
      <c r="B25" s="189">
        <f>[3]Kartoffeln!A10</f>
        <v>45901</v>
      </c>
      <c r="C25" s="394">
        <f>[3]Kartoffeln!$B10</f>
        <v>3.1700585492423041</v>
      </c>
      <c r="D25" s="394">
        <f>[3]Kartoffeln!$C10</f>
        <v>1.8175135931794024</v>
      </c>
      <c r="E25" s="380">
        <f>[3]Kartoffeln!$D10</f>
        <v>3.3399264393817756</v>
      </c>
      <c r="F25" s="380">
        <f>[3]Kartoffeln!$E10</f>
        <v>1.4068738352027148</v>
      </c>
      <c r="G25" s="394">
        <f>[3]Kartoffeln!$F10</f>
        <v>3.1805782140808425</v>
      </c>
      <c r="H25" s="394">
        <f>[3]Kartoffeln!$G10</f>
        <v>1.8561144515795829</v>
      </c>
      <c r="I25" s="369" t="str">
        <f t="shared" si="7"/>
        <v>5</v>
      </c>
      <c r="J25" s="343">
        <f>'Früchte Daten'!BQ26</f>
        <v>5</v>
      </c>
      <c r="K25" s="395">
        <f>[3]Kartoffeln!$P10</f>
        <v>972.490959535</v>
      </c>
      <c r="L25" s="395">
        <f>[3]Kartoffeln!$Q10</f>
        <v>7282.3082118350003</v>
      </c>
      <c r="M25" s="393"/>
      <c r="N25" s="393">
        <f>[3]Kartoffeln!$J10</f>
        <v>530.75963628500006</v>
      </c>
      <c r="O25" s="393">
        <f>[3]Kartoffeln!$K10</f>
        <v>3969.7256508599999</v>
      </c>
      <c r="P25" s="395">
        <f>[3]Kartoffeln!$L10</f>
        <v>216.749130000001</v>
      </c>
      <c r="Q25" s="395">
        <f>[3]Kartoffeln!$M10</f>
        <v>1393.784587506</v>
      </c>
      <c r="R25" s="393">
        <f>[3]Kartoffeln!$N10</f>
        <v>59.286000000000996</v>
      </c>
      <c r="S25" s="393">
        <f>[3]Kartoffeln!$O10</f>
        <v>414.77922380100097</v>
      </c>
    </row>
    <row r="26" spans="1:23" x14ac:dyDescent="0.2">
      <c r="A26" s="218"/>
      <c r="B26" s="189">
        <f>[3]Kartoffeln!A11</f>
        <v>45870</v>
      </c>
      <c r="C26" s="394">
        <f>[3]Kartoffeln!$B11</f>
        <v>3.1084608995924263</v>
      </c>
      <c r="D26" s="394">
        <f>[3]Kartoffeln!$C11</f>
        <v>1.9795874858581901</v>
      </c>
      <c r="E26" s="380">
        <f>[3]Kartoffeln!$D11</f>
        <v>3.5528441635913151</v>
      </c>
      <c r="F26" s="380">
        <f>[3]Kartoffeln!$E11</f>
        <v>1.5248569798262881</v>
      </c>
      <c r="G26" s="394">
        <f>[3]Kartoffeln!$F11</f>
        <v>3.156390557966561</v>
      </c>
      <c r="H26" s="394">
        <f>[3]Kartoffeln!$G11</f>
        <v>1.8618737151793361</v>
      </c>
      <c r="I26" s="369" t="str">
        <f t="shared" si="7"/>
        <v>4</v>
      </c>
      <c r="J26" s="343">
        <f>'Früchte Daten'!BQ27</f>
        <v>4</v>
      </c>
      <c r="K26" s="395">
        <f>[3]Kartoffeln!$P11</f>
        <v>763.84861599099997</v>
      </c>
      <c r="L26" s="395">
        <f>[3]Kartoffeln!$Q11</f>
        <v>5564.3467583450001</v>
      </c>
      <c r="M26" s="393"/>
      <c r="N26" s="393">
        <f>[3]Kartoffeln!$J11</f>
        <v>451.62313679000101</v>
      </c>
      <c r="O26" s="393">
        <f>[3]Kartoffeln!$K11</f>
        <v>3013.2884410850002</v>
      </c>
      <c r="P26" s="395">
        <f>[3]Kartoffeln!$L11</f>
        <v>138.790792399</v>
      </c>
      <c r="Q26" s="395">
        <f>[3]Kartoffeln!$M11</f>
        <v>984.69330423700001</v>
      </c>
      <c r="R26" s="393">
        <f>[3]Kartoffeln!$N11</f>
        <v>13.703353456001</v>
      </c>
      <c r="S26" s="393">
        <f>[3]Kartoffeln!$O11</f>
        <v>83.931768570001012</v>
      </c>
    </row>
    <row r="27" spans="1:23" x14ac:dyDescent="0.2">
      <c r="A27" s="218"/>
      <c r="B27" s="189">
        <f>[3]Kartoffeln!A12</f>
        <v>45839</v>
      </c>
      <c r="C27" s="394">
        <f>[3]Kartoffeln!$B12</f>
        <v>3.5307905060397142</v>
      </c>
      <c r="D27" s="394">
        <f>[3]Kartoffeln!$C12</f>
        <v>2.0911877592842658</v>
      </c>
      <c r="E27" s="380">
        <f>[3]Kartoffeln!$D12</f>
        <v>3.7969016597615211</v>
      </c>
      <c r="F27" s="380">
        <f>[3]Kartoffeln!$E12</f>
        <v>1.7643541802727094</v>
      </c>
      <c r="G27" s="394" t="str">
        <f>[3]Kartoffeln!$F12</f>
        <v>(-)</v>
      </c>
      <c r="H27" s="394">
        <f>[3]Kartoffeln!$G12</f>
        <v>2.1800919087893287</v>
      </c>
      <c r="I27" s="369" t="str">
        <f t="shared" si="7"/>
        <v>4</v>
      </c>
      <c r="J27" s="343">
        <f>'Früchte Daten'!BQ28</f>
        <v>4</v>
      </c>
      <c r="K27" s="395">
        <f>[3]Kartoffeln!$P12</f>
        <v>666.27762974300003</v>
      </c>
      <c r="L27" s="395">
        <f>[3]Kartoffeln!$Q12</f>
        <v>4941.1830522480004</v>
      </c>
      <c r="M27" s="393"/>
      <c r="N27" s="393">
        <f>[3]Kartoffeln!$J12</f>
        <v>278.08539464900105</v>
      </c>
      <c r="O27" s="393">
        <f>[3]Kartoffeln!$K12</f>
        <v>2179.4650259959999</v>
      </c>
      <c r="P27" s="395">
        <f>[3]Kartoffeln!$L12</f>
        <v>122.191748504</v>
      </c>
      <c r="Q27" s="395">
        <f>[3]Kartoffeln!$M12</f>
        <v>733.0123626080001</v>
      </c>
      <c r="R27" s="393">
        <f>[3]Kartoffeln!$N12</f>
        <v>0</v>
      </c>
      <c r="S27" s="393">
        <f>[3]Kartoffeln!$O12</f>
        <v>30.490899090999999</v>
      </c>
    </row>
    <row r="28" spans="1:23" x14ac:dyDescent="0.2">
      <c r="A28" s="218"/>
      <c r="B28" s="189">
        <f>[3]Kartoffeln!A13</f>
        <v>45809</v>
      </c>
      <c r="C28" s="394">
        <f>[3]Kartoffeln!$B13</f>
        <v>3.3456429939791095</v>
      </c>
      <c r="D28" s="394">
        <f>[3]Kartoffeln!$C13</f>
        <v>1.7130999566537786</v>
      </c>
      <c r="E28" s="380">
        <f>[3]Kartoffeln!$D13</f>
        <v>3.664860202445861</v>
      </c>
      <c r="F28" s="380">
        <f>[3]Kartoffeln!$E13</f>
        <v>1.5530460082497584</v>
      </c>
      <c r="G28" s="394" t="str">
        <f>[3]Kartoffeln!$F13</f>
        <v>(-)</v>
      </c>
      <c r="H28" s="394">
        <f>[3]Kartoffeln!$G13</f>
        <v>1.9034106898983125</v>
      </c>
      <c r="I28" s="369" t="str">
        <f t="shared" si="7"/>
        <v>5</v>
      </c>
      <c r="J28" s="343">
        <f>'Früchte Daten'!BQ29</f>
        <v>5</v>
      </c>
      <c r="K28" s="395">
        <f>[3]Kartoffeln!$P13</f>
        <v>1117.5454580290002</v>
      </c>
      <c r="L28" s="395">
        <f>[3]Kartoffeln!$Q13</f>
        <v>6709.0053715800004</v>
      </c>
      <c r="M28" s="393"/>
      <c r="N28" s="393">
        <f>[3]Kartoffeln!$J13</f>
        <v>423.78278427900102</v>
      </c>
      <c r="O28" s="393">
        <f>[3]Kartoffeln!$K13</f>
        <v>3139.8316753159997</v>
      </c>
      <c r="P28" s="395">
        <f>[3]Kartoffeln!$L13</f>
        <v>139.21320100000099</v>
      </c>
      <c r="Q28" s="395">
        <f>[3]Kartoffeln!$M13</f>
        <v>1163.3985859300001</v>
      </c>
      <c r="R28" s="393">
        <f>[3]Kartoffeln!$N13</f>
        <v>0</v>
      </c>
      <c r="S28" s="393">
        <f>[3]Kartoffeln!$O13</f>
        <v>56.167350861999999</v>
      </c>
    </row>
    <row r="29" spans="1:23" x14ac:dyDescent="0.2">
      <c r="A29" s="218"/>
      <c r="B29" s="189">
        <f>[3]Kartoffeln!A14</f>
        <v>45778</v>
      </c>
      <c r="C29" s="394">
        <f>[3]Kartoffeln!$B14</f>
        <v>2.6790250628540764</v>
      </c>
      <c r="D29" s="394">
        <f>[3]Kartoffeln!$C14</f>
        <v>1.5010620686819065</v>
      </c>
      <c r="E29" s="380">
        <f>[3]Kartoffeln!$D14</f>
        <v>2.9203418056807586</v>
      </c>
      <c r="F29" s="380">
        <f>[3]Kartoffeln!$E14</f>
        <v>1.2437537178180149</v>
      </c>
      <c r="G29" s="394">
        <f>[3]Kartoffeln!$F14</f>
        <v>2.9462469733656174</v>
      </c>
      <c r="H29" s="394">
        <f>[3]Kartoffeln!$G14</f>
        <v>1.5396815380971409</v>
      </c>
      <c r="I29" s="369" t="str">
        <f t="shared" si="7"/>
        <v>4</v>
      </c>
      <c r="J29" s="343">
        <f>'Früchte Daten'!BQ30</f>
        <v>4</v>
      </c>
      <c r="K29" s="395">
        <f>[3]Kartoffeln!$P14</f>
        <v>826.697576841</v>
      </c>
      <c r="L29" s="395">
        <f>[3]Kartoffeln!$Q14</f>
        <v>5889.5258852650004</v>
      </c>
      <c r="M29" s="393"/>
      <c r="N29" s="393">
        <f>[3]Kartoffeln!$J14</f>
        <v>363.770270119001</v>
      </c>
      <c r="O29" s="393">
        <f>[3]Kartoffeln!$K14</f>
        <v>3197.7406431979998</v>
      </c>
      <c r="P29" s="395">
        <f>[3]Kartoffeln!$L14</f>
        <v>152.58459099999999</v>
      </c>
      <c r="Q29" s="395">
        <f>[3]Kartoffeln!$M14</f>
        <v>1057.914387667</v>
      </c>
      <c r="R29" s="393">
        <f>[3]Kartoffeln!$N14</f>
        <v>2.0649999999999999</v>
      </c>
      <c r="S29" s="393">
        <f>[3]Kartoffeln!$O14</f>
        <v>64.637446039001006</v>
      </c>
    </row>
    <row r="30" spans="1:23" x14ac:dyDescent="0.2">
      <c r="A30" s="218"/>
      <c r="B30" s="189">
        <f>[3]Kartoffeln!A15</f>
        <v>45748</v>
      </c>
      <c r="C30" s="394">
        <f>[3]Kartoffeln!$B15</f>
        <v>2.7000681730854064</v>
      </c>
      <c r="D30" s="394">
        <f>[3]Kartoffeln!$C15</f>
        <v>1.6500673963178969</v>
      </c>
      <c r="E30" s="380">
        <f>[3]Kartoffeln!$D15</f>
        <v>2.909029869760122</v>
      </c>
      <c r="F30" s="380">
        <f>[3]Kartoffeln!$E15</f>
        <v>1.2444758073693285</v>
      </c>
      <c r="G30" s="394">
        <f>[3]Kartoffeln!$F15</f>
        <v>2.9350421681036734</v>
      </c>
      <c r="H30" s="394">
        <f>[3]Kartoffeln!$G15</f>
        <v>1.8335792531300013</v>
      </c>
      <c r="I30" s="369" t="str">
        <f t="shared" si="7"/>
        <v>4</v>
      </c>
      <c r="J30" s="343">
        <f>'Früchte Daten'!BQ31</f>
        <v>4</v>
      </c>
      <c r="K30" s="395">
        <f>[3]Kartoffeln!$P15</f>
        <v>779.03710285200009</v>
      </c>
      <c r="L30" s="395">
        <f>[3]Kartoffeln!$Q15</f>
        <v>6451.7952919589998</v>
      </c>
      <c r="M30" s="393"/>
      <c r="N30" s="393">
        <f>[3]Kartoffeln!$J15</f>
        <v>411.786333713001</v>
      </c>
      <c r="O30" s="393">
        <f>[3]Kartoffeln!$K15</f>
        <v>3585.7696079040002</v>
      </c>
      <c r="P30" s="395">
        <f>[3]Kartoffeln!$L15</f>
        <v>136.06848516500102</v>
      </c>
      <c r="Q30" s="395">
        <f>[3]Kartoffeln!$M15</f>
        <v>1082.7769771350002</v>
      </c>
      <c r="R30" s="393">
        <f>[3]Kartoffeln!$N15</f>
        <v>10.553000000001001</v>
      </c>
      <c r="S30" s="393">
        <f>[3]Kartoffeln!$O15</f>
        <v>268.625968954001</v>
      </c>
    </row>
    <row r="31" spans="1:23" x14ac:dyDescent="0.2">
      <c r="A31" s="218"/>
      <c r="B31" s="189">
        <f>[3]Kartoffeln!A16</f>
        <v>45717</v>
      </c>
      <c r="C31" s="394">
        <f>[3]Kartoffeln!$B16</f>
        <v>2.7594896926007824</v>
      </c>
      <c r="D31" s="394">
        <f>[3]Kartoffeln!$C16</f>
        <v>1.6630971418247307</v>
      </c>
      <c r="E31" s="380">
        <f>[3]Kartoffeln!$D16</f>
        <v>2.9545995142100798</v>
      </c>
      <c r="F31" s="380">
        <f>[3]Kartoffeln!$E16</f>
        <v>1.240172315071056</v>
      </c>
      <c r="G31" s="394">
        <f>[3]Kartoffeln!$F16</f>
        <v>3.0305586048600373</v>
      </c>
      <c r="H31" s="394">
        <f>[3]Kartoffeln!$G16</f>
        <v>1.6322614830267135</v>
      </c>
      <c r="I31" s="369" t="str">
        <f t="shared" si="7"/>
        <v>5</v>
      </c>
      <c r="J31" s="343">
        <f>'Früchte Daten'!BQ32</f>
        <v>5</v>
      </c>
      <c r="K31" s="395">
        <f>[3]Kartoffeln!$P16</f>
        <v>958.58969069500006</v>
      </c>
      <c r="L31" s="395">
        <f>[3]Kartoffeln!$Q16</f>
        <v>8328.1666898000003</v>
      </c>
      <c r="M31" s="393"/>
      <c r="N31" s="393">
        <f>[3]Kartoffeln!$J16</f>
        <v>503.30169249699998</v>
      </c>
      <c r="O31" s="393">
        <f>[3]Kartoffeln!$K16</f>
        <v>4692.8575664190002</v>
      </c>
      <c r="P31" s="395">
        <f>[3]Kartoffeln!$L16</f>
        <v>214.01064219800102</v>
      </c>
      <c r="Q31" s="395">
        <f>[3]Kartoffeln!$M16</f>
        <v>1510.4557155959999</v>
      </c>
      <c r="R31" s="393">
        <f>[3]Kartoffeln!$N16</f>
        <v>40.082000000000001</v>
      </c>
      <c r="S31" s="393">
        <f>[3]Kartoffeln!$O16</f>
        <v>643.69370400000093</v>
      </c>
    </row>
    <row r="32" spans="1:23" x14ac:dyDescent="0.2">
      <c r="A32" s="218"/>
      <c r="B32" s="189">
        <f>[3]Kartoffeln!A17</f>
        <v>45689</v>
      </c>
      <c r="C32" s="394">
        <f>[3]Kartoffeln!$B17</f>
        <v>2.9242629074775595</v>
      </c>
      <c r="D32" s="394">
        <f>[3]Kartoffeln!$C17</f>
        <v>1.5535724813437009</v>
      </c>
      <c r="E32" s="380">
        <f>[3]Kartoffeln!$D17</f>
        <v>3.1842477069181574</v>
      </c>
      <c r="F32" s="380">
        <f>[3]Kartoffeln!$E17</f>
        <v>1.2535123448347514</v>
      </c>
      <c r="G32" s="394">
        <f>[3]Kartoffeln!$F17</f>
        <v>3.1787916305558723</v>
      </c>
      <c r="H32" s="394">
        <f>[3]Kartoffeln!$G17</f>
        <v>1.6104260816286686</v>
      </c>
      <c r="I32" s="369" t="str">
        <f t="shared" si="7"/>
        <v>4</v>
      </c>
      <c r="J32" s="343">
        <f>'Früchte Daten'!BQ33</f>
        <v>4</v>
      </c>
      <c r="K32" s="395">
        <f>[3]Kartoffeln!$P17</f>
        <v>792.83452417000103</v>
      </c>
      <c r="L32" s="395">
        <f>[3]Kartoffeln!$Q17</f>
        <v>6729.6106890540004</v>
      </c>
      <c r="M32" s="393"/>
      <c r="N32" s="393">
        <f>[3]Kartoffeln!$J17</f>
        <v>419.12085979</v>
      </c>
      <c r="O32" s="393">
        <f>[3]Kartoffeln!$K17</f>
        <v>3744.1935421119997</v>
      </c>
      <c r="P32" s="395">
        <f>[3]Kartoffeln!$L17</f>
        <v>185.10755137999999</v>
      </c>
      <c r="Q32" s="395">
        <f>[3]Kartoffeln!$M17</f>
        <v>1180.1676434180001</v>
      </c>
      <c r="R32" s="393">
        <f>[3]Kartoffeln!$N17</f>
        <v>80.770000000001005</v>
      </c>
      <c r="S32" s="393">
        <f>[3]Kartoffeln!$O17</f>
        <v>789.39150596800005</v>
      </c>
    </row>
    <row r="33" spans="1:19" x14ac:dyDescent="0.2">
      <c r="A33" s="218"/>
      <c r="B33" s="189">
        <f>[3]Kartoffeln!A18</f>
        <v>45658</v>
      </c>
      <c r="C33" s="394">
        <f>[3]Kartoffeln!$B18</f>
        <v>2.8975545818688828</v>
      </c>
      <c r="D33" s="394">
        <f>[3]Kartoffeln!$C18</f>
        <v>1.5818849309218979</v>
      </c>
      <c r="E33" s="380">
        <f>[3]Kartoffeln!$D18</f>
        <v>3.153358354432652</v>
      </c>
      <c r="F33" s="380">
        <f>[3]Kartoffeln!$E18</f>
        <v>1.2570862945153678</v>
      </c>
      <c r="G33" s="394">
        <f>[3]Kartoffeln!$F18</f>
        <v>3.1799557382490105</v>
      </c>
      <c r="H33" s="394">
        <f>[3]Kartoffeln!$G18</f>
        <v>1.5859462129981199</v>
      </c>
      <c r="I33" s="369" t="str">
        <f t="shared" si="7"/>
        <v>4</v>
      </c>
      <c r="J33" s="343">
        <f>'Früchte Daten'!BQ34</f>
        <v>4</v>
      </c>
      <c r="K33" s="395">
        <f>[3]Kartoffeln!$P18</f>
        <v>840.37330011900099</v>
      </c>
      <c r="L33" s="395">
        <f>[3]Kartoffeln!$Q18</f>
        <v>6988.2202603420001</v>
      </c>
      <c r="M33" s="393"/>
      <c r="N33" s="393">
        <f>[3]Kartoffeln!$J18</f>
        <v>388.24096501899999</v>
      </c>
      <c r="O33" s="393">
        <f>[3]Kartoffeln!$K18</f>
        <v>3727.8272519110001</v>
      </c>
      <c r="P33" s="395">
        <f>[3]Kartoffeln!$L18</f>
        <v>196.55106452799998</v>
      </c>
      <c r="Q33" s="395">
        <f>[3]Kartoffeln!$M18</f>
        <v>1200.8951697950001</v>
      </c>
      <c r="R33" s="393">
        <f>[3]Kartoffeln!$N18</f>
        <v>141.163592571001</v>
      </c>
      <c r="S33" s="393">
        <f>[3]Kartoffeln!$O18</f>
        <v>1048.6067508230001</v>
      </c>
    </row>
    <row r="34" spans="1:19" x14ac:dyDescent="0.2">
      <c r="A34" s="218"/>
      <c r="B34" s="189">
        <f>[3]Kartoffeln!A19</f>
        <v>45627</v>
      </c>
      <c r="C34" s="394">
        <f>[3]Kartoffeln!$B19</f>
        <v>2.9647181389191335</v>
      </c>
      <c r="D34" s="394">
        <f>[3]Kartoffeln!$C19</f>
        <v>1.6326962661589983</v>
      </c>
      <c r="E34" s="380">
        <f>[3]Kartoffeln!$D19</f>
        <v>3.1409220230695576</v>
      </c>
      <c r="F34" s="380">
        <f>[3]Kartoffeln!$E19</f>
        <v>1.2589231425333487</v>
      </c>
      <c r="G34" s="394">
        <f>[3]Kartoffeln!$F19</f>
        <v>3.1790087019806195</v>
      </c>
      <c r="H34" s="394">
        <f>[3]Kartoffeln!$G19</f>
        <v>1.6298714247325059</v>
      </c>
      <c r="I34" s="369" t="str">
        <f t="shared" si="7"/>
        <v>5</v>
      </c>
      <c r="J34" s="343">
        <f>'Früchte Daten'!BQ35</f>
        <v>5</v>
      </c>
      <c r="K34" s="395">
        <f>[3]Kartoffeln!$P19</f>
        <v>1049.7505143420001</v>
      </c>
      <c r="L34" s="395">
        <f>[3]Kartoffeln!$Q19</f>
        <v>9129.5460347810003</v>
      </c>
      <c r="M34" s="393"/>
      <c r="N34" s="393">
        <f>[3]Kartoffeln!$J19</f>
        <v>494.08067471400005</v>
      </c>
      <c r="O34" s="393">
        <f>[3]Kartoffeln!$K19</f>
        <v>4482.7886443560001</v>
      </c>
      <c r="P34" s="395">
        <f>[3]Kartoffeln!$L19</f>
        <v>249.67659445700099</v>
      </c>
      <c r="Q34" s="395">
        <f>[3]Kartoffeln!$M19</f>
        <v>1650.5758256080001</v>
      </c>
      <c r="R34" s="393">
        <f>[3]Kartoffeln!$N19</f>
        <v>199.42912617100001</v>
      </c>
      <c r="S34" s="393">
        <f>[3]Kartoffeln!$O19</f>
        <v>1735.2284892590001</v>
      </c>
    </row>
    <row r="35" spans="1:19" x14ac:dyDescent="0.2">
      <c r="A35" s="218"/>
      <c r="B35" s="189">
        <f>[3]Kartoffeln!A20</f>
        <v>45597</v>
      </c>
      <c r="C35" s="394">
        <f>[3]Kartoffeln!$B20</f>
        <v>2.9651051739455676</v>
      </c>
      <c r="D35" s="394">
        <f>[3]Kartoffeln!$C20</f>
        <v>1.5497276928444399</v>
      </c>
      <c r="E35" s="380">
        <f>[3]Kartoffeln!$D20</f>
        <v>3.061339325721995</v>
      </c>
      <c r="F35" s="380">
        <f>[3]Kartoffeln!$E20</f>
        <v>1.3085706508561654</v>
      </c>
      <c r="G35" s="394">
        <f>[3]Kartoffeln!$F20</f>
        <v>3.0846318823958474</v>
      </c>
      <c r="H35" s="394">
        <f>[3]Kartoffeln!$G20</f>
        <v>1.6346008371507912</v>
      </c>
      <c r="I35" s="369" t="str">
        <f t="shared" si="7"/>
        <v>4</v>
      </c>
      <c r="J35" s="343">
        <f>'Früchte Daten'!BQ36</f>
        <v>4</v>
      </c>
      <c r="K35" s="395">
        <f>[3]Kartoffeln!$P20</f>
        <v>812.58059850600102</v>
      </c>
      <c r="L35" s="395">
        <f>[3]Kartoffeln!$Q20</f>
        <v>6917.3750101500009</v>
      </c>
      <c r="M35" s="393"/>
      <c r="N35" s="393">
        <f>[3]Kartoffeln!$J20</f>
        <v>356.95662364300006</v>
      </c>
      <c r="O35" s="393">
        <f>[3]Kartoffeln!$K20</f>
        <v>3665.0828036329999</v>
      </c>
      <c r="P35" s="395">
        <f>[3]Kartoffeln!$L20</f>
        <v>194.14266222900002</v>
      </c>
      <c r="Q35" s="395">
        <f>[3]Kartoffeln!$M20</f>
        <v>1224.4337586860001</v>
      </c>
      <c r="R35" s="393">
        <f>[3]Kartoffeln!$N20</f>
        <v>123.428334137001</v>
      </c>
      <c r="S35" s="393">
        <f>[3]Kartoffeln!$O20</f>
        <v>1122.6629701100001</v>
      </c>
    </row>
    <row r="36" spans="1:19" x14ac:dyDescent="0.2">
      <c r="A36" s="218"/>
      <c r="B36" s="189">
        <f>[3]Kartoffeln!A21</f>
        <v>45566</v>
      </c>
      <c r="C36" s="394">
        <f>[3]Kartoffeln!$B21</f>
        <v>2.848780223881227</v>
      </c>
      <c r="D36" s="394">
        <f>[3]Kartoffeln!$C21</f>
        <v>1.692356682714893</v>
      </c>
      <c r="E36" s="380">
        <f>[3]Kartoffeln!$D21</f>
        <v>2.8984026372028917</v>
      </c>
      <c r="F36" s="380">
        <f>[3]Kartoffeln!$E21</f>
        <v>1.4543790128579934</v>
      </c>
      <c r="G36" s="394">
        <f>[3]Kartoffeln!$F21</f>
        <v>2.8980609934145019</v>
      </c>
      <c r="H36" s="394">
        <f>[3]Kartoffeln!$G21</f>
        <v>1.8462407960912699</v>
      </c>
      <c r="I36" s="369" t="str">
        <f t="shared" si="7"/>
        <v>4</v>
      </c>
      <c r="J36" s="343">
        <f>'Früchte Daten'!BQ37</f>
        <v>4</v>
      </c>
      <c r="K36" s="395">
        <f>[3]Kartoffeln!$P21</f>
        <v>828.84150802500005</v>
      </c>
      <c r="L36" s="395">
        <f>[3]Kartoffeln!$Q21</f>
        <v>6571.3718290010002</v>
      </c>
      <c r="M36" s="393"/>
      <c r="N36" s="393">
        <f>[3]Kartoffeln!$J21</f>
        <v>398.62843932300001</v>
      </c>
      <c r="O36" s="393">
        <f>[3]Kartoffeln!$K21</f>
        <v>3541.5852814910004</v>
      </c>
      <c r="P36" s="395">
        <f>[3]Kartoffeln!$L21</f>
        <v>193.71397879</v>
      </c>
      <c r="Q36" s="395">
        <f>[3]Kartoffeln!$M21</f>
        <v>1221.8525501319998</v>
      </c>
      <c r="R36" s="393">
        <f>[3]Kartoffeln!$N21</f>
        <v>115.37510871400001</v>
      </c>
      <c r="S36" s="393">
        <f>[3]Kartoffeln!$O21</f>
        <v>846.74474879100103</v>
      </c>
    </row>
    <row r="37" spans="1:19" x14ac:dyDescent="0.2">
      <c r="A37" s="218"/>
      <c r="B37" s="189">
        <f>[3]Kartoffeln!A22</f>
        <v>45536</v>
      </c>
      <c r="C37" s="394">
        <f>[3]Kartoffeln!$B22</f>
        <v>2.9662982494990016</v>
      </c>
      <c r="D37" s="394">
        <f>[3]Kartoffeln!$C22</f>
        <v>1.7104239017995069</v>
      </c>
      <c r="E37" s="380">
        <f>[3]Kartoffeln!$D22</f>
        <v>3.167526818400257</v>
      </c>
      <c r="F37" s="380">
        <f>[3]Kartoffeln!$E22</f>
        <v>1.517043346495121</v>
      </c>
      <c r="G37" s="394">
        <f>[3]Kartoffeln!$F22</f>
        <v>3.096720998252334</v>
      </c>
      <c r="H37" s="394">
        <f>[3]Kartoffeln!$G22</f>
        <v>1.7974599524619108</v>
      </c>
      <c r="I37" s="369" t="str">
        <f t="shared" si="7"/>
        <v>5</v>
      </c>
      <c r="J37" s="343">
        <f>'Früchte Daten'!BQ38</f>
        <v>5</v>
      </c>
      <c r="K37" s="395">
        <f>[3]Kartoffeln!$P22</f>
        <v>1004.65479522</v>
      </c>
      <c r="L37" s="395">
        <f>[3]Kartoffeln!$Q22</f>
        <v>7314.6049009180006</v>
      </c>
      <c r="M37" s="393"/>
      <c r="N37" s="393">
        <f>[3]Kartoffeln!$J22</f>
        <v>547.422360938</v>
      </c>
      <c r="O37" s="393">
        <f>[3]Kartoffeln!$K22</f>
        <v>4268.0788821710003</v>
      </c>
      <c r="P37" s="395">
        <f>[3]Kartoffeln!$L22</f>
        <v>209.85069023400001</v>
      </c>
      <c r="Q37" s="395">
        <f>[3]Kartoffeln!$M22</f>
        <v>1272.973930719</v>
      </c>
      <c r="R37" s="393">
        <f>[3]Kartoffeln!$N22</f>
        <v>62.804971100000003</v>
      </c>
      <c r="S37" s="393">
        <f>[3]Kartoffeln!$O22</f>
        <v>501.13550164399999</v>
      </c>
    </row>
    <row r="38" spans="1:19" x14ac:dyDescent="0.2">
      <c r="A38" s="218"/>
      <c r="B38" s="189">
        <f>[3]Kartoffeln!A23</f>
        <v>45505</v>
      </c>
      <c r="C38" s="394">
        <f>[3]Kartoffeln!$B23</f>
        <v>3.3947064951259573</v>
      </c>
      <c r="D38" s="394">
        <f>[3]Kartoffeln!$C23</f>
        <v>1.8932839660528251</v>
      </c>
      <c r="E38" s="380">
        <f>[3]Kartoffeln!$D23</f>
        <v>3.3997621090875483</v>
      </c>
      <c r="F38" s="380">
        <f>[3]Kartoffeln!$E23</f>
        <v>1.7982188386420732</v>
      </c>
      <c r="G38" s="394">
        <f>[3]Kartoffeln!$F23</f>
        <v>3.4747202912934543</v>
      </c>
      <c r="H38" s="394">
        <f>[3]Kartoffeln!$G23</f>
        <v>2.1759512558743301</v>
      </c>
      <c r="I38" s="369" t="str">
        <f t="shared" si="7"/>
        <v>4</v>
      </c>
      <c r="J38" s="343">
        <f>'Früchte Daten'!BQ39</f>
        <v>4</v>
      </c>
      <c r="K38" s="395">
        <f>[3]Kartoffeln!$P23</f>
        <v>673.52107714200099</v>
      </c>
      <c r="L38" s="395">
        <f>[3]Kartoffeln!$Q23</f>
        <v>5237.7921973660004</v>
      </c>
      <c r="M38" s="393"/>
      <c r="N38" s="393">
        <f>[3]Kartoffeln!$J23</f>
        <v>348.45667656699999</v>
      </c>
      <c r="O38" s="393">
        <f>[3]Kartoffeln!$K23</f>
        <v>3264.5410343439999</v>
      </c>
      <c r="P38" s="395">
        <f>[3]Kartoffeln!$L23</f>
        <v>118.300179309</v>
      </c>
      <c r="Q38" s="395">
        <f>[3]Kartoffeln!$M23</f>
        <v>720.67004063900094</v>
      </c>
      <c r="R38" s="393">
        <f>[3]Kartoffeln!$N23</f>
        <v>3.021000000001</v>
      </c>
      <c r="S38" s="393">
        <f>[3]Kartoffeln!$O23</f>
        <v>100.110174528</v>
      </c>
    </row>
    <row r="39" spans="1:19" x14ac:dyDescent="0.2">
      <c r="A39" s="218"/>
      <c r="B39" s="189">
        <f>[3]Kartoffeln!A24</f>
        <v>45474</v>
      </c>
      <c r="C39" s="394">
        <f>[3]Kartoffeln!$B24</f>
        <v>3.530584411993555</v>
      </c>
      <c r="D39" s="394">
        <f>[3]Kartoffeln!$C24</f>
        <v>1.99469304036392</v>
      </c>
      <c r="E39" s="380">
        <f>[3]Kartoffeln!$D24</f>
        <v>3.4114417701851623</v>
      </c>
      <c r="F39" s="380">
        <f>[3]Kartoffeln!$E24</f>
        <v>2.0633816114486585</v>
      </c>
      <c r="G39" s="394">
        <f>[3]Kartoffeln!$F24</f>
        <v>2.9499999970499999</v>
      </c>
      <c r="H39" s="394">
        <f>[3]Kartoffeln!$G24</f>
        <v>2.3086750636343458</v>
      </c>
      <c r="I39" s="369" t="str">
        <f t="shared" si="7"/>
        <v>4</v>
      </c>
      <c r="J39" s="343">
        <f>'Früchte Daten'!BQ40</f>
        <v>4</v>
      </c>
      <c r="K39" s="395">
        <f>[3]Kartoffeln!$P24</f>
        <v>654.44487551399993</v>
      </c>
      <c r="L39" s="395">
        <f>[3]Kartoffeln!$Q24</f>
        <v>4836.5820895060006</v>
      </c>
      <c r="M39" s="393"/>
      <c r="N39" s="393">
        <f>[3]Kartoffeln!$J24</f>
        <v>283.05969269000002</v>
      </c>
      <c r="O39" s="393">
        <f>[3]Kartoffeln!$K24</f>
        <v>2230.5735786120003</v>
      </c>
      <c r="P39" s="395">
        <f>[3]Kartoffeln!$L24</f>
        <v>73.763453359000991</v>
      </c>
      <c r="Q39" s="395">
        <f>[3]Kartoffeln!$M24</f>
        <v>682.86211159300103</v>
      </c>
      <c r="R39" s="393">
        <f>[3]Kartoffeln!$N24</f>
        <v>1.000000001E-3</v>
      </c>
      <c r="S39" s="393">
        <f>[3]Kartoffeln!$O24</f>
        <v>59.192575979000999</v>
      </c>
    </row>
    <row r="40" spans="1:19" x14ac:dyDescent="0.2">
      <c r="A40" s="218"/>
      <c r="B40" s="189">
        <f>[3]Kartoffeln!A25</f>
        <v>45444</v>
      </c>
      <c r="C40" s="394">
        <f>[3]Kartoffeln!$B25</f>
        <v>3.0679734742951759</v>
      </c>
      <c r="D40" s="394">
        <f>[3]Kartoffeln!$C25</f>
        <v>1.8403864944720316</v>
      </c>
      <c r="E40" s="380">
        <f>[3]Kartoffeln!$D25</f>
        <v>2.8340201931717259</v>
      </c>
      <c r="F40" s="380">
        <f>[3]Kartoffeln!$E25</f>
        <v>1.8602466830733908</v>
      </c>
      <c r="G40" s="394">
        <f>[3]Kartoffeln!$F25</f>
        <v>2.9223316777041943</v>
      </c>
      <c r="H40" s="394">
        <f>[3]Kartoffeln!$G25</f>
        <v>2.2656524918773289</v>
      </c>
      <c r="I40" s="369" t="str">
        <f t="shared" si="7"/>
        <v>5</v>
      </c>
      <c r="J40" s="343">
        <f>'Früchte Daten'!BQ41</f>
        <v>5</v>
      </c>
      <c r="K40" s="395">
        <f>[3]Kartoffeln!$P25</f>
        <v>1052.8908939590001</v>
      </c>
      <c r="L40" s="395">
        <f>[3]Kartoffeln!$Q25</f>
        <v>6855.804283943</v>
      </c>
      <c r="M40" s="393"/>
      <c r="N40" s="393">
        <f>[3]Kartoffeln!$J25</f>
        <v>384.346369358</v>
      </c>
      <c r="O40" s="393">
        <f>[3]Kartoffeln!$K25</f>
        <v>3565.396852889</v>
      </c>
      <c r="P40" s="395">
        <f>[3]Kartoffeln!$L25</f>
        <v>91.657383809001004</v>
      </c>
      <c r="Q40" s="395">
        <f>[3]Kartoffeln!$M25</f>
        <v>1161.493953766</v>
      </c>
      <c r="R40" s="393">
        <f>[3]Kartoffeln!$N25</f>
        <v>3.6240000000000001</v>
      </c>
      <c r="S40" s="393">
        <f>[3]Kartoffeln!$O25</f>
        <v>53.601104832000999</v>
      </c>
    </row>
    <row r="41" spans="1:19" x14ac:dyDescent="0.2">
      <c r="A41" s="218"/>
      <c r="B41" s="189">
        <f>[3]Kartoffeln!A26</f>
        <v>45413</v>
      </c>
      <c r="C41" s="394">
        <f>[3]Kartoffeln!$B26</f>
        <v>2.935344967625908</v>
      </c>
      <c r="D41" s="394">
        <f>[3]Kartoffeln!$C26</f>
        <v>1.6783694416622827</v>
      </c>
      <c r="E41" s="380">
        <f>[3]Kartoffeln!$D26</f>
        <v>2.8311124968366896</v>
      </c>
      <c r="F41" s="380">
        <f>[3]Kartoffeln!$E26</f>
        <v>1.6065172913264232</v>
      </c>
      <c r="G41" s="394">
        <f>[3]Kartoffeln!$F26</f>
        <v>2.9399214866695966</v>
      </c>
      <c r="H41" s="394">
        <f>[3]Kartoffeln!$G26</f>
        <v>1.7170902934365091</v>
      </c>
      <c r="I41" s="188"/>
      <c r="J41" s="343">
        <f>'Früchte Daten'!BQ42</f>
        <v>4</v>
      </c>
      <c r="K41" s="395">
        <f>[3]Kartoffeln!$P26</f>
        <v>861.25760725400096</v>
      </c>
      <c r="L41" s="395">
        <f>[3]Kartoffeln!$Q26</f>
        <v>5774.8779298940008</v>
      </c>
      <c r="M41" s="393"/>
      <c r="N41" s="393">
        <f>[3]Kartoffeln!$J26</f>
        <v>475.598821049001</v>
      </c>
      <c r="O41" s="393">
        <f>[3]Kartoffeln!$K26</f>
        <v>3253.9500533220003</v>
      </c>
      <c r="P41" s="395">
        <f>[3]Kartoffeln!$L26</f>
        <v>132.71920457800002</v>
      </c>
      <c r="Q41" s="395">
        <f>[3]Kartoffeln!$M26</f>
        <v>911.23554997799999</v>
      </c>
      <c r="R41" s="393">
        <f>[3]Kartoffeln!$N26</f>
        <v>35.408000000000996</v>
      </c>
      <c r="S41" s="393">
        <f>[3]Kartoffeln!$O26</f>
        <v>45.112493297000995</v>
      </c>
    </row>
    <row r="42" spans="1:19" x14ac:dyDescent="0.2">
      <c r="A42" s="218"/>
      <c r="B42" s="189">
        <f>[3]Kartoffeln!A27</f>
        <v>45383</v>
      </c>
      <c r="C42" s="394">
        <f>[3]Kartoffeln!$B27</f>
        <v>2.9344819585952111</v>
      </c>
      <c r="D42" s="394">
        <f>[3]Kartoffeln!$C27</f>
        <v>1.6588075376790423</v>
      </c>
      <c r="E42" s="380">
        <f>[3]Kartoffeln!$D27</f>
        <v>2.8334566788205509</v>
      </c>
      <c r="F42" s="380">
        <f>[3]Kartoffeln!$E27</f>
        <v>1.5430712928663071</v>
      </c>
      <c r="G42" s="394">
        <f>[3]Kartoffeln!$F27</f>
        <v>2.9343595184954463</v>
      </c>
      <c r="H42" s="394">
        <f>[3]Kartoffeln!$G27</f>
        <v>1.8025430512076928</v>
      </c>
      <c r="I42" s="188"/>
      <c r="J42" s="343">
        <f>'Früchte Daten'!BQ43</f>
        <v>4</v>
      </c>
      <c r="K42" s="395">
        <f>[3]Kartoffeln!$P27</f>
        <v>944.42407288899994</v>
      </c>
      <c r="L42" s="395">
        <f>[3]Kartoffeln!$Q27</f>
        <v>5550.2877894570001</v>
      </c>
      <c r="M42" s="393"/>
      <c r="N42" s="393">
        <f>[3]Kartoffeln!$J27</f>
        <v>519.36659703800001</v>
      </c>
      <c r="O42" s="393">
        <f>[3]Kartoffeln!$K27</f>
        <v>3130.247875993</v>
      </c>
      <c r="P42" s="395">
        <f>[3]Kartoffeln!$L27</f>
        <v>141.47855529200001</v>
      </c>
      <c r="Q42" s="395">
        <f>[3]Kartoffeln!$M27</f>
        <v>932.68342267300102</v>
      </c>
      <c r="R42" s="393">
        <f>[3]Kartoffeln!$N27</f>
        <v>54.662000000001001</v>
      </c>
      <c r="S42" s="393">
        <f>[3]Kartoffeln!$O27</f>
        <v>109.52176619900001</v>
      </c>
    </row>
    <row r="43" spans="1:19" x14ac:dyDescent="0.2">
      <c r="A43" s="218"/>
      <c r="B43" s="189">
        <f>[3]Kartoffeln!A28</f>
        <v>45352</v>
      </c>
      <c r="C43" s="394">
        <f>[3]Kartoffeln!$B28</f>
        <v>2.8954070098514926</v>
      </c>
      <c r="D43" s="394">
        <f>[3]Kartoffeln!$C28</f>
        <v>1.7610039697299504</v>
      </c>
      <c r="E43" s="380">
        <f>[3]Kartoffeln!$D28</f>
        <v>2.8251986471944117</v>
      </c>
      <c r="F43" s="380">
        <f>[3]Kartoffeln!$E28</f>
        <v>1.5296966678061557</v>
      </c>
      <c r="G43" s="394">
        <f>[3]Kartoffeln!$F28</f>
        <v>2.9270527163904236</v>
      </c>
      <c r="H43" s="394">
        <f>[3]Kartoffeln!$G28</f>
        <v>1.9825396599393013</v>
      </c>
      <c r="I43" s="188"/>
      <c r="J43" s="343">
        <f>'Früchte Daten'!BQ44</f>
        <v>5</v>
      </c>
      <c r="K43" s="395">
        <f>[3]Kartoffeln!$P28</f>
        <v>1269.2059714320001</v>
      </c>
      <c r="L43" s="395">
        <f>[3]Kartoffeln!$Q28</f>
        <v>8064.6896318730005</v>
      </c>
      <c r="M43" s="393"/>
      <c r="N43" s="393">
        <f>[3]Kartoffeln!$J28</f>
        <v>636.71040301500011</v>
      </c>
      <c r="O43" s="393">
        <f>[3]Kartoffeln!$K28</f>
        <v>4439.852740759</v>
      </c>
      <c r="P43" s="395">
        <f>[3]Kartoffeln!$L28</f>
        <v>255.697981169</v>
      </c>
      <c r="Q43" s="395">
        <f>[3]Kartoffeln!$M28</f>
        <v>1287.7286240200001</v>
      </c>
      <c r="R43" s="393">
        <f>[3]Kartoffeln!$N28</f>
        <v>130.32</v>
      </c>
      <c r="S43" s="393">
        <f>[3]Kartoffeln!$O28</f>
        <v>587.26780122000002</v>
      </c>
    </row>
    <row r="44" spans="1:19" x14ac:dyDescent="0.2">
      <c r="A44" s="218"/>
      <c r="B44" s="189">
        <f>[3]Kartoffeln!A29</f>
        <v>45323</v>
      </c>
      <c r="C44" s="394">
        <f>[3]Kartoffeln!$B29</f>
        <v>2.9109708727038606</v>
      </c>
      <c r="D44" s="394">
        <f>[3]Kartoffeln!$C29</f>
        <v>1.6708475867439199</v>
      </c>
      <c r="E44" s="380">
        <f>[3]Kartoffeln!$D29</f>
        <v>2.9345191594479072</v>
      </c>
      <c r="F44" s="380">
        <f>[3]Kartoffeln!$E29</f>
        <v>1.5639566050118183</v>
      </c>
      <c r="G44" s="394">
        <f>[3]Kartoffeln!$F29</f>
        <v>2.9631735564389223</v>
      </c>
      <c r="H44" s="394">
        <f>[3]Kartoffeln!$G29</f>
        <v>1.9634242136122517</v>
      </c>
      <c r="I44" s="188"/>
      <c r="J44" s="343">
        <f>'Früchte Daten'!BQ45</f>
        <v>4</v>
      </c>
      <c r="K44" s="395">
        <f>[3]Kartoffeln!$P29</f>
        <v>1005.994531385</v>
      </c>
      <c r="L44" s="395">
        <f>[3]Kartoffeln!$Q29</f>
        <v>6232.7715358160003</v>
      </c>
      <c r="M44" s="393"/>
      <c r="N44" s="393">
        <f>[3]Kartoffeln!$J29</f>
        <v>494.074853297</v>
      </c>
      <c r="O44" s="393">
        <f>[3]Kartoffeln!$K29</f>
        <v>3598.9348211170004</v>
      </c>
      <c r="P44" s="395">
        <f>[3]Kartoffeln!$L29</f>
        <v>191.535514530001</v>
      </c>
      <c r="Q44" s="395">
        <f>[3]Kartoffeln!$M29</f>
        <v>980.503807252</v>
      </c>
      <c r="R44" s="393">
        <f>[3]Kartoffeln!$N29</f>
        <v>162.82315326100098</v>
      </c>
      <c r="S44" s="393">
        <f>[3]Kartoffeln!$O29</f>
        <v>666.834072614001</v>
      </c>
    </row>
    <row r="45" spans="1:19" x14ac:dyDescent="0.2">
      <c r="A45" s="218"/>
      <c r="B45" s="189">
        <f>[3]Kartoffeln!A30</f>
        <v>45292</v>
      </c>
      <c r="C45" s="394">
        <f>[3]Kartoffeln!$B30</f>
        <v>3.0122944676699981</v>
      </c>
      <c r="D45" s="394">
        <f>[3]Kartoffeln!$C30</f>
        <v>1.7834511225385989</v>
      </c>
      <c r="E45" s="380">
        <f>[3]Kartoffeln!$D30</f>
        <v>3.0610261391297087</v>
      </c>
      <c r="F45" s="380">
        <f>[3]Kartoffeln!$E30</f>
        <v>1.5640663453005277</v>
      </c>
      <c r="G45" s="394">
        <f>[3]Kartoffeln!$F30</f>
        <v>3.0815496469824821</v>
      </c>
      <c r="H45" s="394">
        <f>[3]Kartoffeln!$G30</f>
        <v>1.9625058775758049</v>
      </c>
      <c r="I45" s="188"/>
      <c r="J45" s="343">
        <f>'Früchte Daten'!BQ46</f>
        <v>4</v>
      </c>
      <c r="K45" s="395">
        <f>[3]Kartoffeln!$P30</f>
        <v>946.16675036400102</v>
      </c>
      <c r="L45" s="395">
        <f>[3]Kartoffeln!$Q30</f>
        <v>6182.9017559080003</v>
      </c>
      <c r="M45" s="393"/>
      <c r="N45" s="393">
        <f>[3]Kartoffeln!$J30</f>
        <v>427.495158072001</v>
      </c>
      <c r="O45" s="393">
        <f>[3]Kartoffeln!$K30</f>
        <v>3385.7001441749999</v>
      </c>
      <c r="P45" s="395">
        <f>[3]Kartoffeln!$L30</f>
        <v>203.45732777900002</v>
      </c>
      <c r="Q45" s="395">
        <f>[3]Kartoffeln!$M30</f>
        <v>991.47850347999997</v>
      </c>
      <c r="R45" s="393">
        <f>[3]Kartoffeln!$N30</f>
        <v>169.12179927600002</v>
      </c>
      <c r="S45" s="393">
        <f>[3]Kartoffeln!$O30</f>
        <v>853.68031679399996</v>
      </c>
    </row>
    <row r="46" spans="1:19" x14ac:dyDescent="0.2">
      <c r="A46" s="218"/>
      <c r="B46" s="189">
        <f>[3]Kartoffeln!A31</f>
        <v>45261</v>
      </c>
      <c r="C46" s="394">
        <f>[3]Kartoffeln!$B31</f>
        <v>2.9177064172076537</v>
      </c>
      <c r="D46" s="394">
        <f>[3]Kartoffeln!$C31</f>
        <v>1.761495835974362</v>
      </c>
      <c r="E46" s="380">
        <f>[3]Kartoffeln!$D31</f>
        <v>3.1846843784861565</v>
      </c>
      <c r="F46" s="380">
        <f>[3]Kartoffeln!$E31</f>
        <v>1.5952122607111796</v>
      </c>
      <c r="G46" s="394">
        <f>[3]Kartoffeln!$F31</f>
        <v>3.0898668019877991</v>
      </c>
      <c r="H46" s="394">
        <f>[3]Kartoffeln!$G31</f>
        <v>1.8454284904595188</v>
      </c>
      <c r="I46" s="188"/>
      <c r="J46" s="343">
        <f>'Früchte Daten'!BQ47</f>
        <v>5</v>
      </c>
      <c r="K46" s="395">
        <f>[3]Kartoffeln!$P31</f>
        <v>1295.724569345</v>
      </c>
      <c r="L46" s="395">
        <f>[3]Kartoffeln!$Q31</f>
        <v>9004.0982076020009</v>
      </c>
      <c r="M46" s="393"/>
      <c r="N46" s="393">
        <f>[3]Kartoffeln!$J31</f>
        <v>574.03754607700102</v>
      </c>
      <c r="O46" s="393">
        <f>[3]Kartoffeln!$K31</f>
        <v>4603.4049560660005</v>
      </c>
      <c r="P46" s="395">
        <f>[3]Kartoffeln!$L31</f>
        <v>274.69864167100002</v>
      </c>
      <c r="Q46" s="395">
        <f>[3]Kartoffeln!$M31</f>
        <v>1428.8115797309999</v>
      </c>
      <c r="R46" s="393">
        <f>[3]Kartoffeln!$N31</f>
        <v>294.66610605100004</v>
      </c>
      <c r="S46" s="393">
        <f>[3]Kartoffeln!$O31</f>
        <v>1627.3607143049999</v>
      </c>
    </row>
    <row r="47" spans="1:19" x14ac:dyDescent="0.2">
      <c r="A47" s="218"/>
      <c r="B47" s="189">
        <f>[3]Kartoffeln!A32</f>
        <v>45231</v>
      </c>
      <c r="C47" s="394">
        <f>[3]Kartoffeln!$B32</f>
        <v>3.0135221672871468</v>
      </c>
      <c r="D47" s="394">
        <f>[3]Kartoffeln!$C32</f>
        <v>1.7069413464733301</v>
      </c>
      <c r="E47" s="380">
        <f>[3]Kartoffeln!$D32</f>
        <v>3.0680114195843151</v>
      </c>
      <c r="F47" s="380">
        <f>[3]Kartoffeln!$E32</f>
        <v>1.63896636852778</v>
      </c>
      <c r="G47" s="394">
        <f>[3]Kartoffeln!$F32</f>
        <v>3.0299398271484836</v>
      </c>
      <c r="H47" s="394">
        <f>[3]Kartoffeln!$G32</f>
        <v>1.7028681172334073</v>
      </c>
      <c r="I47" s="188"/>
      <c r="J47" s="343">
        <f>'Früchte Daten'!BQ48</f>
        <v>4</v>
      </c>
      <c r="K47" s="395">
        <f>[3]Kartoffeln!$P32</f>
        <v>979.93927358600001</v>
      </c>
      <c r="L47" s="395">
        <f>[3]Kartoffeln!$Q32</f>
        <v>6724.4101210099998</v>
      </c>
      <c r="M47" s="393"/>
      <c r="N47" s="393">
        <f>[3]Kartoffeln!$J32</f>
        <v>434.25797679500005</v>
      </c>
      <c r="O47" s="393">
        <f>[3]Kartoffeln!$K32</f>
        <v>3512.9107215710001</v>
      </c>
      <c r="P47" s="395">
        <f>[3]Kartoffeln!$L32</f>
        <v>215.959731627</v>
      </c>
      <c r="Q47" s="395">
        <f>[3]Kartoffeln!$M32</f>
        <v>1078.0389747289998</v>
      </c>
      <c r="R47" s="393">
        <f>[3]Kartoffeln!$N32</f>
        <v>190.661238747</v>
      </c>
      <c r="S47" s="393">
        <f>[3]Kartoffeln!$O32</f>
        <v>1165.6625621360001</v>
      </c>
    </row>
    <row r="48" spans="1:19" x14ac:dyDescent="0.2">
      <c r="A48" s="218"/>
      <c r="B48" s="189">
        <f>[3]Kartoffeln!A33</f>
        <v>45200</v>
      </c>
      <c r="C48" s="394">
        <f>[3]Kartoffeln!$B33</f>
        <v>2.8783921743528142</v>
      </c>
      <c r="D48" s="394">
        <f>[3]Kartoffeln!$C33</f>
        <v>1.6793047980949971</v>
      </c>
      <c r="E48" s="380">
        <f>[3]Kartoffeln!$D33</f>
        <v>2.7763923860414077</v>
      </c>
      <c r="F48" s="380">
        <f>[3]Kartoffeln!$E33</f>
        <v>1.5454293076246013</v>
      </c>
      <c r="G48" s="394">
        <f>[3]Kartoffeln!$F33</f>
        <v>2.572367109032883</v>
      </c>
      <c r="H48" s="394">
        <f>[3]Kartoffeln!$G33</f>
        <v>1.9254716310731295</v>
      </c>
      <c r="I48" s="188"/>
      <c r="J48" s="343">
        <f>'Früchte Daten'!BQ49</f>
        <v>4</v>
      </c>
      <c r="K48" s="395">
        <f>[3]Kartoffeln!$P33</f>
        <v>966.45493679100002</v>
      </c>
      <c r="L48" s="395">
        <f>[3]Kartoffeln!$Q33</f>
        <v>6140.9964177000002</v>
      </c>
      <c r="M48" s="393"/>
      <c r="N48" s="393">
        <f>[3]Kartoffeln!$J33</f>
        <v>431.68578205900002</v>
      </c>
      <c r="O48" s="393">
        <f>[3]Kartoffeln!$K33</f>
        <v>3492.7609304950001</v>
      </c>
      <c r="P48" s="395">
        <f>[3]Kartoffeln!$L33</f>
        <v>194.85122673000001</v>
      </c>
      <c r="Q48" s="395">
        <f>[3]Kartoffeln!$M33</f>
        <v>1020.038160694</v>
      </c>
      <c r="R48" s="393">
        <f>[3]Kartoffeln!$N33</f>
        <v>193.12017960600102</v>
      </c>
      <c r="S48" s="393">
        <f>[3]Kartoffeln!$O33</f>
        <v>720.72746600300002</v>
      </c>
    </row>
    <row r="49" spans="1:19" x14ac:dyDescent="0.2">
      <c r="A49" s="218"/>
      <c r="B49" s="189">
        <f>[3]Kartoffeln!A34</f>
        <v>45170</v>
      </c>
      <c r="C49" s="394">
        <f>[3]Kartoffeln!$B34</f>
        <v>3.1809814828304055</v>
      </c>
      <c r="D49" s="394">
        <f>[3]Kartoffeln!$C34</f>
        <v>1.8182413559219244</v>
      </c>
      <c r="E49" s="380">
        <f>[3]Kartoffeln!$D34</f>
        <v>3.4482388200515213</v>
      </c>
      <c r="F49" s="380">
        <f>[3]Kartoffeln!$E34</f>
        <v>1.6581469389264674</v>
      </c>
      <c r="G49" s="394">
        <f>[3]Kartoffeln!$F34</f>
        <v>3.3602579497126888</v>
      </c>
      <c r="H49" s="394">
        <f>[3]Kartoffeln!$G34</f>
        <v>2.2097079071190739</v>
      </c>
      <c r="I49" s="188"/>
      <c r="J49" s="343">
        <f>'Früchte Daten'!BQ50</f>
        <v>5</v>
      </c>
      <c r="K49" s="395">
        <f>[3]Kartoffeln!$P34</f>
        <v>990.27712115700001</v>
      </c>
      <c r="L49" s="395">
        <f>[3]Kartoffeln!$Q34</f>
        <v>6459.1419495689997</v>
      </c>
      <c r="M49" s="393"/>
      <c r="N49" s="393">
        <f>[3]Kartoffeln!$J34</f>
        <v>575.02395195600104</v>
      </c>
      <c r="O49" s="393">
        <f>[3]Kartoffeln!$K34</f>
        <v>3692.3529171780001</v>
      </c>
      <c r="P49" s="395">
        <f>[3]Kartoffeln!$L34</f>
        <v>203.14380535700099</v>
      </c>
      <c r="Q49" s="395">
        <f>[3]Kartoffeln!$M34</f>
        <v>1049.002767639</v>
      </c>
      <c r="R49" s="393">
        <f>[3]Kartoffeln!$N34</f>
        <v>53.612000000000997</v>
      </c>
      <c r="S49" s="393">
        <f>[3]Kartoffeln!$O34</f>
        <v>385.59405522600002</v>
      </c>
    </row>
    <row r="50" spans="1:19" x14ac:dyDescent="0.2">
      <c r="A50" s="218"/>
      <c r="B50" s="189">
        <f>[3]Kartoffeln!A35</f>
        <v>45139</v>
      </c>
      <c r="C50" s="394">
        <f>[3]Kartoffeln!$B35</f>
        <v>3.4968829433200317</v>
      </c>
      <c r="D50" s="394">
        <f>[3]Kartoffeln!$C35</f>
        <v>1.9619207840184754</v>
      </c>
      <c r="E50" s="380">
        <f>[3]Kartoffeln!$D35</f>
        <v>3.6901922330009755</v>
      </c>
      <c r="F50" s="380">
        <f>[3]Kartoffeln!$E35</f>
        <v>1.7844657696454056</v>
      </c>
      <c r="G50" s="394">
        <f>[3]Kartoffeln!$F35</f>
        <v>3.7042017416545718</v>
      </c>
      <c r="H50" s="394">
        <f>[3]Kartoffeln!$G35</f>
        <v>2.6997246596533921</v>
      </c>
      <c r="I50" s="188"/>
      <c r="J50" s="343">
        <f>'Früchte Daten'!BQ51</f>
        <v>4</v>
      </c>
      <c r="K50" s="395">
        <f>[3]Kartoffeln!$P35</f>
        <v>694.97323470599997</v>
      </c>
      <c r="L50" s="395">
        <f>[3]Kartoffeln!$Q35</f>
        <v>5000.2857972649999</v>
      </c>
      <c r="M50" s="393"/>
      <c r="N50" s="393">
        <f>[3]Kartoffeln!$J35</f>
        <v>393.14928851799999</v>
      </c>
      <c r="O50" s="393">
        <f>[3]Kartoffeln!$K35</f>
        <v>2999.4938645380003</v>
      </c>
      <c r="P50" s="395">
        <f>[3]Kartoffeln!$L35</f>
        <v>143.23969022099999</v>
      </c>
      <c r="Q50" s="395">
        <f>[3]Kartoffeln!$M35</f>
        <v>730.29513660099997</v>
      </c>
      <c r="R50" s="393">
        <f>[3]Kartoffeln!$N35</f>
        <v>4.1340000000000003</v>
      </c>
      <c r="S50" s="393">
        <f>[3]Kartoffeln!$O35</f>
        <v>101.167859132</v>
      </c>
    </row>
    <row r="51" spans="1:19" x14ac:dyDescent="0.2">
      <c r="A51" s="218"/>
      <c r="B51" s="189">
        <f>[3]Kartoffeln!A36</f>
        <v>45108</v>
      </c>
      <c r="C51" s="394">
        <f>[3]Kartoffeln!$B36</f>
        <v>3.6733556000099261</v>
      </c>
      <c r="D51" s="394">
        <f>[3]Kartoffeln!$C36</f>
        <v>1.9269924969560313</v>
      </c>
      <c r="E51" s="380">
        <f>[3]Kartoffeln!$D36</f>
        <v>3.8251293579883918</v>
      </c>
      <c r="F51" s="380">
        <f>[3]Kartoffeln!$E36</f>
        <v>1.8087964645214529</v>
      </c>
      <c r="G51" s="394">
        <f>[3]Kartoffeln!$F36</f>
        <v>3.88587578954469</v>
      </c>
      <c r="H51" s="394">
        <f>[3]Kartoffeln!$G36</f>
        <v>2.6818900516111066</v>
      </c>
      <c r="I51" s="188"/>
      <c r="J51" s="343">
        <f>'Früchte Daten'!BQ52</f>
        <v>4</v>
      </c>
      <c r="K51" s="395">
        <f>[3]Kartoffeln!$P36</f>
        <v>662.17282956099996</v>
      </c>
      <c r="L51" s="395">
        <f>[3]Kartoffeln!$Q36</f>
        <v>4895.6717062240004</v>
      </c>
      <c r="M51" s="393"/>
      <c r="N51" s="393">
        <f>[3]Kartoffeln!$J36</f>
        <v>281.31484285599998</v>
      </c>
      <c r="O51" s="393">
        <f>[3]Kartoffeln!$K36</f>
        <v>2225.3216838570002</v>
      </c>
      <c r="P51" s="395">
        <f>[3]Kartoffeln!$L36</f>
        <v>89.183004000001006</v>
      </c>
      <c r="Q51" s="395">
        <f>[3]Kartoffeln!$M36</f>
        <v>697.23118501100009</v>
      </c>
      <c r="R51" s="393">
        <f>[3]Kartoffeln!$N36</f>
        <v>5.0809202770000006</v>
      </c>
      <c r="S51" s="393">
        <f>[3]Kartoffeln!$O36</f>
        <v>60.821082940000004</v>
      </c>
    </row>
    <row r="52" spans="1:19" x14ac:dyDescent="0.2">
      <c r="A52" s="218"/>
      <c r="B52" s="189">
        <f>[3]Kartoffeln!A37</f>
        <v>45078</v>
      </c>
      <c r="C52" s="394">
        <f>[3]Kartoffeln!$B37</f>
        <v>3.3772847500688745</v>
      </c>
      <c r="D52" s="394">
        <f>[3]Kartoffeln!$C37</f>
        <v>1.7973154824952786</v>
      </c>
      <c r="E52" s="380">
        <f>[3]Kartoffeln!$D37</f>
        <v>3.0967807595971801</v>
      </c>
      <c r="F52" s="380">
        <f>[3]Kartoffeln!$E37</f>
        <v>1.6729235394312461</v>
      </c>
      <c r="G52" s="394">
        <f>[3]Kartoffeln!$F37</f>
        <v>3.2935215453188529</v>
      </c>
      <c r="H52" s="394">
        <f>[3]Kartoffeln!$G37</f>
        <v>2.1065899815448388</v>
      </c>
      <c r="I52" s="188"/>
      <c r="J52" s="343">
        <f>'Früchte Daten'!BQ53</f>
        <v>5</v>
      </c>
      <c r="K52" s="395">
        <f>[3]Kartoffeln!$P37</f>
        <v>1080.112497672</v>
      </c>
      <c r="L52" s="395">
        <f>[3]Kartoffeln!$Q37</f>
        <v>6262.7563053559998</v>
      </c>
      <c r="M52" s="393"/>
      <c r="N52" s="393">
        <f>[3]Kartoffeln!$J37</f>
        <v>275.37746724200099</v>
      </c>
      <c r="O52" s="393">
        <f>[3]Kartoffeln!$K37</f>
        <v>3446.0449191820003</v>
      </c>
      <c r="P52" s="395">
        <f>[3]Kartoffeln!$L37</f>
        <v>138.100435</v>
      </c>
      <c r="Q52" s="395">
        <f>[3]Kartoffeln!$M37</f>
        <v>827.57030956100004</v>
      </c>
      <c r="R52" s="393">
        <f>[3]Kartoffeln!$N37</f>
        <v>5.3840000000010004</v>
      </c>
      <c r="S52" s="393">
        <f>[3]Kartoffeln!$O37</f>
        <v>41.293712000001001</v>
      </c>
    </row>
    <row r="53" spans="1:19" x14ac:dyDescent="0.2">
      <c r="A53" s="218"/>
      <c r="B53" s="189">
        <f>[3]Kartoffeln!A38</f>
        <v>45047</v>
      </c>
      <c r="C53" s="394">
        <f>[3]Kartoffeln!$B38</f>
        <v>2.7002162251925168</v>
      </c>
      <c r="D53" s="394">
        <f>[3]Kartoffeln!$C38</f>
        <v>1.64751075734087</v>
      </c>
      <c r="E53" s="380">
        <f>[3]Kartoffeln!$D38</f>
        <v>2.7914572775442523</v>
      </c>
      <c r="F53" s="380">
        <f>[3]Kartoffeln!$E38</f>
        <v>1.4820742077504439</v>
      </c>
      <c r="G53" s="394">
        <f>[3]Kartoffeln!$F38</f>
        <v>2.8153658022342789</v>
      </c>
      <c r="H53" s="394">
        <f>[3]Kartoffeln!$G38</f>
        <v>1.6719070826928359</v>
      </c>
      <c r="I53" s="188"/>
      <c r="J53" s="343">
        <f>'Früchte Daten'!BQ54</f>
        <v>4</v>
      </c>
      <c r="K53" s="395">
        <f>[3]Kartoffeln!$P38</f>
        <v>804.39788642600104</v>
      </c>
      <c r="L53" s="395">
        <f>[3]Kartoffeln!$Q38</f>
        <v>6003.5843174020001</v>
      </c>
      <c r="M53" s="393"/>
      <c r="N53" s="393">
        <f>[3]Kartoffeln!$J38</f>
        <v>378.72579713800104</v>
      </c>
      <c r="O53" s="393">
        <f>[3]Kartoffeln!$K38</f>
        <v>3092.2201440940003</v>
      </c>
      <c r="P53" s="395">
        <f>[3]Kartoffeln!$L38</f>
        <v>179.58534979300001</v>
      </c>
      <c r="Q53" s="395">
        <f>[3]Kartoffeln!$M38</f>
        <v>867.44817913900101</v>
      </c>
      <c r="R53" s="393">
        <f>[3]Kartoffeln!$N38</f>
        <v>4.7430000000010004</v>
      </c>
      <c r="S53" s="393">
        <f>[3]Kartoffeln!$O38</f>
        <v>82.680420886999997</v>
      </c>
    </row>
    <row r="54" spans="1:19" x14ac:dyDescent="0.2">
      <c r="A54" s="218"/>
      <c r="B54" s="189">
        <f>[3]Kartoffeln!A39</f>
        <v>45017</v>
      </c>
      <c r="C54" s="394">
        <f>[3]Kartoffeln!$B39</f>
        <v>2.6746993070580056</v>
      </c>
      <c r="D54" s="394">
        <f>[3]Kartoffeln!$C39</f>
        <v>1.6577095612903363</v>
      </c>
      <c r="E54" s="380">
        <f>[3]Kartoffeln!$D39</f>
        <v>2.7661253583357555</v>
      </c>
      <c r="F54" s="380">
        <f>[3]Kartoffeln!$E39</f>
        <v>1.4701647464729757</v>
      </c>
      <c r="G54" s="394">
        <f>[3]Kartoffeln!$F39</f>
        <v>2.7885735252611301</v>
      </c>
      <c r="H54" s="394">
        <f>[3]Kartoffeln!$G39</f>
        <v>1.8537170325614309</v>
      </c>
      <c r="I54" s="188"/>
      <c r="J54" s="343">
        <f>'Früchte Daten'!BQ55</f>
        <v>4</v>
      </c>
      <c r="K54" s="395">
        <f>[3]Kartoffeln!$P39</f>
        <v>982.282968729</v>
      </c>
      <c r="L54" s="395">
        <f>[3]Kartoffeln!$Q39</f>
        <v>6025.2325197649998</v>
      </c>
      <c r="M54" s="393"/>
      <c r="N54" s="393">
        <f>[3]Kartoffeln!$J39</f>
        <v>544.92724875200008</v>
      </c>
      <c r="O54" s="393">
        <f>[3]Kartoffeln!$K39</f>
        <v>3060.42662195</v>
      </c>
      <c r="P54" s="395">
        <f>[3]Kartoffeln!$L39</f>
        <v>175.27253744700002</v>
      </c>
      <c r="Q54" s="395">
        <f>[3]Kartoffeln!$M39</f>
        <v>982.52982340000108</v>
      </c>
      <c r="R54" s="393">
        <f>[3]Kartoffeln!$N39</f>
        <v>43.317262000000007</v>
      </c>
      <c r="S54" s="393">
        <f>[3]Kartoffeln!$O39</f>
        <v>201.32705948400098</v>
      </c>
    </row>
    <row r="55" spans="1:19" ht="13.5" customHeight="1" x14ac:dyDescent="0.2">
      <c r="A55" s="218"/>
      <c r="B55" s="189">
        <f>[3]Kartoffeln!A40</f>
        <v>44986</v>
      </c>
      <c r="C55" s="394">
        <f>[3]Kartoffeln!$B40</f>
        <v>2.693553383038866</v>
      </c>
      <c r="D55" s="394">
        <f>[3]Kartoffeln!$C40</f>
        <v>1.713527519968957</v>
      </c>
      <c r="E55" s="380">
        <f>[3]Kartoffeln!$D40</f>
        <v>2.7692190572275597</v>
      </c>
      <c r="F55" s="380">
        <f>[3]Kartoffeln!$E40</f>
        <v>1.500362397780449</v>
      </c>
      <c r="G55" s="394">
        <f>[3]Kartoffeln!$F40</f>
        <v>2.7143224464633868</v>
      </c>
      <c r="H55" s="394">
        <f>[3]Kartoffeln!$G40</f>
        <v>1.8236804481507773</v>
      </c>
      <c r="I55" s="188"/>
      <c r="J55" s="343">
        <f>'Früchte Daten'!BQ56</f>
        <v>5</v>
      </c>
      <c r="K55" s="395">
        <f>[3]Kartoffeln!$P40</f>
        <v>1119.923923539</v>
      </c>
      <c r="L55" s="395">
        <f>[3]Kartoffeln!$Q40</f>
        <v>8040.6900361430007</v>
      </c>
      <c r="M55" s="393"/>
      <c r="N55" s="393">
        <f>[3]Kartoffeln!$J40</f>
        <v>576.70501095599991</v>
      </c>
      <c r="O55" s="393">
        <f>[3]Kartoffeln!$K40</f>
        <v>4521.8399199240002</v>
      </c>
      <c r="P55" s="395">
        <f>[3]Kartoffeln!$L40</f>
        <v>240.76362173800101</v>
      </c>
      <c r="Q55" s="395">
        <f>[3]Kartoffeln!$M40</f>
        <v>1210.6519332330001</v>
      </c>
      <c r="R55" s="393">
        <f>[3]Kartoffeln!$N40</f>
        <v>126.580337</v>
      </c>
      <c r="S55" s="393">
        <f>[3]Kartoffeln!$O40</f>
        <v>668.903206888</v>
      </c>
    </row>
    <row r="56" spans="1:19" x14ac:dyDescent="0.2">
      <c r="A56" s="218"/>
      <c r="B56" s="189">
        <f>[3]Kartoffeln!A41</f>
        <v>44958</v>
      </c>
      <c r="C56" s="394">
        <f>[3]Kartoffeln!$B41</f>
        <v>2.6410984616965782</v>
      </c>
      <c r="D56" s="394">
        <f>[3]Kartoffeln!$C41</f>
        <v>1.6329933049022989</v>
      </c>
      <c r="E56" s="380">
        <f>[3]Kartoffeln!$D41</f>
        <v>2.7324282070478403</v>
      </c>
      <c r="F56" s="380">
        <f>[3]Kartoffeln!$E41</f>
        <v>1.4895699682592014</v>
      </c>
      <c r="G56" s="394">
        <f>[3]Kartoffeln!$F41</f>
        <v>2.7281149011935386</v>
      </c>
      <c r="H56" s="394">
        <f>[3]Kartoffeln!$G41</f>
        <v>1.7557315789469643</v>
      </c>
      <c r="I56" s="188"/>
      <c r="J56" s="343">
        <f>'Früchte Daten'!BQ57</f>
        <v>4</v>
      </c>
      <c r="K56" s="395">
        <f>[3]Kartoffeln!$P41</f>
        <v>1029.552948542</v>
      </c>
      <c r="L56" s="395">
        <f>[3]Kartoffeln!$Q41</f>
        <v>6299.0862313770003</v>
      </c>
      <c r="M56" s="393"/>
      <c r="N56" s="393">
        <f>[3]Kartoffeln!$J41</f>
        <v>526.88248484500002</v>
      </c>
      <c r="O56" s="393">
        <f>[3]Kartoffeln!$K41</f>
        <v>3609.0274347540003</v>
      </c>
      <c r="P56" s="395">
        <f>[3]Kartoffeln!$L41</f>
        <v>195.86364139800099</v>
      </c>
      <c r="Q56" s="395">
        <f>[3]Kartoffeln!$M41</f>
        <v>1019.4245160740001</v>
      </c>
      <c r="R56" s="393">
        <f>[3]Kartoffeln!$N41</f>
        <v>162.55179944400001</v>
      </c>
      <c r="S56" s="393">
        <f>[3]Kartoffeln!$O41</f>
        <v>757.277805586</v>
      </c>
    </row>
    <row r="57" spans="1:19" x14ac:dyDescent="0.2">
      <c r="A57" s="218"/>
      <c r="B57" s="189">
        <f>[3]Kartoffeln!A42</f>
        <v>44927</v>
      </c>
      <c r="C57" s="394">
        <f>[3]Kartoffeln!$B42</f>
        <v>2.5994691895940205</v>
      </c>
      <c r="D57" s="394">
        <f>[3]Kartoffeln!$C42</f>
        <v>1.7217689111357515</v>
      </c>
      <c r="E57" s="380">
        <f>[3]Kartoffeln!$D42</f>
        <v>2.7734383669509919</v>
      </c>
      <c r="F57" s="380">
        <f>[3]Kartoffeln!$E42</f>
        <v>1.5378985783817101</v>
      </c>
      <c r="G57" s="394">
        <f>[3]Kartoffeln!$F42</f>
        <v>2.7564845698347784</v>
      </c>
      <c r="H57" s="394">
        <f>[3]Kartoffeln!$G42</f>
        <v>1.8346388170523777</v>
      </c>
      <c r="I57" s="188"/>
      <c r="J57" s="343">
        <f>'Früchte Daten'!BQ58</f>
        <v>4</v>
      </c>
      <c r="K57" s="395">
        <f>[3]Kartoffeln!$P42</f>
        <v>1050.1916957769999</v>
      </c>
      <c r="L57" s="395">
        <f>[3]Kartoffeln!$Q42</f>
        <v>6411.4260157859999</v>
      </c>
      <c r="M57" s="393"/>
      <c r="N57" s="393">
        <f>[3]Kartoffeln!$J42</f>
        <v>510.87369867900003</v>
      </c>
      <c r="O57" s="393">
        <f>[3]Kartoffeln!$K42</f>
        <v>3526.4593985100005</v>
      </c>
      <c r="P57" s="395">
        <f>[3]Kartoffeln!$L42</f>
        <v>208.151324544001</v>
      </c>
      <c r="Q57" s="395">
        <f>[3]Kartoffeln!$M42</f>
        <v>1060.002043042</v>
      </c>
      <c r="R57" s="393">
        <f>[3]Kartoffeln!$N42</f>
        <v>181.83595956100098</v>
      </c>
      <c r="S57" s="393">
        <f>[3]Kartoffeln!$O42</f>
        <v>855.83259691500007</v>
      </c>
    </row>
    <row r="58" spans="1:19" x14ac:dyDescent="0.2">
      <c r="A58" s="218"/>
      <c r="B58" s="189">
        <f>[3]Kartoffeln!A43</f>
        <v>44896</v>
      </c>
      <c r="C58" s="394">
        <f>[3]Kartoffeln!$B43</f>
        <v>2.8729386019343495</v>
      </c>
      <c r="D58" s="394">
        <f>[3]Kartoffeln!$C43</f>
        <v>1.7722410452689177</v>
      </c>
      <c r="E58" s="380">
        <f>[3]Kartoffeln!$D43</f>
        <v>2.848226710930204</v>
      </c>
      <c r="F58" s="380">
        <f>[3]Kartoffeln!$E43</f>
        <v>1.6001903732773108</v>
      </c>
      <c r="G58" s="394">
        <f>[3]Kartoffeln!$F43</f>
        <v>2.7445136406078663</v>
      </c>
      <c r="H58" s="394">
        <f>[3]Kartoffeln!$G43</f>
        <v>1.8340935714981652</v>
      </c>
      <c r="I58" s="188"/>
      <c r="J58" s="343">
        <f>'Früchte Daten'!BQ59</f>
        <v>5</v>
      </c>
      <c r="K58" s="395">
        <f>[3]Kartoffeln!$P43</f>
        <v>1301.0655692590001</v>
      </c>
      <c r="L58" s="395">
        <f>[3]Kartoffeln!$Q43</f>
        <v>8914.6845519950002</v>
      </c>
      <c r="M58" s="393"/>
      <c r="N58" s="393">
        <f>[3]Kartoffeln!$J43</f>
        <v>593.37577037400104</v>
      </c>
      <c r="O58" s="393">
        <f>[3]Kartoffeln!$K43</f>
        <v>4467.6936650259995</v>
      </c>
      <c r="P58" s="395">
        <f>[3]Kartoffeln!$L43</f>
        <v>262.33300857500097</v>
      </c>
      <c r="Q58" s="395">
        <f>[3]Kartoffeln!$M43</f>
        <v>1400.3525682069999</v>
      </c>
      <c r="R58" s="393">
        <f>[3]Kartoffeln!$N43</f>
        <v>276.131719000001</v>
      </c>
      <c r="S58" s="393">
        <f>[3]Kartoffeln!$O43</f>
        <v>1718.875738705</v>
      </c>
    </row>
    <row r="59" spans="1:19" x14ac:dyDescent="0.2">
      <c r="B59" s="189">
        <f>[3]Kartoffeln!A44</f>
        <v>44866</v>
      </c>
      <c r="C59" s="394">
        <f>[3]Kartoffeln!$B44</f>
        <v>2.8509866578060499</v>
      </c>
      <c r="D59" s="394">
        <f>[3]Kartoffeln!$C44</f>
        <v>1.7311971782002329</v>
      </c>
      <c r="E59" s="380">
        <f>[3]Kartoffeln!$D44</f>
        <v>2.8692733827036458</v>
      </c>
      <c r="F59" s="380">
        <f>[3]Kartoffeln!$E44</f>
        <v>1.6211499347715295</v>
      </c>
      <c r="G59" s="394">
        <f>[3]Kartoffeln!$F44</f>
        <v>2.8555679602370487</v>
      </c>
      <c r="H59" s="394">
        <f>[3]Kartoffeln!$G44</f>
        <v>1.7616932307442938</v>
      </c>
      <c r="I59" s="188"/>
      <c r="J59" s="343">
        <f>'Früchte Daten'!BQ60</f>
        <v>4</v>
      </c>
      <c r="K59" s="395">
        <f>[3]Kartoffeln!$P44</f>
        <v>883.55064762400002</v>
      </c>
      <c r="L59" s="395">
        <f>[3]Kartoffeln!$Q44</f>
        <v>6313.0314131650002</v>
      </c>
      <c r="M59" s="393"/>
      <c r="N59" s="393">
        <f>[3]Kartoffeln!$J44</f>
        <v>402.93960064900102</v>
      </c>
      <c r="O59" s="393">
        <f>[3]Kartoffeln!$K44</f>
        <v>3345.8872255030001</v>
      </c>
      <c r="P59" s="395">
        <f>[3]Kartoffeln!$L44</f>
        <v>188.89270142300001</v>
      </c>
      <c r="Q59" s="395">
        <f>[3]Kartoffeln!$M44</f>
        <v>1044.140363947</v>
      </c>
      <c r="R59" s="393">
        <f>[3]Kartoffeln!$N44</f>
        <v>156.93</v>
      </c>
      <c r="S59" s="393">
        <f>[3]Kartoffeln!$O44</f>
        <v>1025.509628603</v>
      </c>
    </row>
    <row r="60" spans="1:19" x14ac:dyDescent="0.2">
      <c r="B60" s="189">
        <f>[3]Kartoffeln!A45</f>
        <v>44835</v>
      </c>
      <c r="C60" s="394">
        <f>[3]Kartoffeln!$B45</f>
        <v>2.531824425644059</v>
      </c>
      <c r="D60" s="394">
        <f>[3]Kartoffeln!$C45</f>
        <v>1.7117280140702611</v>
      </c>
      <c r="E60" s="380">
        <f>[3]Kartoffeln!$D45</f>
        <v>2.7205613030902196</v>
      </c>
      <c r="F60" s="380">
        <f>[3]Kartoffeln!$E45</f>
        <v>1.4868279594827045</v>
      </c>
      <c r="G60" s="394">
        <f>[3]Kartoffeln!$F45</f>
        <v>2.6501062211567934</v>
      </c>
      <c r="H60" s="394">
        <f>[3]Kartoffeln!$G45</f>
        <v>1.7932031780850577</v>
      </c>
      <c r="I60" s="188"/>
      <c r="J60" s="343">
        <f>'Früchte Daten'!BQ61</f>
        <v>4</v>
      </c>
      <c r="K60" s="395">
        <f>[3]Kartoffeln!$P45</f>
        <v>966.54752416600104</v>
      </c>
      <c r="L60" s="395">
        <f>[3]Kartoffeln!$Q45</f>
        <v>5832.7783674720004</v>
      </c>
      <c r="M60" s="393"/>
      <c r="N60" s="393">
        <f>[3]Kartoffeln!$J45</f>
        <v>523.96455401899993</v>
      </c>
      <c r="O60" s="393">
        <f>[3]Kartoffeln!$K45</f>
        <v>3040.81475477</v>
      </c>
      <c r="P60" s="395">
        <f>[3]Kartoffeln!$L45</f>
        <v>181.49798755099999</v>
      </c>
      <c r="Q60" s="395">
        <f>[3]Kartoffeln!$M45</f>
        <v>1047.2777643970001</v>
      </c>
      <c r="R60" s="393">
        <f>[3]Kartoffeln!$N45</f>
        <v>150.657352858</v>
      </c>
      <c r="S60" s="393">
        <f>[3]Kartoffeln!$O45</f>
        <v>813.97605740400104</v>
      </c>
    </row>
    <row r="61" spans="1:19" x14ac:dyDescent="0.2">
      <c r="B61" s="189">
        <f>[3]Kartoffeln!A46</f>
        <v>44805</v>
      </c>
      <c r="C61" s="394">
        <f>[3]Kartoffeln!$B46</f>
        <v>2.6674210089787769</v>
      </c>
      <c r="D61" s="394">
        <f>[3]Kartoffeln!$C46</f>
        <v>1.8055395460455936</v>
      </c>
      <c r="E61" s="380">
        <f>[3]Kartoffeln!$D46</f>
        <v>3.06900360612739</v>
      </c>
      <c r="F61" s="380">
        <f>[3]Kartoffeln!$E46</f>
        <v>1.5621442702946584</v>
      </c>
      <c r="G61" s="394">
        <f>[3]Kartoffeln!$F46</f>
        <v>3.0543381062755555</v>
      </c>
      <c r="H61" s="394">
        <f>[3]Kartoffeln!$G46</f>
        <v>1.7841656622199806</v>
      </c>
      <c r="I61" s="188"/>
      <c r="J61" s="343">
        <f>'Früchte Daten'!BQ62</f>
        <v>5</v>
      </c>
      <c r="K61" s="395">
        <f>[3]Kartoffeln!$P46</f>
        <v>1231.2709736659999</v>
      </c>
      <c r="L61" s="395">
        <f>[3]Kartoffeln!$Q46</f>
        <v>6761.6058473399999</v>
      </c>
      <c r="M61" s="393"/>
      <c r="N61" s="393">
        <f>[3]Kartoffeln!$J46</f>
        <v>724.25451667400102</v>
      </c>
      <c r="O61" s="393">
        <f>[3]Kartoffeln!$K46</f>
        <v>3721.1508591749998</v>
      </c>
      <c r="P61" s="395">
        <f>[3]Kartoffeln!$L46</f>
        <v>209.428359908001</v>
      </c>
      <c r="Q61" s="395">
        <f>[3]Kartoffeln!$M46</f>
        <v>1231.009653501</v>
      </c>
      <c r="R61" s="393">
        <f>[3]Kartoffeln!$N46</f>
        <v>92.326000000001002</v>
      </c>
      <c r="S61" s="393">
        <f>[3]Kartoffeln!$O46</f>
        <v>612.913944216</v>
      </c>
    </row>
    <row r="62" spans="1:19" x14ac:dyDescent="0.2">
      <c r="B62" s="189">
        <f>[3]Kartoffeln!A47</f>
        <v>44774</v>
      </c>
      <c r="C62" s="394">
        <f>[3]Kartoffeln!$B47</f>
        <v>3.0446006591746171</v>
      </c>
      <c r="D62" s="394">
        <f>[3]Kartoffeln!$C47</f>
        <v>1.7726604170900682</v>
      </c>
      <c r="E62" s="380">
        <f>[3]Kartoffeln!$D47</f>
        <v>3.2637959517786528</v>
      </c>
      <c r="F62" s="380">
        <f>[3]Kartoffeln!$E47</f>
        <v>1.5362719202758683</v>
      </c>
      <c r="G62" s="394">
        <f>[3]Kartoffeln!$F47</f>
        <v>3.270823170731707</v>
      </c>
      <c r="H62" s="394">
        <f>[3]Kartoffeln!$G47</f>
        <v>1.9862890114939979</v>
      </c>
      <c r="I62" s="188"/>
      <c r="J62" s="343">
        <f>'Früchte Daten'!BQ63</f>
        <v>4</v>
      </c>
      <c r="K62" s="395">
        <f>[3]Kartoffeln!$P47</f>
        <v>665.30258834700101</v>
      </c>
      <c r="L62" s="395">
        <f>[3]Kartoffeln!$Q47</f>
        <v>4912.3437180390001</v>
      </c>
      <c r="M62" s="393"/>
      <c r="N62" s="393">
        <f>[3]Kartoffeln!$J47</f>
        <v>411.93864052700002</v>
      </c>
      <c r="O62" s="393">
        <f>[3]Kartoffeln!$K47</f>
        <v>3128.22568039</v>
      </c>
      <c r="P62" s="395">
        <f>[3]Kartoffeln!$L47</f>
        <v>118.80299587499999</v>
      </c>
      <c r="Q62" s="395">
        <f>[3]Kartoffeln!$M47</f>
        <v>766.61334076100002</v>
      </c>
      <c r="R62" s="393">
        <f>[3]Kartoffeln!$N47</f>
        <v>1.968</v>
      </c>
      <c r="S62" s="393">
        <f>[3]Kartoffeln!$O47</f>
        <v>99.045521000001003</v>
      </c>
    </row>
    <row r="63" spans="1:19" x14ac:dyDescent="0.2">
      <c r="B63" s="189">
        <f>[3]Kartoffeln!A48</f>
        <v>44743</v>
      </c>
      <c r="C63" s="394">
        <f>[3]Kartoffeln!$B48</f>
        <v>3.4871883264661685</v>
      </c>
      <c r="D63" s="394">
        <f>[3]Kartoffeln!$C48</f>
        <v>1.8747677797589912</v>
      </c>
      <c r="E63" s="380">
        <f>[3]Kartoffeln!$D48</f>
        <v>3.6008861583615213</v>
      </c>
      <c r="F63" s="380">
        <f>[3]Kartoffeln!$E48</f>
        <v>1.8108032156632972</v>
      </c>
      <c r="G63" s="394" t="str">
        <f>[3]Kartoffeln!$F48</f>
        <v>(-)</v>
      </c>
      <c r="H63" s="394">
        <f>[3]Kartoffeln!$G48</f>
        <v>1.9784673750640447</v>
      </c>
      <c r="I63" s="188"/>
      <c r="J63" s="343">
        <f>'Früchte Daten'!BQ64</f>
        <v>4</v>
      </c>
      <c r="K63" s="395">
        <f>[3]Kartoffeln!$P48</f>
        <v>634.13826327800098</v>
      </c>
      <c r="L63" s="395">
        <f>[3]Kartoffeln!$Q48</f>
        <v>4629.6332903659995</v>
      </c>
      <c r="M63" s="393"/>
      <c r="N63" s="393">
        <f>[3]Kartoffeln!$J48</f>
        <v>320.07825228100103</v>
      </c>
      <c r="O63" s="393">
        <f>[3]Kartoffeln!$K48</f>
        <v>2212.5332928280004</v>
      </c>
      <c r="P63" s="395">
        <f>[3]Kartoffeln!$L48</f>
        <v>90.223530317001007</v>
      </c>
      <c r="Q63" s="395">
        <f>[3]Kartoffeln!$M48</f>
        <v>549.94764118100011</v>
      </c>
      <c r="R63" s="393">
        <f>[3]Kartoffeln!$N48</f>
        <v>0</v>
      </c>
      <c r="S63" s="393">
        <f>[3]Kartoffeln!$O48</f>
        <v>54.714589767999996</v>
      </c>
    </row>
    <row r="64" spans="1:19" x14ac:dyDescent="0.2">
      <c r="B64" s="189">
        <f>[3]Kartoffeln!A49</f>
        <v>44713</v>
      </c>
      <c r="C64" s="394">
        <f>[3]Kartoffeln!$B49</f>
        <v>3.2372832855504203</v>
      </c>
      <c r="D64" s="394">
        <f>[3]Kartoffeln!$C49</f>
        <v>1.7595998803879884</v>
      </c>
      <c r="E64" s="380">
        <f>[3]Kartoffeln!$D49</f>
        <v>3.0614444820508528</v>
      </c>
      <c r="F64" s="380">
        <f>[3]Kartoffeln!$E49</f>
        <v>1.766632421096376</v>
      </c>
      <c r="G64" s="394">
        <f>[3]Kartoffeln!$F49</f>
        <v>2.580978934324659</v>
      </c>
      <c r="H64" s="394">
        <f>[3]Kartoffeln!$G49</f>
        <v>1.9834560550836917</v>
      </c>
      <c r="I64" s="188"/>
      <c r="J64" s="343">
        <f>'Früchte Daten'!BQ65</f>
        <v>5</v>
      </c>
      <c r="K64" s="395">
        <f>[3]Kartoffeln!$P49</f>
        <v>957.13076582099995</v>
      </c>
      <c r="L64" s="395">
        <f>[3]Kartoffeln!$Q49</f>
        <v>6639.565884009</v>
      </c>
      <c r="M64" s="393"/>
      <c r="N64" s="393">
        <f>[3]Kartoffeln!$J49</f>
        <v>431.044901396</v>
      </c>
      <c r="O64" s="393">
        <f>[3]Kartoffeln!$K49</f>
        <v>2863.4782686089998</v>
      </c>
      <c r="P64" s="395">
        <f>[3]Kartoffeln!$L49</f>
        <v>89.708107775000997</v>
      </c>
      <c r="Q64" s="395">
        <f>[3]Kartoffeln!$M49</f>
        <v>1071.7633936729999</v>
      </c>
      <c r="R64" s="393">
        <f>[3]Kartoffeln!$N49</f>
        <v>0.80700000000000005</v>
      </c>
      <c r="S64" s="393">
        <f>[3]Kartoffeln!$O49</f>
        <v>67.063470751001006</v>
      </c>
    </row>
    <row r="65" spans="2:19" x14ac:dyDescent="0.2">
      <c r="B65" s="189">
        <f>[3]Kartoffeln!A50</f>
        <v>44682</v>
      </c>
      <c r="C65" s="394">
        <f>[3]Kartoffeln!$B50</f>
        <v>2.4427549300439426</v>
      </c>
      <c r="D65" s="394">
        <f>[3]Kartoffeln!$C50</f>
        <v>1.5386322019844405</v>
      </c>
      <c r="E65" s="380">
        <f>[3]Kartoffeln!$D50</f>
        <v>2.4864550473946112</v>
      </c>
      <c r="F65" s="380">
        <f>[3]Kartoffeln!$E50</f>
        <v>1.4064918242122975</v>
      </c>
      <c r="G65" s="394">
        <f>[3]Kartoffeln!$F50</f>
        <v>2.5865599104143335</v>
      </c>
      <c r="H65" s="394">
        <f>[3]Kartoffeln!$G50</f>
        <v>1.5695454578749386</v>
      </c>
      <c r="I65" s="188"/>
      <c r="J65" s="343">
        <f>'Früchte Daten'!BQ66</f>
        <v>4</v>
      </c>
      <c r="K65" s="395">
        <f>[3]Kartoffeln!$P50</f>
        <v>710.04967127999998</v>
      </c>
      <c r="L65" s="395">
        <f>[3]Kartoffeln!$Q50</f>
        <v>5429.0814261450005</v>
      </c>
      <c r="M65" s="393"/>
      <c r="N65" s="393">
        <f>[3]Kartoffeln!$J50</f>
        <v>440.01811842200004</v>
      </c>
      <c r="O65" s="393">
        <f>[3]Kartoffeln!$K50</f>
        <v>2823.1573519140002</v>
      </c>
      <c r="P65" s="395">
        <f>[3]Kartoffeln!$L50</f>
        <v>76.238362000001004</v>
      </c>
      <c r="Q65" s="395">
        <f>[3]Kartoffeln!$M50</f>
        <v>893.25724566200097</v>
      </c>
      <c r="R65" s="393">
        <f>[3]Kartoffeln!$N50</f>
        <v>22.324999999999999</v>
      </c>
      <c r="S65" s="393">
        <f>[3]Kartoffeln!$O50</f>
        <v>73.543334285</v>
      </c>
    </row>
    <row r="66" spans="2:19" x14ac:dyDescent="0.2">
      <c r="B66" s="189">
        <f>[3]Kartoffeln!A51</f>
        <v>44652</v>
      </c>
      <c r="C66" s="394">
        <f>[3]Kartoffeln!$B51</f>
        <v>2.371007510523151</v>
      </c>
      <c r="D66" s="394">
        <f>[3]Kartoffeln!$C51</f>
        <v>1.625763795566419</v>
      </c>
      <c r="E66" s="380">
        <f>[3]Kartoffeln!$D51</f>
        <v>2.4827249292047617</v>
      </c>
      <c r="F66" s="380">
        <f>[3]Kartoffeln!$E51</f>
        <v>1.3236353181139389</v>
      </c>
      <c r="G66" s="394">
        <f>[3]Kartoffeln!$F51</f>
        <v>2.5916290107602942</v>
      </c>
      <c r="H66" s="394">
        <f>[3]Kartoffeln!$G51</f>
        <v>1.9669335067180782</v>
      </c>
      <c r="I66" s="188"/>
      <c r="J66" s="343">
        <f>'Früchte Daten'!BQ67</f>
        <v>4</v>
      </c>
      <c r="K66" s="395">
        <f>[3]Kartoffeln!$P51</f>
        <v>650.91177621700103</v>
      </c>
      <c r="L66" s="395">
        <f>[3]Kartoffeln!$Q51</f>
        <v>6195.573663014</v>
      </c>
      <c r="M66" s="393"/>
      <c r="N66" s="393">
        <f>[3]Kartoffeln!$J51</f>
        <v>478.52744858899996</v>
      </c>
      <c r="O66" s="393">
        <f>[3]Kartoffeln!$K51</f>
        <v>3324.047036766</v>
      </c>
      <c r="P66" s="395">
        <f>[3]Kartoffeln!$L51</f>
        <v>83.150889309000007</v>
      </c>
      <c r="Q66" s="395">
        <f>[3]Kartoffeln!$M51</f>
        <v>1020.049116258</v>
      </c>
      <c r="R66" s="393">
        <f>[3]Kartoffeln!$N51</f>
        <v>30.761000000001001</v>
      </c>
      <c r="S66" s="393">
        <f>[3]Kartoffeln!$O51</f>
        <v>273.37981167000004</v>
      </c>
    </row>
    <row r="67" spans="2:19" x14ac:dyDescent="0.2">
      <c r="B67" s="189">
        <f>[3]Kartoffeln!A52</f>
        <v>44621</v>
      </c>
      <c r="C67" s="394">
        <f>[3]Kartoffeln!$B52</f>
        <v>2.5854261587412646</v>
      </c>
      <c r="D67" s="394">
        <f>[3]Kartoffeln!$C52</f>
        <v>1.6840181957823868</v>
      </c>
      <c r="E67" s="380">
        <f>[3]Kartoffeln!$D52</f>
        <v>2.5354632555998426</v>
      </c>
      <c r="F67" s="380">
        <f>[3]Kartoffeln!$E52</f>
        <v>1.3362798383298913</v>
      </c>
      <c r="G67" s="394">
        <f>[3]Kartoffeln!$F52</f>
        <v>2.5727373368551896</v>
      </c>
      <c r="H67" s="394">
        <f>[3]Kartoffeln!$G52</f>
        <v>1.8386360397036559</v>
      </c>
      <c r="I67" s="188"/>
      <c r="J67" s="343">
        <f>'Früchte Daten'!BQ68</f>
        <v>5</v>
      </c>
      <c r="K67" s="395">
        <f>[3]Kartoffeln!$P52</f>
        <v>866.34902516600005</v>
      </c>
      <c r="L67" s="395">
        <f>[3]Kartoffeln!$Q52</f>
        <v>7856.6428064270003</v>
      </c>
      <c r="M67" s="393"/>
      <c r="N67" s="393">
        <f>[3]Kartoffeln!$J52</f>
        <v>534.40045799400002</v>
      </c>
      <c r="O67" s="393">
        <f>[3]Kartoffeln!$K52</f>
        <v>4395.117508284</v>
      </c>
      <c r="P67" s="395">
        <f>[3]Kartoffeln!$L52</f>
        <v>142.96172111799999</v>
      </c>
      <c r="Q67" s="395">
        <f>[3]Kartoffeln!$M52</f>
        <v>1264.7099503830002</v>
      </c>
      <c r="R67" s="393">
        <f>[3]Kartoffeln!$N52</f>
        <v>51.488</v>
      </c>
      <c r="S67" s="393">
        <f>[3]Kartoffeln!$O52</f>
        <v>631.69921927300004</v>
      </c>
    </row>
    <row r="68" spans="2:19" x14ac:dyDescent="0.2">
      <c r="B68" s="189">
        <f>[3]Kartoffeln!A53</f>
        <v>44593</v>
      </c>
      <c r="C68" s="394">
        <f>[3]Kartoffeln!$B53</f>
        <v>2.6070813348326176</v>
      </c>
      <c r="D68" s="394">
        <f>[3]Kartoffeln!$C53</f>
        <v>1.6575081461879078</v>
      </c>
      <c r="E68" s="380">
        <f>[3]Kartoffeln!$D53</f>
        <v>2.5524143954240657</v>
      </c>
      <c r="F68" s="380">
        <f>[3]Kartoffeln!$E53</f>
        <v>1.3886098500852946</v>
      </c>
      <c r="G68" s="394">
        <f>[3]Kartoffeln!$F53</f>
        <v>2.5479888268156534</v>
      </c>
      <c r="H68" s="394">
        <f>[3]Kartoffeln!$G53</f>
        <v>1.7554132773134004</v>
      </c>
      <c r="I68" s="188"/>
      <c r="J68" s="343">
        <f>'Früchte Daten'!BQ69</f>
        <v>4</v>
      </c>
      <c r="K68" s="395">
        <f>[3]Kartoffeln!$P53</f>
        <v>761.04244989599999</v>
      </c>
      <c r="L68" s="395">
        <f>[3]Kartoffeln!$Q53</f>
        <v>6461.0818387909994</v>
      </c>
      <c r="M68" s="393"/>
      <c r="N68" s="393">
        <f>[3]Kartoffeln!$J53</f>
        <v>401.60102105300098</v>
      </c>
      <c r="O68" s="393">
        <f>[3]Kartoffeln!$K53</f>
        <v>3576.0544084560001</v>
      </c>
      <c r="P68" s="395">
        <f>[3]Kartoffeln!$L53</f>
        <v>198.693449514001</v>
      </c>
      <c r="Q68" s="395">
        <f>[3]Kartoffeln!$M53</f>
        <v>1089.9404629760002</v>
      </c>
      <c r="R68" s="393">
        <f>[3]Kartoffeln!$N53</f>
        <v>89.141999999999996</v>
      </c>
      <c r="S68" s="393">
        <f>[3]Kartoffeln!$O53</f>
        <v>834.09848370800103</v>
      </c>
    </row>
    <row r="69" spans="2:19" x14ac:dyDescent="0.2">
      <c r="B69" s="189">
        <f>[3]Kartoffeln!A54</f>
        <v>44562</v>
      </c>
      <c r="C69" s="394">
        <f>[3]Kartoffeln!$B54</f>
        <v>2.649898755790562</v>
      </c>
      <c r="D69" s="394">
        <f>[3]Kartoffeln!$C54</f>
        <v>1.6424859897735502</v>
      </c>
      <c r="E69" s="380">
        <f>[3]Kartoffeln!$D54</f>
        <v>2.5539527894574432</v>
      </c>
      <c r="F69" s="380">
        <f>[3]Kartoffeln!$E54</f>
        <v>1.3947562033830807</v>
      </c>
      <c r="G69" s="394">
        <f>[3]Kartoffeln!$F54</f>
        <v>2.5773010555033244</v>
      </c>
      <c r="H69" s="394">
        <f>[3]Kartoffeln!$G54</f>
        <v>1.7419000778779188</v>
      </c>
      <c r="I69" s="188"/>
      <c r="J69" s="343">
        <f>'Früchte Daten'!BQ70</f>
        <v>4</v>
      </c>
      <c r="K69" s="395">
        <f>[3]Kartoffeln!$P54</f>
        <v>846.77942350499995</v>
      </c>
      <c r="L69" s="395">
        <f>[3]Kartoffeln!$Q54</f>
        <v>6604.0999674720006</v>
      </c>
      <c r="M69" s="393"/>
      <c r="N69" s="393">
        <f>[3]Kartoffeln!$J54</f>
        <v>435.898711096</v>
      </c>
      <c r="O69" s="393">
        <f>[3]Kartoffeln!$K54</f>
        <v>3512.9436446910004</v>
      </c>
      <c r="P69" s="395">
        <f>[3]Kartoffeln!$L54</f>
        <v>225.95132570700002</v>
      </c>
      <c r="Q69" s="395">
        <f>[3]Kartoffeln!$M54</f>
        <v>1132.280851405</v>
      </c>
      <c r="R69" s="393">
        <f>[3]Kartoffeln!$N54</f>
        <v>86.696101674999994</v>
      </c>
      <c r="S69" s="393">
        <f>[3]Kartoffeln!$O54</f>
        <v>945.91305722100003</v>
      </c>
    </row>
    <row r="70" spans="2:19" x14ac:dyDescent="0.2">
      <c r="B70" s="189">
        <f>[3]Kartoffeln!A55</f>
        <v>44531</v>
      </c>
      <c r="C70" s="394">
        <f>[3]Kartoffeln!$B55</f>
        <v>2.5724308895519976</v>
      </c>
      <c r="D70" s="394">
        <f>[3]Kartoffeln!$C55</f>
        <v>1.7287147275276962</v>
      </c>
      <c r="E70" s="380">
        <f>[3]Kartoffeln!$D55</f>
        <v>2.5735923673259147</v>
      </c>
      <c r="F70" s="380">
        <f>[3]Kartoffeln!$E55</f>
        <v>1.3835712243546061</v>
      </c>
      <c r="G70" s="394">
        <f>[3]Kartoffeln!$F55</f>
        <v>2.5818944514549478</v>
      </c>
      <c r="H70" s="394">
        <f>[3]Kartoffeln!$G55</f>
        <v>1.7650360377725125</v>
      </c>
      <c r="I70" s="188"/>
      <c r="J70" s="343">
        <f>'Früchte Daten'!BQ71</f>
        <v>5</v>
      </c>
      <c r="K70" s="395">
        <f>[3]Kartoffeln!$P55</f>
        <v>1159.5550912830001</v>
      </c>
      <c r="L70" s="395">
        <f>[3]Kartoffeln!$Q55</f>
        <v>8674.525903193</v>
      </c>
      <c r="M70" s="393"/>
      <c r="N70" s="393">
        <f>[3]Kartoffeln!$J55</f>
        <v>570.084445461001</v>
      </c>
      <c r="O70" s="393">
        <f>[3]Kartoffeln!$K55</f>
        <v>4201.8497118429996</v>
      </c>
      <c r="P70" s="395">
        <f>[3]Kartoffeln!$L55</f>
        <v>263.409678855001</v>
      </c>
      <c r="Q70" s="395">
        <f>[3]Kartoffeln!$M55</f>
        <v>1473.6237765830001</v>
      </c>
      <c r="R70" s="393">
        <f>[3]Kartoffeln!$N55</f>
        <v>220.962650717</v>
      </c>
      <c r="S70" s="393">
        <f>[3]Kartoffeln!$O55</f>
        <v>1664.080574737</v>
      </c>
    </row>
    <row r="71" spans="2:19" x14ac:dyDescent="0.2">
      <c r="B71" s="189">
        <f>[3]Kartoffeln!A56</f>
        <v>44501</v>
      </c>
      <c r="C71" s="394">
        <f>[3]Kartoffeln!$B56</f>
        <v>2.6003704659479632</v>
      </c>
      <c r="D71" s="394">
        <f>[3]Kartoffeln!$C56</f>
        <v>1.7604537988977678</v>
      </c>
      <c r="E71" s="380">
        <f>[3]Kartoffeln!$D56</f>
        <v>2.7178824449651393</v>
      </c>
      <c r="F71" s="380">
        <f>[3]Kartoffeln!$E56</f>
        <v>1.4456250163038911</v>
      </c>
      <c r="G71" s="394">
        <f>[3]Kartoffeln!$F56</f>
        <v>2.7716076212056557</v>
      </c>
      <c r="H71" s="394">
        <f>[3]Kartoffeln!$G56</f>
        <v>1.7832554575608601</v>
      </c>
      <c r="I71" s="188"/>
      <c r="J71" s="343">
        <f>'Früchte Daten'!BQ72</f>
        <v>4</v>
      </c>
      <c r="K71" s="395">
        <f>[3]Kartoffeln!$P56</f>
        <v>973.85454006700104</v>
      </c>
      <c r="L71" s="395">
        <f>[3]Kartoffeln!$Q56</f>
        <v>6105.4774208400004</v>
      </c>
      <c r="M71" s="393"/>
      <c r="N71" s="393">
        <f>[3]Kartoffeln!$J56</f>
        <v>487.521710404001</v>
      </c>
      <c r="O71" s="393">
        <f>[3]Kartoffeln!$K56</f>
        <v>2915.7208580900001</v>
      </c>
      <c r="P71" s="395">
        <f>[3]Kartoffeln!$L56</f>
        <v>210.919107787001</v>
      </c>
      <c r="Q71" s="395">
        <f>[3]Kartoffeln!$M56</f>
        <v>1172.198862812</v>
      </c>
      <c r="R71" s="393">
        <f>[3]Kartoffeln!$N56</f>
        <v>175.68095529200099</v>
      </c>
      <c r="S71" s="393">
        <f>[3]Kartoffeln!$O56</f>
        <v>1057.2482742089999</v>
      </c>
    </row>
    <row r="72" spans="2:19" x14ac:dyDescent="0.2">
      <c r="B72" s="189">
        <f>[3]Kartoffeln!A57</f>
        <v>44470</v>
      </c>
      <c r="C72" s="394">
        <f>[3]Kartoffeln!$B57</f>
        <v>2.4598868887504461</v>
      </c>
      <c r="D72" s="394">
        <f>[3]Kartoffeln!$C57</f>
        <v>1.7603219853114416</v>
      </c>
      <c r="E72" s="380">
        <f>[3]Kartoffeln!$D57</f>
        <v>2.6841927258381979</v>
      </c>
      <c r="F72" s="380">
        <f>[3]Kartoffeln!$E57</f>
        <v>1.3698930811080972</v>
      </c>
      <c r="G72" s="394">
        <f>[3]Kartoffeln!$F57</f>
        <v>2.6007242085210263</v>
      </c>
      <c r="H72" s="394">
        <f>[3]Kartoffeln!$G57</f>
        <v>1.8417768164872703</v>
      </c>
      <c r="I72" s="188"/>
      <c r="J72" s="343">
        <f>'Früchte Daten'!BQ73</f>
        <v>4</v>
      </c>
      <c r="K72" s="395">
        <f>[3]Kartoffeln!$P57</f>
        <v>1020.8468664730001</v>
      </c>
      <c r="L72" s="395">
        <f>[3]Kartoffeln!$Q57</f>
        <v>5892.5636970490004</v>
      </c>
      <c r="M72" s="393"/>
      <c r="N72" s="393">
        <f>[3]Kartoffeln!$J57</f>
        <v>583.17218546000106</v>
      </c>
      <c r="O72" s="393">
        <f>[3]Kartoffeln!$K57</f>
        <v>2899.3915898210003</v>
      </c>
      <c r="P72" s="395">
        <f>[3]Kartoffeln!$L57</f>
        <v>181.38077510100101</v>
      </c>
      <c r="Q72" s="395">
        <f>[3]Kartoffeln!$M57</f>
        <v>1171.9327318110002</v>
      </c>
      <c r="R72" s="393">
        <f>[3]Kartoffeln!$N57</f>
        <v>177.577505742</v>
      </c>
      <c r="S72" s="393">
        <f>[3]Kartoffeln!$O57</f>
        <v>872.28807610800106</v>
      </c>
    </row>
    <row r="73" spans="2:19" x14ac:dyDescent="0.2">
      <c r="B73" s="189">
        <f>[3]Kartoffeln!A58</f>
        <v>44440</v>
      </c>
      <c r="C73" s="394">
        <f>[3]Kartoffeln!$B58</f>
        <v>2.6748640755324051</v>
      </c>
      <c r="D73" s="394">
        <f>[3]Kartoffeln!$C58</f>
        <v>1.7557742094071429</v>
      </c>
      <c r="E73" s="380">
        <f>[3]Kartoffeln!$D58</f>
        <v>2.6825376641944096</v>
      </c>
      <c r="F73" s="380">
        <f>[3]Kartoffeln!$E58</f>
        <v>1.4708593787102657</v>
      </c>
      <c r="G73" s="394">
        <f>[3]Kartoffeln!$F58</f>
        <v>2.7006071021686284</v>
      </c>
      <c r="H73" s="394">
        <f>[3]Kartoffeln!$G58</f>
        <v>2.0021460604317229</v>
      </c>
      <c r="I73" s="188"/>
      <c r="J73" s="343">
        <f>'Früchte Daten'!BQ74</f>
        <v>5</v>
      </c>
      <c r="K73" s="395">
        <f>[3]Kartoffeln!$P58</f>
        <v>1010.2799595990001</v>
      </c>
      <c r="L73" s="395">
        <f>[3]Kartoffeln!$Q58</f>
        <v>6356.2506875750005</v>
      </c>
      <c r="M73" s="393"/>
      <c r="N73" s="393">
        <f>[3]Kartoffeln!$J58</f>
        <v>581.96474538099994</v>
      </c>
      <c r="O73" s="393">
        <f>[3]Kartoffeln!$K58</f>
        <v>3369.7974731710001</v>
      </c>
      <c r="P73" s="395">
        <f>[3]Kartoffeln!$L58</f>
        <v>205.26073379900001</v>
      </c>
      <c r="Q73" s="395">
        <f>[3]Kartoffeln!$M58</f>
        <v>1232.622724971</v>
      </c>
      <c r="R73" s="393">
        <f>[3]Kartoffeln!$N58</f>
        <v>119.462360948</v>
      </c>
      <c r="S73" s="393">
        <f>[3]Kartoffeln!$O58</f>
        <v>469.97425286399999</v>
      </c>
    </row>
    <row r="74" spans="2:19" x14ac:dyDescent="0.2">
      <c r="B74" s="189">
        <f>[3]Kartoffeln!A59</f>
        <v>44409</v>
      </c>
      <c r="C74" s="394">
        <f>[3]Kartoffeln!$B59</f>
        <v>2.8332330102330516</v>
      </c>
      <c r="D74" s="394">
        <f>[3]Kartoffeln!$C59</f>
        <v>1.8674193586400463</v>
      </c>
      <c r="E74" s="380">
        <f>[3]Kartoffeln!$D59</f>
        <v>2.8723125952510249</v>
      </c>
      <c r="F74" s="380">
        <f>[3]Kartoffeln!$E59</f>
        <v>1.6782483228692651</v>
      </c>
      <c r="G74" s="394">
        <f>[3]Kartoffeln!$F59</f>
        <v>3.5058076275421435</v>
      </c>
      <c r="H74" s="394">
        <f>[3]Kartoffeln!$G59</f>
        <v>2.5169691938254188</v>
      </c>
      <c r="I74" s="188"/>
      <c r="J74" s="343">
        <f>'Früchte Daten'!BQ75</f>
        <v>4</v>
      </c>
      <c r="K74" s="395">
        <f>[3]Kartoffeln!$P59</f>
        <v>706.09945441800096</v>
      </c>
      <c r="L74" s="395">
        <f>[3]Kartoffeln!$Q59</f>
        <v>5114.5898584189999</v>
      </c>
      <c r="M74" s="393"/>
      <c r="N74" s="393">
        <f>[3]Kartoffeln!$J59</f>
        <v>440.97112441600103</v>
      </c>
      <c r="O74" s="393">
        <f>[3]Kartoffeln!$K59</f>
        <v>3002.7778196149998</v>
      </c>
      <c r="P74" s="395">
        <f>[3]Kartoffeln!$L59</f>
        <v>134.197183878001</v>
      </c>
      <c r="Q74" s="395">
        <f>[3]Kartoffeln!$M59</f>
        <v>810.88960836400111</v>
      </c>
      <c r="R74" s="393">
        <f>[3]Kartoffeln!$N59</f>
        <v>10.808200000000001</v>
      </c>
      <c r="S74" s="393">
        <f>[3]Kartoffeln!$O59</f>
        <v>76.098984388001</v>
      </c>
    </row>
    <row r="75" spans="2:19" x14ac:dyDescent="0.2">
      <c r="B75" s="189">
        <f>[3]Kartoffeln!A60</f>
        <v>44378</v>
      </c>
      <c r="C75" s="394">
        <f>[3]Kartoffeln!$B60</f>
        <v>3.1104369691735498</v>
      </c>
      <c r="D75" s="394">
        <f>[3]Kartoffeln!$C60</f>
        <v>1.9097332707901089</v>
      </c>
      <c r="E75" s="380">
        <f>[3]Kartoffeln!$D60</f>
        <v>3.1495292419582581</v>
      </c>
      <c r="F75" s="380">
        <f>[3]Kartoffeln!$E60</f>
        <v>1.8977647419848795</v>
      </c>
      <c r="G75" s="394">
        <f>[3]Kartoffeln!$F60</f>
        <v>3.6236376141049611</v>
      </c>
      <c r="H75" s="394">
        <f>[3]Kartoffeln!$G60</f>
        <v>2.8510773369757505</v>
      </c>
      <c r="I75" s="188"/>
      <c r="J75" s="343">
        <f>'Früchte Daten'!BQ76</f>
        <v>4</v>
      </c>
      <c r="K75" s="395">
        <f>[3]Kartoffeln!$P60</f>
        <v>784.53813079600002</v>
      </c>
      <c r="L75" s="395">
        <f>[3]Kartoffeln!$Q60</f>
        <v>4824.5836291630003</v>
      </c>
      <c r="M75" s="393"/>
      <c r="N75" s="393">
        <f>[3]Kartoffeln!$J60</f>
        <v>409.50057853300001</v>
      </c>
      <c r="O75" s="393">
        <f>[3]Kartoffeln!$K60</f>
        <v>2047.3733020200002</v>
      </c>
      <c r="P75" s="395">
        <f>[3]Kartoffeln!$L60</f>
        <v>76.812708000000001</v>
      </c>
      <c r="Q75" s="395">
        <f>[3]Kartoffeln!$M60</f>
        <v>752.91646392300004</v>
      </c>
      <c r="R75" s="393">
        <f>[3]Kartoffeln!$N60</f>
        <v>7.9970000000010009</v>
      </c>
      <c r="S75" s="393">
        <f>[3]Kartoffeln!$O60</f>
        <v>62.942282663</v>
      </c>
    </row>
    <row r="76" spans="2:19" x14ac:dyDescent="0.2">
      <c r="B76" s="189">
        <f>[3]Kartoffeln!A61</f>
        <v>44348</v>
      </c>
      <c r="C76" s="394">
        <f>[3]Kartoffeln!$B61</f>
        <v>3.14154331856742</v>
      </c>
      <c r="D76" s="394">
        <f>[3]Kartoffeln!$C61</f>
        <v>1.7246202184641777</v>
      </c>
      <c r="E76" s="380">
        <f>[3]Kartoffeln!$D61</f>
        <v>2.4740891213219314</v>
      </c>
      <c r="F76" s="380">
        <f>[3]Kartoffeln!$E61</f>
        <v>1.6223908881325431</v>
      </c>
      <c r="G76" s="394">
        <f>[3]Kartoffeln!$F61</f>
        <v>2.5999999973999999</v>
      </c>
      <c r="H76" s="394">
        <f>[3]Kartoffeln!$G61</f>
        <v>2.4734474499980594</v>
      </c>
      <c r="I76" s="188"/>
      <c r="J76" s="343">
        <f>'Früchte Daten'!BQ77</f>
        <v>5</v>
      </c>
      <c r="K76" s="395">
        <f>[3]Kartoffeln!$P61</f>
        <v>938.57497739400003</v>
      </c>
      <c r="L76" s="395">
        <f>[3]Kartoffeln!$Q61</f>
        <v>6576.07186869</v>
      </c>
      <c r="M76" s="393"/>
      <c r="N76" s="393">
        <f>[3]Kartoffeln!$J61</f>
        <v>365.00968609400098</v>
      </c>
      <c r="O76" s="393">
        <f>[3]Kartoffeln!$K61</f>
        <v>2918.8299309999998</v>
      </c>
      <c r="P76" s="395">
        <f>[3]Kartoffeln!$L61</f>
        <v>40.080173000000002</v>
      </c>
      <c r="Q76" s="395">
        <f>[3]Kartoffeln!$M61</f>
        <v>1098.8159770510001</v>
      </c>
      <c r="R76" s="393">
        <f>[3]Kartoffeln!$N61</f>
        <v>1.000000001E-3</v>
      </c>
      <c r="S76" s="393">
        <f>[3]Kartoffeln!$O61</f>
        <v>51.231694730001003</v>
      </c>
    </row>
    <row r="77" spans="2:19" x14ac:dyDescent="0.2">
      <c r="B77" s="189">
        <f>[3]Kartoffeln!A62</f>
        <v>44317</v>
      </c>
      <c r="C77" s="394">
        <f>[3]Kartoffeln!$B62</f>
        <v>2.5951444593574622</v>
      </c>
      <c r="D77" s="394">
        <f>[3]Kartoffeln!$C62</f>
        <v>1.5144278245003704</v>
      </c>
      <c r="E77" s="380">
        <f>[3]Kartoffeln!$D62</f>
        <v>2.4323796556365416</v>
      </c>
      <c r="F77" s="380">
        <f>[3]Kartoffeln!$E62</f>
        <v>1.352335567718483</v>
      </c>
      <c r="G77" s="394">
        <f>[3]Kartoffeln!$F62</f>
        <v>2.7900475012371104</v>
      </c>
      <c r="H77" s="394">
        <f>[3]Kartoffeln!$G62</f>
        <v>2.297439372340635</v>
      </c>
      <c r="I77" s="188"/>
      <c r="J77" s="343">
        <f>'Früchte Daten'!BQ78</f>
        <v>4</v>
      </c>
      <c r="K77" s="395">
        <f>[3]Kartoffeln!$P62</f>
        <v>924.526324802001</v>
      </c>
      <c r="L77" s="395">
        <f>[3]Kartoffeln!$Q62</f>
        <v>6635.5034535539999</v>
      </c>
      <c r="M77" s="393"/>
      <c r="N77" s="393">
        <f>[3]Kartoffeln!$J62</f>
        <v>556.20593689200007</v>
      </c>
      <c r="O77" s="393">
        <f>[3]Kartoffeln!$K62</f>
        <v>3331.7708217039999</v>
      </c>
      <c r="P77" s="395">
        <f>[3]Kartoffeln!$L62</f>
        <v>81.963094586000011</v>
      </c>
      <c r="Q77" s="395">
        <f>[3]Kartoffeln!$M62</f>
        <v>1165.477503546</v>
      </c>
      <c r="R77" s="393">
        <f>[3]Kartoffeln!$N62</f>
        <v>10.105</v>
      </c>
      <c r="S77" s="393">
        <f>[3]Kartoffeln!$O62</f>
        <v>104.743466868</v>
      </c>
    </row>
    <row r="78" spans="2:19" x14ac:dyDescent="0.2">
      <c r="B78" s="189">
        <f>[3]Kartoffeln!A63</f>
        <v>44287</v>
      </c>
      <c r="C78" s="394">
        <f>[3]Kartoffeln!$B63</f>
        <v>2.484914843600694</v>
      </c>
      <c r="D78" s="394">
        <f>[3]Kartoffeln!$C63</f>
        <v>1.5182495385715118</v>
      </c>
      <c r="E78" s="380">
        <f>[3]Kartoffeln!$D63</f>
        <v>2.497919274714846</v>
      </c>
      <c r="F78" s="380">
        <f>[3]Kartoffeln!$E63</f>
        <v>1.3513261840299704</v>
      </c>
      <c r="G78" s="394">
        <f>[3]Kartoffeln!$F63</f>
        <v>2.7148509880142533</v>
      </c>
      <c r="H78" s="394">
        <f>[3]Kartoffeln!$G63</f>
        <v>2.1516672274344031</v>
      </c>
      <c r="I78" s="188"/>
      <c r="J78" s="343">
        <f>'Früchte Daten'!BQ79</f>
        <v>4</v>
      </c>
      <c r="K78" s="395">
        <f>[3]Kartoffeln!$P63</f>
        <v>979.50182568500009</v>
      </c>
      <c r="L78" s="395">
        <f>[3]Kartoffeln!$Q63</f>
        <v>6452.5523691600001</v>
      </c>
      <c r="M78" s="393"/>
      <c r="N78" s="393">
        <f>[3]Kartoffeln!$J63</f>
        <v>596.83016454599999</v>
      </c>
      <c r="O78" s="393">
        <f>[3]Kartoffeln!$K63</f>
        <v>3316.7210816490001</v>
      </c>
      <c r="P78" s="395">
        <f>[3]Kartoffeln!$L63</f>
        <v>205.61176410700102</v>
      </c>
      <c r="Q78" s="395">
        <f>[3]Kartoffeln!$M63</f>
        <v>1030.7889265040001</v>
      </c>
      <c r="R78" s="393">
        <f>[3]Kartoffeln!$N63</f>
        <v>43.218000000000004</v>
      </c>
      <c r="S78" s="393">
        <f>[3]Kartoffeln!$O63</f>
        <v>179.88790120000101</v>
      </c>
    </row>
    <row r="79" spans="2:19" x14ac:dyDescent="0.2">
      <c r="B79" s="189">
        <f>[3]Kartoffeln!A64</f>
        <v>44256</v>
      </c>
      <c r="C79" s="394">
        <f>[3]Kartoffeln!$B64</f>
        <v>2.3664231491679164</v>
      </c>
      <c r="D79" s="394">
        <f>[3]Kartoffeln!$C64</f>
        <v>1.6809025170371819</v>
      </c>
      <c r="E79" s="380">
        <f>[3]Kartoffeln!$D64</f>
        <v>2.5189032517804293</v>
      </c>
      <c r="F79" s="380">
        <f>[3]Kartoffeln!$E64</f>
        <v>1.3658731584973272</v>
      </c>
      <c r="G79" s="394">
        <f>[3]Kartoffeln!$F64</f>
        <v>2.5897824962750398</v>
      </c>
      <c r="H79" s="394">
        <f>[3]Kartoffeln!$G64</f>
        <v>2.1914174892411649</v>
      </c>
      <c r="I79" s="188"/>
      <c r="J79" s="343">
        <f>'Früchte Daten'!BQ80</f>
        <v>5</v>
      </c>
      <c r="K79" s="395">
        <f>[3]Kartoffeln!$P64</f>
        <v>1297.0582430400002</v>
      </c>
      <c r="L79" s="395">
        <f>[3]Kartoffeln!$Q64</f>
        <v>9316.1160838830001</v>
      </c>
      <c r="M79" s="393"/>
      <c r="N79" s="393">
        <f>[3]Kartoffeln!$J64</f>
        <v>804.02560789900008</v>
      </c>
      <c r="O79" s="393">
        <f>[3]Kartoffeln!$K64</f>
        <v>5248.6937416179999</v>
      </c>
      <c r="P79" s="395">
        <f>[3]Kartoffeln!$L64</f>
        <v>261.00170414100103</v>
      </c>
      <c r="Q79" s="395">
        <f>[3]Kartoffeln!$M64</f>
        <v>1518.201269143</v>
      </c>
      <c r="R79" s="393">
        <f>[3]Kartoffeln!$N64</f>
        <v>148.01944200000099</v>
      </c>
      <c r="S79" s="393">
        <f>[3]Kartoffeln!$O64</f>
        <v>738.480125350001</v>
      </c>
    </row>
    <row r="80" spans="2:19" x14ac:dyDescent="0.2">
      <c r="B80" s="189">
        <f>[3]Kartoffeln!A65</f>
        <v>44228</v>
      </c>
      <c r="C80" s="394">
        <f>[3]Kartoffeln!$B65</f>
        <v>2.4321966468218417</v>
      </c>
      <c r="D80" s="394">
        <f>[3]Kartoffeln!$C65</f>
        <v>1.6862079572467439</v>
      </c>
      <c r="E80" s="380">
        <f>[3]Kartoffeln!$D65</f>
        <v>2.5057716105416565</v>
      </c>
      <c r="F80" s="380">
        <f>[3]Kartoffeln!$E65</f>
        <v>1.3767306417370069</v>
      </c>
      <c r="G80" s="394">
        <f>[3]Kartoffeln!$F65</f>
        <v>2.5860806900921069</v>
      </c>
      <c r="H80" s="394">
        <f>[3]Kartoffeln!$G65</f>
        <v>2.0262640486184704</v>
      </c>
      <c r="I80" s="188"/>
      <c r="J80" s="343">
        <f>'Früchte Daten'!BQ81</f>
        <v>4</v>
      </c>
      <c r="K80" s="395">
        <f>[3]Kartoffeln!$P65</f>
        <v>1054.6073148990001</v>
      </c>
      <c r="L80" s="395">
        <f>[3]Kartoffeln!$Q65</f>
        <v>7239.1400382009997</v>
      </c>
      <c r="M80" s="393"/>
      <c r="N80" s="393">
        <f>[3]Kartoffeln!$J65</f>
        <v>571.74955771200109</v>
      </c>
      <c r="O80" s="393">
        <f>[3]Kartoffeln!$K65</f>
        <v>4025.9551417350003</v>
      </c>
      <c r="P80" s="395">
        <f>[3]Kartoffeln!$L65</f>
        <v>212.17675857700098</v>
      </c>
      <c r="Q80" s="395">
        <f>[3]Kartoffeln!$M65</f>
        <v>1265.1876547030001</v>
      </c>
      <c r="R80" s="393">
        <f>[3]Kartoffeln!$N65</f>
        <v>160.34846661</v>
      </c>
      <c r="S80" s="393">
        <f>[3]Kartoffeln!$O65</f>
        <v>877.100576748001</v>
      </c>
    </row>
    <row r="81" spans="2:19" x14ac:dyDescent="0.2">
      <c r="B81" s="189">
        <f>[3]Kartoffeln!A66</f>
        <v>44197</v>
      </c>
      <c r="C81" s="394">
        <f>[3]Kartoffeln!$B66</f>
        <v>2.342285849614115</v>
      </c>
      <c r="D81" s="394">
        <f>[3]Kartoffeln!$C66</f>
        <v>1.6159605683763032</v>
      </c>
      <c r="E81" s="380">
        <f>[3]Kartoffeln!$D66</f>
        <v>2.5157803704589079</v>
      </c>
      <c r="F81" s="380">
        <f>[3]Kartoffeln!$E66</f>
        <v>1.371435152945091</v>
      </c>
      <c r="G81" s="394">
        <f>[3]Kartoffeln!$F66</f>
        <v>2.6172240435327399</v>
      </c>
      <c r="H81" s="394">
        <f>[3]Kartoffeln!$G66</f>
        <v>2.0921819115815241</v>
      </c>
      <c r="I81" s="188"/>
      <c r="J81" s="343">
        <f>'Früchte Daten'!BQ82</f>
        <v>4</v>
      </c>
      <c r="K81" s="395">
        <f>[3]Kartoffeln!$P66</f>
        <v>1153.6583211560001</v>
      </c>
      <c r="L81" s="395">
        <f>[3]Kartoffeln!$Q66</f>
        <v>7774.5157768879999</v>
      </c>
      <c r="M81" s="393"/>
      <c r="N81" s="393">
        <f>[3]Kartoffeln!$J66</f>
        <v>627.24253437600009</v>
      </c>
      <c r="O81" s="393">
        <f>[3]Kartoffeln!$K66</f>
        <v>4440.216837379</v>
      </c>
      <c r="P81" s="395">
        <f>[3]Kartoffeln!$L66</f>
        <v>229.66895178000101</v>
      </c>
      <c r="Q81" s="395">
        <f>[3]Kartoffeln!$M66</f>
        <v>1394.819146912</v>
      </c>
      <c r="R81" s="393">
        <f>[3]Kartoffeln!$N66</f>
        <v>176.67070999999999</v>
      </c>
      <c r="S81" s="393">
        <f>[3]Kartoffeln!$O66</f>
        <v>959.94584412300105</v>
      </c>
    </row>
    <row r="82" spans="2:19" x14ac:dyDescent="0.2">
      <c r="B82" s="189">
        <f>[3]Kartoffeln!A67</f>
        <v>44166</v>
      </c>
      <c r="C82" s="394" t="str">
        <f>[3]Kartoffeln!$B67</f>
        <v>(-)</v>
      </c>
      <c r="D82" s="394" t="str">
        <f>[3]Kartoffeln!$C67</f>
        <v>(-)</v>
      </c>
      <c r="E82" s="380" t="str">
        <f>[3]Kartoffeln!$D67</f>
        <v>(-)</v>
      </c>
      <c r="F82" s="380" t="str">
        <f>[3]Kartoffeln!$E67</f>
        <v>(-)</v>
      </c>
      <c r="G82" s="394" t="str">
        <f>[3]Kartoffeln!$F67</f>
        <v>(-)</v>
      </c>
      <c r="H82" s="394" t="str">
        <f>[3]Kartoffeln!$G67</f>
        <v>(-)</v>
      </c>
      <c r="I82" s="188"/>
      <c r="J82" s="343">
        <f>'Früchte Daten'!BQ83</f>
        <v>5</v>
      </c>
      <c r="K82" s="395" t="str">
        <f>[3]Kartoffeln!$P67</f>
        <v>(-)</v>
      </c>
      <c r="L82" s="395" t="str">
        <f>[3]Kartoffeln!$Q67</f>
        <v>(-)</v>
      </c>
      <c r="M82" s="393"/>
      <c r="N82" s="393" t="str">
        <f>[3]Kartoffeln!$J67</f>
        <v>(-)</v>
      </c>
      <c r="O82" s="393" t="str">
        <f>[3]Kartoffeln!$K67</f>
        <v>(-)</v>
      </c>
      <c r="P82" s="395" t="str">
        <f>[3]Kartoffeln!$L67</f>
        <v>(-)</v>
      </c>
      <c r="Q82" s="395" t="str">
        <f>[3]Kartoffeln!$M67</f>
        <v>(-)</v>
      </c>
      <c r="R82" s="393" t="str">
        <f>[3]Kartoffeln!$N67</f>
        <v>(-)</v>
      </c>
      <c r="S82" s="393"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J6" sqref="J6"/>
    </sheetView>
  </sheetViews>
  <sheetFormatPr baseColWidth="10" defaultColWidth="11" defaultRowHeight="14.25" x14ac:dyDescent="0.2"/>
  <cols>
    <col min="1" max="1" width="14.125" style="141" customWidth="1"/>
    <col min="2" max="2" width="10.625" style="141" customWidth="1"/>
    <col min="3" max="11" width="8.625" style="141" customWidth="1"/>
    <col min="12" max="12" width="10.625" style="141" customWidth="1"/>
    <col min="13" max="13" width="12.625" style="141" customWidth="1"/>
    <col min="14" max="27" width="8.625" style="141" customWidth="1"/>
    <col min="28" max="28" width="4.125" style="141" customWidth="1"/>
    <col min="29" max="40" width="8.625" style="141" customWidth="1"/>
    <col min="41" max="41" width="4.125" style="141" customWidth="1"/>
    <col min="42" max="51" width="8.625" style="141" customWidth="1"/>
    <col min="52" max="52" width="12.625" style="347" customWidth="1"/>
    <col min="53" max="54" width="8.625" style="347" customWidth="1"/>
    <col min="55" max="57" width="8.625" style="141" customWidth="1"/>
    <col min="58" max="58" width="8.75" style="141" customWidth="1"/>
    <col min="59" max="59" width="5.375" style="141" customWidth="1"/>
    <col min="60" max="67" width="8.625" style="141" customWidth="1"/>
    <col min="68" max="68" width="4.125" style="141" customWidth="1"/>
    <col min="69" max="74" width="8.625" style="141" customWidth="1"/>
    <col min="75" max="75" width="4.125" style="141" customWidth="1"/>
    <col min="76" max="89" width="8.625" style="141" customWidth="1"/>
    <col min="90" max="90" width="4.125" style="141" customWidth="1"/>
    <col min="91" max="100" width="8.625" style="141" customWidth="1"/>
    <col min="101" max="16384" width="11" style="141"/>
  </cols>
  <sheetData>
    <row r="1" spans="1:100" s="138" customFormat="1" ht="9.9499999999999993" customHeight="1" x14ac:dyDescent="0.25">
      <c r="A1" s="190"/>
      <c r="B1" s="190"/>
      <c r="C1" s="241" t="str">
        <f>Codierung!I152</f>
        <v>Eidgenössisches Departement für  Wirtschaft, Bildung und Forschung WBF</v>
      </c>
      <c r="D1" s="190"/>
      <c r="E1" s="190"/>
      <c r="F1" s="137"/>
      <c r="AZ1" s="346"/>
      <c r="BA1" s="346"/>
      <c r="BB1" s="346"/>
    </row>
    <row r="2" spans="1:100" s="138" customFormat="1" ht="9.9499999999999993" customHeight="1" x14ac:dyDescent="0.25">
      <c r="A2" s="190"/>
      <c r="B2" s="190"/>
      <c r="C2" s="242" t="str">
        <f>Codierung!I153</f>
        <v>Bundesamt für Landwirtschaft BLW</v>
      </c>
      <c r="D2" s="190"/>
      <c r="E2" s="190"/>
      <c r="F2" s="139"/>
      <c r="AZ2" s="346"/>
      <c r="BA2" s="346"/>
      <c r="BB2" s="346"/>
    </row>
    <row r="3" spans="1:100" s="138" customFormat="1" ht="9.9499999999999993" customHeight="1" x14ac:dyDescent="0.25">
      <c r="A3" s="190"/>
      <c r="B3" s="190"/>
      <c r="C3" s="241" t="str">
        <f>Codierung!I154</f>
        <v>Fachbereich Agrardaten und Marktanalysen</v>
      </c>
      <c r="D3" s="190"/>
      <c r="E3" s="190"/>
      <c r="F3" s="137"/>
      <c r="AZ3" s="346"/>
      <c r="BA3" s="346"/>
      <c r="BB3" s="346"/>
    </row>
    <row r="4" spans="1:100" s="138" customFormat="1" ht="9.9499999999999993" customHeight="1" x14ac:dyDescent="0.25">
      <c r="AZ4" s="346"/>
      <c r="BA4" s="346"/>
      <c r="BB4" s="346"/>
    </row>
    <row r="5" spans="1:100" s="138" customFormat="1" ht="18" customHeight="1" x14ac:dyDescent="0.25">
      <c r="AZ5" s="346"/>
      <c r="BA5" s="346"/>
      <c r="BB5" s="346"/>
    </row>
    <row r="6" spans="1:100" s="138" customFormat="1" ht="18" customHeight="1" x14ac:dyDescent="0.25">
      <c r="AX6" s="399"/>
      <c r="AY6" s="399"/>
      <c r="AZ6" s="346"/>
      <c r="BA6" s="346"/>
      <c r="BB6" s="346"/>
    </row>
    <row r="7" spans="1:100" ht="12.75" customHeight="1" x14ac:dyDescent="0.25">
      <c r="A7" s="567" t="str">
        <f>Codierung!$I$160</f>
        <v>Zurück zum Inhaltsverzeichnis</v>
      </c>
      <c r="B7" s="567"/>
      <c r="C7" s="188"/>
      <c r="D7" s="188"/>
      <c r="E7" s="188"/>
      <c r="G7" s="175"/>
    </row>
    <row r="8" spans="1:100" s="138" customFormat="1" ht="12.75" customHeight="1" x14ac:dyDescent="0.25">
      <c r="A8" s="584" t="str">
        <f>Codierung!I212</f>
        <v>Milchprodukte</v>
      </c>
      <c r="B8" s="584"/>
      <c r="C8" s="191"/>
      <c r="D8" s="191"/>
      <c r="E8" s="191"/>
      <c r="F8" s="181"/>
      <c r="G8" s="181"/>
      <c r="AZ8" s="346"/>
      <c r="BA8" s="346"/>
      <c r="BB8" s="346"/>
      <c r="BU8" s="177"/>
    </row>
    <row r="9" spans="1:100" s="177" customFormat="1" ht="12.75" customHeight="1" x14ac:dyDescent="0.25">
      <c r="A9" s="567" t="str">
        <f>Codierung!I183</f>
        <v>Preise Produzenten</v>
      </c>
      <c r="B9" s="567"/>
      <c r="C9" s="191"/>
      <c r="D9" s="191"/>
      <c r="E9" s="191"/>
      <c r="F9" s="176"/>
      <c r="G9" s="176"/>
      <c r="AX9" s="138"/>
      <c r="AY9" s="138"/>
      <c r="AZ9" s="346"/>
      <c r="BA9" s="346"/>
      <c r="BB9" s="346"/>
      <c r="BC9" s="138"/>
      <c r="BD9" s="138"/>
      <c r="BE9" s="138"/>
      <c r="BF9" s="138"/>
      <c r="BG9" s="138"/>
      <c r="BH9" s="138"/>
      <c r="BI9" s="138"/>
      <c r="BJ9" s="138"/>
      <c r="BK9" s="138"/>
      <c r="BL9" s="138"/>
      <c r="BM9" s="138"/>
      <c r="BN9" s="138"/>
      <c r="BO9" s="138"/>
      <c r="BP9" s="138"/>
      <c r="BQ9" s="138"/>
      <c r="BR9" s="138"/>
      <c r="BS9" s="138"/>
    </row>
    <row r="10" spans="1:100" s="177" customFormat="1" ht="12.75" customHeight="1" x14ac:dyDescent="0.25">
      <c r="A10" s="567" t="str">
        <f>Codierung!I184</f>
        <v>Mengen Poduktion</v>
      </c>
      <c r="B10" s="567"/>
      <c r="C10" s="191"/>
      <c r="D10" s="191"/>
      <c r="E10" s="191"/>
      <c r="F10" s="176"/>
      <c r="G10" s="176"/>
      <c r="M10" s="138"/>
      <c r="N10" s="138"/>
      <c r="O10" s="138"/>
      <c r="P10" s="138"/>
      <c r="Q10" s="138"/>
      <c r="R10" s="138"/>
      <c r="S10" s="138"/>
      <c r="AX10" s="138"/>
      <c r="AY10" s="138"/>
      <c r="AZ10" s="346"/>
      <c r="BA10" s="346"/>
      <c r="BB10" s="346"/>
      <c r="BC10" s="138"/>
      <c r="BD10" s="138"/>
      <c r="BE10" s="138"/>
      <c r="BF10" s="138"/>
      <c r="BG10" s="138"/>
      <c r="BH10" s="138"/>
      <c r="BI10" s="138"/>
      <c r="BJ10" s="138"/>
      <c r="BK10" s="138"/>
      <c r="BL10" s="138"/>
      <c r="BM10" s="138"/>
      <c r="BN10" s="138"/>
      <c r="BO10" s="138"/>
      <c r="BP10" s="138"/>
      <c r="BQ10" s="138"/>
      <c r="BR10" s="138"/>
      <c r="BS10" s="138"/>
    </row>
    <row r="11" spans="1:100" s="177" customFormat="1" ht="12.75" customHeight="1" x14ac:dyDescent="0.25">
      <c r="A11" s="567" t="str">
        <f>Codierung!I186</f>
        <v>Preise Detailhandel</v>
      </c>
      <c r="B11" s="567"/>
      <c r="C11" s="191"/>
      <c r="D11" s="191"/>
      <c r="E11" s="191"/>
      <c r="F11" s="176"/>
      <c r="G11" s="176"/>
      <c r="M11" s="138"/>
      <c r="N11" s="138"/>
      <c r="O11" s="138"/>
      <c r="P11" s="138"/>
      <c r="Q11" s="138"/>
      <c r="R11" s="138"/>
      <c r="S11" s="138"/>
      <c r="AX11" s="399"/>
      <c r="AY11" s="399"/>
      <c r="AZ11" s="346"/>
      <c r="BA11" s="346"/>
      <c r="BB11" s="346"/>
      <c r="BD11" s="138"/>
      <c r="BE11" s="138"/>
      <c r="BF11" s="138"/>
      <c r="BG11" s="138"/>
      <c r="BH11" s="138"/>
      <c r="BI11" s="138"/>
      <c r="BJ11" s="138"/>
      <c r="BK11" s="138"/>
      <c r="BL11" s="138"/>
      <c r="BM11" s="138"/>
      <c r="BN11" s="138"/>
      <c r="BO11" s="138"/>
      <c r="BP11" s="138"/>
      <c r="BQ11" s="138"/>
      <c r="BR11" s="138"/>
      <c r="BS11" s="138"/>
    </row>
    <row r="12" spans="1:100" s="177" customFormat="1" ht="12.75" customHeight="1" x14ac:dyDescent="0.2">
      <c r="A12" s="567" t="str">
        <f>Codierung!I187</f>
        <v>Absatzmengen Detailhandel</v>
      </c>
      <c r="B12" s="567"/>
      <c r="C12" s="191"/>
      <c r="D12" s="191"/>
      <c r="E12" s="191"/>
      <c r="F12" s="176"/>
      <c r="G12" s="176"/>
      <c r="AZ12" s="348"/>
      <c r="BA12" s="348"/>
      <c r="BB12" s="348"/>
    </row>
    <row r="13" spans="1:100" s="177" customFormat="1" ht="12.75" customHeight="1" x14ac:dyDescent="0.2">
      <c r="A13" s="567" t="str">
        <f>Codierung!I201</f>
        <v>Milchprodukte Übersicht</v>
      </c>
      <c r="B13" s="567"/>
      <c r="C13" s="191"/>
      <c r="D13" s="191"/>
      <c r="E13" s="191"/>
      <c r="F13" s="176"/>
      <c r="G13" s="176"/>
      <c r="AZ13" s="348"/>
      <c r="BA13" s="348"/>
      <c r="BB13" s="348"/>
    </row>
    <row r="14" spans="1:100" s="177" customFormat="1" ht="12.75" customHeight="1" x14ac:dyDescent="0.2">
      <c r="B14" s="176"/>
      <c r="C14" s="176"/>
      <c r="D14" s="176"/>
      <c r="E14" s="176"/>
      <c r="F14" s="176"/>
      <c r="G14" s="176"/>
      <c r="AZ14" s="348"/>
      <c r="BA14" s="348"/>
      <c r="BB14" s="348"/>
    </row>
    <row r="15" spans="1:100" s="186" customFormat="1" ht="18" customHeight="1" x14ac:dyDescent="0.2">
      <c r="A15" s="208" t="str">
        <f>Codierung!I212</f>
        <v>Milchprodukte</v>
      </c>
      <c r="B15" s="216"/>
      <c r="C15" s="585" t="str">
        <f>Codierung!I183</f>
        <v>Preise Produzenten</v>
      </c>
      <c r="D15" s="585"/>
      <c r="E15" s="585"/>
      <c r="F15" s="585"/>
      <c r="H15" s="585" t="str">
        <f>Codierung!I184</f>
        <v>Mengen Poduktion</v>
      </c>
      <c r="I15" s="585"/>
      <c r="J15" s="585"/>
      <c r="K15" s="299"/>
      <c r="L15" s="299"/>
      <c r="M15" s="585" t="str">
        <f>Codierung!I186</f>
        <v>Preise Detailhandel</v>
      </c>
      <c r="N15" s="585"/>
      <c r="O15" s="585"/>
      <c r="P15" s="585"/>
      <c r="Q15" s="585"/>
      <c r="R15" s="585"/>
      <c r="S15" s="585"/>
      <c r="T15" s="585"/>
      <c r="U15" s="585"/>
      <c r="V15" s="585"/>
      <c r="W15" s="585"/>
      <c r="X15" s="585"/>
      <c r="Y15" s="585"/>
      <c r="Z15" s="585"/>
      <c r="AA15" s="585"/>
      <c r="AB15" s="585"/>
      <c r="AC15" s="585"/>
      <c r="AD15" s="585"/>
      <c r="AE15" s="585"/>
      <c r="AF15" s="585"/>
      <c r="AG15" s="585"/>
      <c r="AH15" s="585"/>
      <c r="AI15" s="585"/>
      <c r="AJ15" s="585"/>
      <c r="AK15" s="585"/>
      <c r="AL15" s="585"/>
      <c r="AM15" s="585"/>
      <c r="AN15" s="585"/>
      <c r="AO15" s="585"/>
      <c r="AP15" s="585"/>
      <c r="AQ15" s="585"/>
      <c r="AR15" s="585"/>
      <c r="AS15" s="585"/>
      <c r="AT15" s="585"/>
      <c r="AU15" s="585"/>
      <c r="AV15" s="585"/>
      <c r="AW15" s="585"/>
      <c r="AX15" s="177"/>
      <c r="AY15" s="177"/>
      <c r="AZ15" s="585" t="str">
        <f>Codierung!I187</f>
        <v>Absatzmengen Detailhandel</v>
      </c>
      <c r="BA15" s="585"/>
      <c r="BB15" s="585"/>
      <c r="BC15" s="585"/>
      <c r="BD15" s="585"/>
      <c r="BE15" s="585"/>
      <c r="BF15" s="585"/>
      <c r="BG15" s="585"/>
      <c r="BH15" s="585"/>
      <c r="BI15" s="585"/>
      <c r="BJ15" s="585"/>
      <c r="BK15" s="585"/>
      <c r="BL15" s="585"/>
      <c r="BM15" s="585"/>
      <c r="BN15" s="585"/>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c r="CK15" s="585"/>
      <c r="CL15" s="585"/>
      <c r="CM15" s="585"/>
      <c r="CN15" s="585"/>
      <c r="CO15" s="585"/>
      <c r="CP15" s="585"/>
      <c r="CQ15" s="585"/>
      <c r="CR15" s="585"/>
      <c r="CS15" s="585"/>
      <c r="CT15" s="585"/>
      <c r="CU15" s="585"/>
      <c r="CV15" s="585"/>
    </row>
    <row r="16" spans="1:100" s="222" customFormat="1" ht="18" customHeight="1" x14ac:dyDescent="0.2">
      <c r="A16" s="221"/>
      <c r="C16" s="222" t="str">
        <f>Codierung!I145</f>
        <v>Quelle: BLW, Fachbereich Agrardaten und Marktanalysen</v>
      </c>
      <c r="H16" s="222" t="str">
        <f>Codierung!I147</f>
        <v>Quelle: TSM Solutions GmbH</v>
      </c>
      <c r="M16" s="222" t="str">
        <f>Codierung!I146</f>
        <v>Quelle: NielsenIQ Switzerland, Total Market Consumer/Retail Panel</v>
      </c>
      <c r="AX16" s="177"/>
      <c r="AY16" s="177"/>
      <c r="AZ16" s="222" t="str">
        <f>Codierung!I146</f>
        <v>Quelle: NielsenIQ Switzerland, Total Market Consumer/Retail Panel</v>
      </c>
    </row>
    <row r="17" spans="1:100" s="299" customFormat="1" ht="15.95" customHeight="1" x14ac:dyDescent="0.2">
      <c r="A17" s="298"/>
      <c r="N17" s="297" t="str">
        <f>Codierung!I375</f>
        <v>Molkereiprodukte</v>
      </c>
      <c r="O17" s="297"/>
      <c r="P17" s="297"/>
      <c r="Q17" s="297"/>
      <c r="R17" s="297"/>
      <c r="S17" s="297"/>
      <c r="T17" s="297"/>
      <c r="U17" s="297"/>
      <c r="V17" s="297"/>
      <c r="W17" s="297"/>
      <c r="X17" s="297"/>
      <c r="Y17" s="297"/>
      <c r="Z17" s="297"/>
      <c r="AA17" s="297"/>
      <c r="AC17" s="297" t="str">
        <f>Codierung!I381</f>
        <v>Käse</v>
      </c>
      <c r="AD17" s="297"/>
      <c r="AE17" s="297"/>
      <c r="AF17" s="297"/>
      <c r="AG17" s="297"/>
      <c r="AH17" s="297"/>
      <c r="AI17" s="297"/>
      <c r="AJ17" s="297"/>
      <c r="AK17" s="297"/>
      <c r="AL17" s="297"/>
      <c r="AM17" s="297"/>
      <c r="AN17" s="297"/>
      <c r="AP17" s="297" t="str">
        <f>Codierung!I386</f>
        <v>Joghurt</v>
      </c>
      <c r="AQ17" s="297"/>
      <c r="AR17" s="297"/>
      <c r="AS17" s="297"/>
      <c r="AT17" s="297"/>
      <c r="AU17" s="297"/>
      <c r="AV17" s="297"/>
      <c r="AW17" s="297"/>
      <c r="AX17" s="177"/>
      <c r="AY17" s="177"/>
      <c r="AZ17" s="348"/>
      <c r="BA17" s="297" t="str">
        <f>Codierung!I389</f>
        <v>Milch frisch</v>
      </c>
      <c r="BB17" s="297"/>
      <c r="BC17" s="297"/>
      <c r="BD17" s="297"/>
      <c r="BE17" s="297"/>
      <c r="BF17" s="297"/>
      <c r="BG17" s="177"/>
      <c r="BH17" s="297" t="str">
        <f>Codierung!I388</f>
        <v>Rahm</v>
      </c>
      <c r="BI17" s="297"/>
      <c r="BJ17" s="297"/>
      <c r="BK17" s="297"/>
      <c r="BL17" s="297"/>
      <c r="BM17" s="297"/>
      <c r="BN17" s="297"/>
      <c r="BO17" s="297"/>
      <c r="BP17" s="177"/>
      <c r="BQ17" s="297" t="str">
        <f>Codierung!I387</f>
        <v>Butter</v>
      </c>
      <c r="BR17" s="297"/>
      <c r="BS17" s="297"/>
      <c r="BT17" s="297"/>
      <c r="BU17" s="297"/>
      <c r="BV17" s="297"/>
      <c r="BX17" s="297" t="str">
        <f>Codierung!I381</f>
        <v>Käse</v>
      </c>
      <c r="BY17" s="297"/>
      <c r="BZ17" s="297"/>
      <c r="CA17" s="297"/>
      <c r="CB17" s="297"/>
      <c r="CC17" s="297"/>
      <c r="CD17" s="297"/>
      <c r="CE17" s="297"/>
      <c r="CF17" s="297"/>
      <c r="CG17" s="297"/>
      <c r="CH17" s="297"/>
      <c r="CI17" s="297"/>
      <c r="CJ17" s="297"/>
      <c r="CK17" s="297"/>
      <c r="CM17" s="297" t="str">
        <f>Codierung!I386</f>
        <v>Joghurt</v>
      </c>
      <c r="CN17" s="297"/>
      <c r="CO17" s="297"/>
      <c r="CP17" s="297"/>
      <c r="CQ17" s="297"/>
      <c r="CR17" s="297"/>
      <c r="CS17" s="297"/>
      <c r="CT17" s="297"/>
      <c r="CU17" s="297"/>
      <c r="CV17" s="297"/>
    </row>
    <row r="18" spans="1:100" s="220" customFormat="1" ht="24" customHeight="1" x14ac:dyDescent="0.2">
      <c r="C18" s="582" t="str">
        <f>Codierung!I376</f>
        <v>Rohmilch</v>
      </c>
      <c r="D18" s="582"/>
      <c r="E18" s="582"/>
      <c r="F18" s="582"/>
      <c r="H18" s="572" t="str">
        <f>Codierung!I376</f>
        <v>Rohmilch</v>
      </c>
      <c r="I18" s="572"/>
      <c r="J18" s="572"/>
      <c r="K18" s="268"/>
      <c r="N18" s="583" t="str">
        <f>Codierung!I391</f>
        <v>Milch Past</v>
      </c>
      <c r="O18" s="583"/>
      <c r="P18" s="571" t="str">
        <f>Codierung!I392</f>
        <v>Milch UHT</v>
      </c>
      <c r="Q18" s="571"/>
      <c r="R18" s="583" t="str">
        <f>Codierung!I53</f>
        <v>Vollrahm</v>
      </c>
      <c r="S18" s="583"/>
      <c r="T18" s="571" t="str">
        <f>Codierung!I397</f>
        <v>Halbrahm</v>
      </c>
      <c r="U18" s="571"/>
      <c r="V18" s="583" t="str">
        <f>Codierung!I398</f>
        <v>Kaffeerahm</v>
      </c>
      <c r="W18" s="583"/>
      <c r="X18" s="571" t="str">
        <f>Codierung!I52</f>
        <v xml:space="preserve">Vorzugsbutter </v>
      </c>
      <c r="Y18" s="571"/>
      <c r="Z18" s="582" t="str">
        <f>Codierung!I396</f>
        <v>Kochbutter</v>
      </c>
      <c r="AA18" s="582"/>
      <c r="AB18" s="268"/>
      <c r="AC18" s="571" t="str">
        <f>Codierung!I51</f>
        <v>Emmentaler</v>
      </c>
      <c r="AD18" s="571"/>
      <c r="AE18" s="583" t="str">
        <f>Codierung!I49</f>
        <v>Gruyère</v>
      </c>
      <c r="AF18" s="583"/>
      <c r="AG18" s="571" t="str">
        <f>Codierung!I395</f>
        <v>Hüttenkäse</v>
      </c>
      <c r="AH18" s="571"/>
      <c r="AI18" s="583" t="str">
        <f>Codierung!I50</f>
        <v>Mozzarella</v>
      </c>
      <c r="AJ18" s="583"/>
      <c r="AK18" s="571" t="str">
        <f>Codierung!I394</f>
        <v>Parmesam</v>
      </c>
      <c r="AL18" s="571"/>
      <c r="AM18" s="582" t="str">
        <f>Codierung!I393</f>
        <v>Raclette</v>
      </c>
      <c r="AN18" s="582"/>
      <c r="AO18" s="268"/>
      <c r="AP18" s="571" t="str">
        <f>Codierung!I55</f>
        <v>Joghurt nature</v>
      </c>
      <c r="AQ18" s="571"/>
      <c r="AR18" s="583" t="str">
        <f>Codierung!I54</f>
        <v>Fruchtjoghurt, Beeren</v>
      </c>
      <c r="AS18" s="583"/>
      <c r="AT18" s="571" t="str">
        <f>Codierung!I399</f>
        <v>Joghurt Exotic</v>
      </c>
      <c r="AU18" s="571"/>
      <c r="AV18" s="583" t="str">
        <f>Codierung!I400</f>
        <v>Joghurt Aromen</v>
      </c>
      <c r="AW18" s="583"/>
      <c r="BA18" s="583" t="str">
        <f>Codierung!I231</f>
        <v>Gesamtmarkt</v>
      </c>
      <c r="BB18" s="583"/>
      <c r="BC18" s="571" t="str">
        <f>Codierung!I391</f>
        <v>Milch Past</v>
      </c>
      <c r="BD18" s="571"/>
      <c r="BE18" s="583" t="str">
        <f>Codierung!I392</f>
        <v>Milch UHT</v>
      </c>
      <c r="BF18" s="583"/>
      <c r="BH18" s="571" t="str">
        <f>Codierung!I231</f>
        <v>Gesamtmarkt</v>
      </c>
      <c r="BI18" s="571"/>
      <c r="BJ18" s="583" t="str">
        <f>Codierung!I53</f>
        <v>Vollrahm</v>
      </c>
      <c r="BK18" s="583"/>
      <c r="BL18" s="571" t="str">
        <f>Codierung!I397</f>
        <v>Halbrahm</v>
      </c>
      <c r="BM18" s="571"/>
      <c r="BN18" s="583" t="str">
        <f>Codierung!I398</f>
        <v>Kaffeerahm</v>
      </c>
      <c r="BO18" s="583"/>
      <c r="BQ18" s="571" t="str">
        <f>Codierung!I231</f>
        <v>Gesamtmarkt</v>
      </c>
      <c r="BR18" s="571"/>
      <c r="BS18" s="582" t="str">
        <f>Codierung!I52</f>
        <v xml:space="preserve">Vorzugsbutter </v>
      </c>
      <c r="BT18" s="582"/>
      <c r="BU18" s="572" t="str">
        <f>Codierung!I396</f>
        <v>Kochbutter</v>
      </c>
      <c r="BV18" s="572"/>
      <c r="BW18" s="268"/>
      <c r="BX18" s="583" t="str">
        <f>Codierung!I231</f>
        <v>Gesamtmarkt</v>
      </c>
      <c r="BY18" s="583"/>
      <c r="BZ18" s="572" t="str">
        <f>Codierung!I51</f>
        <v>Emmentaler</v>
      </c>
      <c r="CA18" s="572"/>
      <c r="CB18" s="582" t="str">
        <f>Codierung!I49</f>
        <v>Gruyère</v>
      </c>
      <c r="CC18" s="582"/>
      <c r="CD18" s="572" t="str">
        <f>Codierung!I395</f>
        <v>Hüttenkäse</v>
      </c>
      <c r="CE18" s="572"/>
      <c r="CF18" s="582" t="str">
        <f>Codierung!I50</f>
        <v>Mozzarella</v>
      </c>
      <c r="CG18" s="582"/>
      <c r="CH18" s="572" t="str">
        <f>Codierung!I394</f>
        <v>Parmesam</v>
      </c>
      <c r="CI18" s="572"/>
      <c r="CJ18" s="582" t="str">
        <f>Codierung!I393</f>
        <v>Raclette</v>
      </c>
      <c r="CK18" s="582"/>
      <c r="CL18" s="268"/>
      <c r="CM18" s="571" t="str">
        <f>Codierung!I401</f>
        <v>Gesamtmarkt (inkl. pflanzl. Joghurts)</v>
      </c>
      <c r="CN18" s="571"/>
      <c r="CO18" s="582" t="str">
        <f>Codierung!I55</f>
        <v>Joghurt nature</v>
      </c>
      <c r="CP18" s="582"/>
      <c r="CQ18" s="572" t="str">
        <f>Codierung!I54</f>
        <v>Fruchtjoghurt, Beeren</v>
      </c>
      <c r="CR18" s="572"/>
      <c r="CS18" s="582" t="str">
        <f>Codierung!I399</f>
        <v>Joghurt Exotic</v>
      </c>
      <c r="CT18" s="582"/>
      <c r="CU18" s="572" t="str">
        <f>Codierung!I400</f>
        <v>Joghurt Aromen</v>
      </c>
      <c r="CV18" s="572"/>
    </row>
    <row r="19" spans="1:100" s="220" customFormat="1" ht="12.2" customHeight="1" x14ac:dyDescent="0.2">
      <c r="C19" s="248" t="str">
        <f>Codierung!$I$14</f>
        <v>bio</v>
      </c>
      <c r="D19" s="248" t="str">
        <f>Codierung!$I$16</f>
        <v>nicht-bio</v>
      </c>
      <c r="E19" s="582" t="str">
        <f>Codierung!I222</f>
        <v>Differenz</v>
      </c>
      <c r="F19" s="582"/>
      <c r="H19" s="220" t="str">
        <f>Codierung!$I$14</f>
        <v>bio</v>
      </c>
      <c r="I19" s="220" t="str">
        <f>Codierung!$I$16</f>
        <v>nicht-bio</v>
      </c>
      <c r="J19" s="220" t="str">
        <f>Codierung!I221</f>
        <v>Anteil bio</v>
      </c>
      <c r="M19" s="341" t="str">
        <f>Codierung!I142</f>
        <v>Anzahl Wochen</v>
      </c>
      <c r="N19" s="248" t="str">
        <f>Codierung!$I$14</f>
        <v>bio</v>
      </c>
      <c r="O19" s="248" t="str">
        <f>Codierung!$I$16</f>
        <v>nicht-bio</v>
      </c>
      <c r="P19" s="220" t="str">
        <f>Codierung!$I$14</f>
        <v>bio</v>
      </c>
      <c r="Q19" s="220" t="str">
        <f>Codierung!$I$16</f>
        <v>nicht-bio</v>
      </c>
      <c r="R19" s="248" t="str">
        <f>Codierung!$I$14</f>
        <v>bio</v>
      </c>
      <c r="S19" s="248" t="str">
        <f>Codierung!$I$16</f>
        <v>nicht-bio</v>
      </c>
      <c r="T19" s="220" t="str">
        <f>Codierung!$I$14</f>
        <v>bio</v>
      </c>
      <c r="U19" s="220" t="str">
        <f>Codierung!$I$16</f>
        <v>nicht-bio</v>
      </c>
      <c r="V19" s="248" t="str">
        <f>Codierung!$I$14</f>
        <v>bio</v>
      </c>
      <c r="W19" s="248" t="str">
        <f>Codierung!$I$16</f>
        <v>nicht-bio</v>
      </c>
      <c r="X19" s="220" t="str">
        <f>Codierung!$I$14</f>
        <v>bio</v>
      </c>
      <c r="Y19" s="220" t="str">
        <f>Codierung!$I$16</f>
        <v>nicht-bio</v>
      </c>
      <c r="Z19" s="248" t="str">
        <f>Codierung!$I$14</f>
        <v>bio</v>
      </c>
      <c r="AA19" s="248" t="str">
        <f>Codierung!$I$16</f>
        <v>nicht-bio</v>
      </c>
      <c r="AC19" s="220" t="str">
        <f>Codierung!$I$14</f>
        <v>bio</v>
      </c>
      <c r="AD19" s="220" t="str">
        <f>Codierung!$I$16</f>
        <v>nicht-bio</v>
      </c>
      <c r="AE19" s="248" t="str">
        <f>Codierung!$I$14</f>
        <v>bio</v>
      </c>
      <c r="AF19" s="248" t="str">
        <f>Codierung!$I$16</f>
        <v>nicht-bio</v>
      </c>
      <c r="AG19" s="220" t="str">
        <f>Codierung!$I$14</f>
        <v>bio</v>
      </c>
      <c r="AH19" s="220" t="str">
        <f>Codierung!$I$16</f>
        <v>nicht-bio</v>
      </c>
      <c r="AI19" s="248" t="str">
        <f>Codierung!$I$14</f>
        <v>bio</v>
      </c>
      <c r="AJ19" s="248" t="str">
        <f>Codierung!$I$16</f>
        <v>nicht-bio</v>
      </c>
      <c r="AK19" s="220" t="str">
        <f>Codierung!$I$14</f>
        <v>bio</v>
      </c>
      <c r="AL19" s="220" t="str">
        <f>Codierung!$I$16</f>
        <v>nicht-bio</v>
      </c>
      <c r="AM19" s="248" t="str">
        <f>Codierung!$I$14</f>
        <v>bio</v>
      </c>
      <c r="AN19" s="248" t="str">
        <f>Codierung!$I$16</f>
        <v>nicht-bio</v>
      </c>
      <c r="AP19" s="220" t="str">
        <f>Codierung!$I$14</f>
        <v>bio</v>
      </c>
      <c r="AQ19" s="220" t="str">
        <f>Codierung!$I$16</f>
        <v>nicht-bio</v>
      </c>
      <c r="AR19" s="248" t="str">
        <f>Codierung!$I$14</f>
        <v>bio</v>
      </c>
      <c r="AS19" s="248" t="str">
        <f>Codierung!$I$16</f>
        <v>nicht-bio</v>
      </c>
      <c r="AT19" s="220" t="str">
        <f>Codierung!$I$14</f>
        <v>bio</v>
      </c>
      <c r="AU19" s="220" t="str">
        <f>Codierung!$I$16</f>
        <v>nicht-bio</v>
      </c>
      <c r="AV19" s="248" t="str">
        <f>Codierung!$I$14</f>
        <v>bio</v>
      </c>
      <c r="AW19" s="248" t="str">
        <f>Codierung!$I$16</f>
        <v>nicht-bio</v>
      </c>
      <c r="AZ19" s="341" t="str">
        <f>Codierung!I142</f>
        <v>Anzahl Wochen</v>
      </c>
      <c r="BA19" s="248" t="str">
        <f>Codierung!$I$14</f>
        <v>bio</v>
      </c>
      <c r="BB19" s="248" t="str">
        <f>Codierung!$I$16</f>
        <v>nicht-bio</v>
      </c>
      <c r="BC19" s="220" t="str">
        <f>Codierung!$I$14</f>
        <v>bio</v>
      </c>
      <c r="BD19" s="220" t="str">
        <f>Codierung!$I$16</f>
        <v>nicht-bio</v>
      </c>
      <c r="BE19" s="248" t="str">
        <f>Codierung!$I$14</f>
        <v>bio</v>
      </c>
      <c r="BF19" s="248" t="str">
        <f>Codierung!$I$16</f>
        <v>nicht-bio</v>
      </c>
      <c r="BH19" s="220" t="str">
        <f>Codierung!$I$14</f>
        <v>bio</v>
      </c>
      <c r="BI19" s="220" t="str">
        <f>Codierung!$I$16</f>
        <v>nicht-bio</v>
      </c>
      <c r="BJ19" s="248" t="str">
        <f>Codierung!$I$14</f>
        <v>bio</v>
      </c>
      <c r="BK19" s="248" t="str">
        <f>Codierung!$I$16</f>
        <v>nicht-bio</v>
      </c>
      <c r="BL19" s="220" t="str">
        <f>Codierung!$I$14</f>
        <v>bio</v>
      </c>
      <c r="BM19" s="220" t="str">
        <f>Codierung!$I$16</f>
        <v>nicht-bio</v>
      </c>
      <c r="BN19" s="248" t="str">
        <f>Codierung!$I$14</f>
        <v>bio</v>
      </c>
      <c r="BO19" s="248" t="str">
        <f>Codierung!$I$16</f>
        <v>nicht-bio</v>
      </c>
      <c r="BQ19" s="220" t="str">
        <f>Codierung!$I$14</f>
        <v>bio</v>
      </c>
      <c r="BR19" s="220" t="str">
        <f>Codierung!$I$16</f>
        <v>nicht-bio</v>
      </c>
      <c r="BS19" s="248" t="str">
        <f>Codierung!$I$14</f>
        <v>bio</v>
      </c>
      <c r="BT19" s="248" t="str">
        <f>Codierung!$I$16</f>
        <v>nicht-bio</v>
      </c>
      <c r="BU19" s="220" t="str">
        <f>Codierung!$I$14</f>
        <v>bio</v>
      </c>
      <c r="BV19" s="220" t="str">
        <f>Codierung!$I$16</f>
        <v>nicht-bio</v>
      </c>
      <c r="BX19" s="248" t="str">
        <f>Codierung!$I$14</f>
        <v>bio</v>
      </c>
      <c r="BY19" s="248" t="str">
        <f>Codierung!$I$16</f>
        <v>nicht-bio</v>
      </c>
      <c r="BZ19" s="220" t="str">
        <f>Codierung!$I$14</f>
        <v>bio</v>
      </c>
      <c r="CA19" s="220" t="str">
        <f>Codierung!$I$16</f>
        <v>nicht-bio</v>
      </c>
      <c r="CB19" s="248" t="str">
        <f>Codierung!$I$14</f>
        <v>bio</v>
      </c>
      <c r="CC19" s="248" t="str">
        <f>Codierung!$I$16</f>
        <v>nicht-bio</v>
      </c>
      <c r="CD19" s="220" t="str">
        <f>Codierung!$I$14</f>
        <v>bio</v>
      </c>
      <c r="CE19" s="220" t="str">
        <f>Codierung!$I$16</f>
        <v>nicht-bio</v>
      </c>
      <c r="CF19" s="248" t="str">
        <f>Codierung!$I$14</f>
        <v>bio</v>
      </c>
      <c r="CG19" s="248" t="str">
        <f>Codierung!$I$16</f>
        <v>nicht-bio</v>
      </c>
      <c r="CH19" s="220" t="str">
        <f>Codierung!$I$14</f>
        <v>bio</v>
      </c>
      <c r="CI19" s="220" t="str">
        <f>Codierung!$I$16</f>
        <v>nicht-bio</v>
      </c>
      <c r="CJ19" s="248" t="str">
        <f>Codierung!$I$14</f>
        <v>bio</v>
      </c>
      <c r="CK19" s="248" t="str">
        <f>Codierung!$I$16</f>
        <v>nicht-bio</v>
      </c>
      <c r="CM19" s="220" t="str">
        <f>Codierung!$I$14</f>
        <v>bio</v>
      </c>
      <c r="CN19" s="220" t="str">
        <f>Codierung!$I$16</f>
        <v>nicht-bio</v>
      </c>
      <c r="CO19" s="248" t="str">
        <f>Codierung!$I$14</f>
        <v>bio</v>
      </c>
      <c r="CP19" s="248" t="str">
        <f>Codierung!$I$16</f>
        <v>nicht-bio</v>
      </c>
      <c r="CQ19" s="220" t="str">
        <f>Codierung!$I$14</f>
        <v>bio</v>
      </c>
      <c r="CR19" s="220" t="str">
        <f>Codierung!$I$16</f>
        <v>nicht-bio</v>
      </c>
      <c r="CS19" s="248" t="str">
        <f>Codierung!$I$14</f>
        <v>bio</v>
      </c>
      <c r="CT19" s="248" t="str">
        <f>Codierung!$I$16</f>
        <v>nicht-bio</v>
      </c>
      <c r="CU19" s="220" t="str">
        <f>Codierung!$I$14</f>
        <v>bio</v>
      </c>
      <c r="CV19" s="220" t="str">
        <f>Codierung!$I$16</f>
        <v>nicht-bio</v>
      </c>
    </row>
    <row r="20" spans="1:100" s="219" customFormat="1" ht="12.75" x14ac:dyDescent="0.2">
      <c r="A20" s="218"/>
      <c r="C20" s="249" t="str">
        <f>Codierung!$I$124</f>
        <v>Rp./kg</v>
      </c>
      <c r="D20" s="249" t="str">
        <f>Codierung!$I$124</f>
        <v>Rp./kg</v>
      </c>
      <c r="E20" s="249" t="str">
        <f>Codierung!$I$124</f>
        <v>Rp./kg</v>
      </c>
      <c r="F20" s="249" t="s">
        <v>802</v>
      </c>
      <c r="H20" s="219" t="str">
        <f>Codierung!I126</f>
        <v>t</v>
      </c>
      <c r="I20" s="219" t="str">
        <f>Codierung!I126</f>
        <v>t</v>
      </c>
      <c r="J20" s="219" t="s">
        <v>802</v>
      </c>
      <c r="N20" s="249" t="str">
        <f>Codierung!$I$118</f>
        <v>CHF/Liter</v>
      </c>
      <c r="O20" s="249" t="str">
        <f>Codierung!$I$118</f>
        <v>CHF/Liter</v>
      </c>
      <c r="P20" s="219" t="str">
        <f>Codierung!$I$118</f>
        <v>CHF/Liter</v>
      </c>
      <c r="Q20" s="219" t="str">
        <f>Codierung!$I$118</f>
        <v>CHF/Liter</v>
      </c>
      <c r="R20" s="249" t="str">
        <f>Codierung!$I$118</f>
        <v>CHF/Liter</v>
      </c>
      <c r="S20" s="249" t="str">
        <f>Codierung!$I$118</f>
        <v>CHF/Liter</v>
      </c>
      <c r="T20" s="219" t="str">
        <f>Codierung!$I$118</f>
        <v>CHF/Liter</v>
      </c>
      <c r="U20" s="219" t="str">
        <f>Codierung!$I$118</f>
        <v>CHF/Liter</v>
      </c>
      <c r="V20" s="249" t="str">
        <f>Codierung!$I$118</f>
        <v>CHF/Liter</v>
      </c>
      <c r="W20" s="249" t="str">
        <f>Codierung!$I$118</f>
        <v>CHF/Liter</v>
      </c>
      <c r="X20" s="219" t="str">
        <f>Codierung!$I$119</f>
        <v>CHF/kg</v>
      </c>
      <c r="Y20" s="219" t="str">
        <f>Codierung!$I$119</f>
        <v>CHF/kg</v>
      </c>
      <c r="Z20" s="249" t="str">
        <f>Codierung!$I$119</f>
        <v>CHF/kg</v>
      </c>
      <c r="AA20" s="249" t="str">
        <f>Codierung!$I$119</f>
        <v>CHF/kg</v>
      </c>
      <c r="AC20" s="219" t="str">
        <f>Codierung!$I$119</f>
        <v>CHF/kg</v>
      </c>
      <c r="AD20" s="219" t="str">
        <f>Codierung!$I$119</f>
        <v>CHF/kg</v>
      </c>
      <c r="AE20" s="249" t="str">
        <f>Codierung!$I$119</f>
        <v>CHF/kg</v>
      </c>
      <c r="AF20" s="249" t="str">
        <f>Codierung!$I$119</f>
        <v>CHF/kg</v>
      </c>
      <c r="AG20" s="219" t="str">
        <f>Codierung!$I$119</f>
        <v>CHF/kg</v>
      </c>
      <c r="AH20" s="219" t="str">
        <f>Codierung!$I$119</f>
        <v>CHF/kg</v>
      </c>
      <c r="AI20" s="249" t="str">
        <f>Codierung!$I$119</f>
        <v>CHF/kg</v>
      </c>
      <c r="AJ20" s="249" t="str">
        <f>Codierung!$I$119</f>
        <v>CHF/kg</v>
      </c>
      <c r="AK20" s="219" t="str">
        <f>Codierung!$I$119</f>
        <v>CHF/kg</v>
      </c>
      <c r="AL20" s="219" t="str">
        <f>Codierung!$I$119</f>
        <v>CHF/kg</v>
      </c>
      <c r="AM20" s="249" t="str">
        <f>Codierung!$I$119</f>
        <v>CHF/kg</v>
      </c>
      <c r="AN20" s="249" t="str">
        <f>Codierung!$I$119</f>
        <v>CHF/kg</v>
      </c>
      <c r="AP20" s="219" t="str">
        <f>Codierung!$I$119</f>
        <v>CHF/kg</v>
      </c>
      <c r="AQ20" s="219" t="str">
        <f>Codierung!$I$119</f>
        <v>CHF/kg</v>
      </c>
      <c r="AR20" s="249" t="str">
        <f>Codierung!$I$119</f>
        <v>CHF/kg</v>
      </c>
      <c r="AS20" s="249" t="str">
        <f>Codierung!$I$119</f>
        <v>CHF/kg</v>
      </c>
      <c r="AT20" s="219" t="str">
        <f>Codierung!$I$119</f>
        <v>CHF/kg</v>
      </c>
      <c r="AU20" s="219" t="str">
        <f>Codierung!$I$119</f>
        <v>CHF/kg</v>
      </c>
      <c r="AV20" s="249" t="str">
        <f>Codierung!$I$119</f>
        <v>CHF/kg</v>
      </c>
      <c r="AW20" s="249" t="str">
        <f>Codierung!$I$119</f>
        <v>CHF/kg</v>
      </c>
      <c r="AY20" s="343"/>
      <c r="AZ20" s="343"/>
      <c r="BA20" s="249" t="str">
        <f>Codierung!I130</f>
        <v>1000 Liter</v>
      </c>
      <c r="BB20" s="249" t="str">
        <f>Codierung!I130</f>
        <v>1000 Liter</v>
      </c>
      <c r="BC20" s="219" t="str">
        <f>Codierung!I130</f>
        <v>1000 Liter</v>
      </c>
      <c r="BD20" s="219" t="str">
        <f>Codierung!I130</f>
        <v>1000 Liter</v>
      </c>
      <c r="BE20" s="249" t="str">
        <f>Codierung!I130</f>
        <v>1000 Liter</v>
      </c>
      <c r="BF20" s="249" t="str">
        <f>Codierung!I130</f>
        <v>1000 Liter</v>
      </c>
      <c r="BH20" s="219" t="str">
        <f>Codierung!I130</f>
        <v>1000 Liter</v>
      </c>
      <c r="BI20" s="219" t="str">
        <f>Codierung!I130</f>
        <v>1000 Liter</v>
      </c>
      <c r="BJ20" s="249" t="str">
        <f>Codierung!I130</f>
        <v>1000 Liter</v>
      </c>
      <c r="BK20" s="249" t="str">
        <f>Codierung!I130</f>
        <v>1000 Liter</v>
      </c>
      <c r="BL20" s="219" t="str">
        <f>Codierung!I130</f>
        <v>1000 Liter</v>
      </c>
      <c r="BM20" s="219" t="str">
        <f>Codierung!I130</f>
        <v>1000 Liter</v>
      </c>
      <c r="BN20" s="249" t="str">
        <f>Codierung!I130</f>
        <v>1000 Liter</v>
      </c>
      <c r="BO20" s="249" t="str">
        <f>Codierung!I130</f>
        <v>1000 Liter</v>
      </c>
      <c r="BQ20" s="219" t="str">
        <f>Codierung!I126</f>
        <v>t</v>
      </c>
      <c r="BR20" s="219" t="str">
        <f>Codierung!I126</f>
        <v>t</v>
      </c>
      <c r="BS20" s="249" t="str">
        <f>Codierung!I126</f>
        <v>t</v>
      </c>
      <c r="BT20" s="249" t="str">
        <f>Codierung!I126</f>
        <v>t</v>
      </c>
      <c r="BU20" s="219" t="str">
        <f>Codierung!I126</f>
        <v>t</v>
      </c>
      <c r="BV20" s="219" t="str">
        <f>Codierung!I126</f>
        <v>t</v>
      </c>
      <c r="BW20" s="304"/>
      <c r="BX20" s="249" t="str">
        <f>Codierung!I126</f>
        <v>t</v>
      </c>
      <c r="BY20" s="249" t="str">
        <f>Codierung!I126</f>
        <v>t</v>
      </c>
      <c r="BZ20" s="219" t="str">
        <f>Codierung!I126</f>
        <v>t</v>
      </c>
      <c r="CA20" s="219" t="str">
        <f>Codierung!I126</f>
        <v>t</v>
      </c>
      <c r="CB20" s="249" t="str">
        <f>Codierung!I126</f>
        <v>t</v>
      </c>
      <c r="CC20" s="249" t="str">
        <f>Codierung!I126</f>
        <v>t</v>
      </c>
      <c r="CD20" s="219" t="str">
        <f>Codierung!I126</f>
        <v>t</v>
      </c>
      <c r="CE20" s="219" t="str">
        <f>Codierung!I126</f>
        <v>t</v>
      </c>
      <c r="CF20" s="249" t="str">
        <f>Codierung!I126</f>
        <v>t</v>
      </c>
      <c r="CG20" s="249" t="str">
        <f>Codierung!I126</f>
        <v>t</v>
      </c>
      <c r="CH20" s="219" t="str">
        <f>Codierung!I126</f>
        <v>t</v>
      </c>
      <c r="CI20" s="219" t="str">
        <f>Codierung!I126</f>
        <v>t</v>
      </c>
      <c r="CJ20" s="249" t="str">
        <f>Codierung!I126</f>
        <v>t</v>
      </c>
      <c r="CK20" s="249" t="str">
        <f>Codierung!I126</f>
        <v>t</v>
      </c>
      <c r="CL20" s="304"/>
      <c r="CM20" s="277" t="str">
        <f>Codierung!I126</f>
        <v>t</v>
      </c>
      <c r="CN20" s="277" t="str">
        <f>Codierung!I126</f>
        <v>t</v>
      </c>
      <c r="CO20" s="249" t="str">
        <f>Codierung!I126</f>
        <v>t</v>
      </c>
      <c r="CP20" s="249" t="str">
        <f>Codierung!I126</f>
        <v>t</v>
      </c>
      <c r="CQ20" s="219" t="str">
        <f>Codierung!I126</f>
        <v>t</v>
      </c>
      <c r="CR20" s="219" t="str">
        <f>Codierung!I126</f>
        <v>t</v>
      </c>
      <c r="CS20" s="249" t="str">
        <f>Codierung!I126</f>
        <v>t</v>
      </c>
      <c r="CT20" s="249" t="str">
        <f>Codierung!I126</f>
        <v>t</v>
      </c>
      <c r="CU20" s="219" t="str">
        <f>Codierung!I126</f>
        <v>t</v>
      </c>
      <c r="CV20" s="219" t="str">
        <f>Codierung!I126</f>
        <v>t</v>
      </c>
    </row>
    <row r="21" spans="1:100" s="188" customFormat="1" ht="12.75" customHeight="1" x14ac:dyDescent="0.2">
      <c r="A21" s="343" t="str">
        <f>Codierung!I227</f>
        <v>Aktuell</v>
      </c>
      <c r="B21" s="189">
        <f>B25</f>
        <v>45992</v>
      </c>
      <c r="C21" s="250">
        <f>C25</f>
        <v>93.3849658646389</v>
      </c>
      <c r="D21" s="250">
        <f t="shared" ref="D21:E21" si="0">D25</f>
        <v>74.129737671912906</v>
      </c>
      <c r="E21" s="250">
        <f t="shared" si="0"/>
        <v>19.255228192725994</v>
      </c>
      <c r="F21" s="355">
        <f t="shared" ref="F21:F23" si="1">C21/D21-1</f>
        <v>0.25975038894575264</v>
      </c>
      <c r="G21" s="251"/>
      <c r="H21" s="277">
        <f t="shared" ref="H21:J21" si="2">H25</f>
        <v>22916.660653424999</v>
      </c>
      <c r="I21" s="277">
        <f t="shared" si="2"/>
        <v>269710.33934657503</v>
      </c>
      <c r="J21" s="265">
        <f t="shared" si="2"/>
        <v>7.8313554980999692E-2</v>
      </c>
      <c r="K21" s="265"/>
      <c r="L21" s="189">
        <f t="shared" ref="L21:N22" si="3">L25</f>
        <v>45992</v>
      </c>
      <c r="M21" s="343">
        <f t="shared" si="3"/>
        <v>5</v>
      </c>
      <c r="N21" s="250">
        <f>N25</f>
        <v>1.9339159058245017</v>
      </c>
      <c r="O21" s="250">
        <f t="shared" ref="O21:AW21" si="4">O25</f>
        <v>1.8228018450800374</v>
      </c>
      <c r="P21" s="252">
        <f t="shared" si="4"/>
        <v>1.8940338290327077</v>
      </c>
      <c r="Q21" s="252">
        <f t="shared" si="4"/>
        <v>1.4611514723079553</v>
      </c>
      <c r="R21" s="250">
        <f t="shared" si="4"/>
        <v>12.308809072408904</v>
      </c>
      <c r="S21" s="250">
        <f t="shared" si="4"/>
        <v>8.1906716280020788</v>
      </c>
      <c r="T21" s="252">
        <f t="shared" si="4"/>
        <v>12.088684387301292</v>
      </c>
      <c r="U21" s="252">
        <f t="shared" si="4"/>
        <v>7.1462518151492223</v>
      </c>
      <c r="V21" s="250">
        <f t="shared" si="4"/>
        <v>6.4411177059049214</v>
      </c>
      <c r="W21" s="250">
        <f t="shared" si="4"/>
        <v>4.7396004783810017</v>
      </c>
      <c r="X21" s="252">
        <f t="shared" si="4"/>
        <v>24.540352249806908</v>
      </c>
      <c r="Y21" s="252">
        <f t="shared" si="4"/>
        <v>19.491745317346329</v>
      </c>
      <c r="Z21" s="250">
        <f t="shared" si="4"/>
        <v>21.664065587079889</v>
      </c>
      <c r="AA21" s="250">
        <f t="shared" si="4"/>
        <v>14.784209077631955</v>
      </c>
      <c r="AB21" s="252"/>
      <c r="AC21" s="252">
        <f t="shared" si="4"/>
        <v>21.154696422690332</v>
      </c>
      <c r="AD21" s="252">
        <f t="shared" si="4"/>
        <v>16.336143678847215</v>
      </c>
      <c r="AE21" s="250">
        <f t="shared" si="4"/>
        <v>24.784419523090943</v>
      </c>
      <c r="AF21" s="250">
        <f t="shared" si="4"/>
        <v>19.225063732152197</v>
      </c>
      <c r="AG21" s="252">
        <f t="shared" si="4"/>
        <v>9.7338546594943427</v>
      </c>
      <c r="AH21" s="252">
        <f t="shared" si="4"/>
        <v>7.4865899485027425</v>
      </c>
      <c r="AI21" s="250">
        <f t="shared" si="4"/>
        <v>16.751520163933325</v>
      </c>
      <c r="AJ21" s="250">
        <f t="shared" si="4"/>
        <v>10.537792917377377</v>
      </c>
      <c r="AK21" s="252">
        <f t="shared" si="4"/>
        <v>34.697283672971295</v>
      </c>
      <c r="AL21" s="252">
        <f t="shared" si="4"/>
        <v>22.671872054010173</v>
      </c>
      <c r="AM21" s="250">
        <f t="shared" si="4"/>
        <v>24.719187941263193</v>
      </c>
      <c r="AN21" s="250">
        <f t="shared" si="4"/>
        <v>19.592478242695353</v>
      </c>
      <c r="AO21" s="252"/>
      <c r="AP21" s="252">
        <f t="shared" si="4"/>
        <v>3.7224504776136982</v>
      </c>
      <c r="AQ21" s="252">
        <f t="shared" si="4"/>
        <v>3.7424970389152268</v>
      </c>
      <c r="AR21" s="250">
        <f t="shared" si="4"/>
        <v>4.8457372161384216</v>
      </c>
      <c r="AS21" s="250">
        <f t="shared" si="4"/>
        <v>4.5962152653224377</v>
      </c>
      <c r="AT21" s="252">
        <f t="shared" si="4"/>
        <v>5.5415237264255683</v>
      </c>
      <c r="AU21" s="252">
        <f t="shared" si="4"/>
        <v>5.1474533058319913</v>
      </c>
      <c r="AV21" s="250">
        <f t="shared" si="4"/>
        <v>4.7392137379981971</v>
      </c>
      <c r="AW21" s="250">
        <f t="shared" si="4"/>
        <v>4.2154233401681553</v>
      </c>
      <c r="AX21" s="369" t="str">
        <f>AX25</f>
        <v>5</v>
      </c>
      <c r="AY21" s="189">
        <f>$AY$25</f>
        <v>45992</v>
      </c>
      <c r="AZ21" s="343">
        <f>$AZ$25</f>
        <v>5</v>
      </c>
      <c r="BA21" s="440">
        <f>BA25</f>
        <v>5060.3756906730005</v>
      </c>
      <c r="BB21" s="440">
        <f t="shared" ref="BB21:CV22" si="5">BB25</f>
        <v>23428.256889648001</v>
      </c>
      <c r="BC21" s="304">
        <f t="shared" si="5"/>
        <v>3408.394132979</v>
      </c>
      <c r="BD21" s="304">
        <f t="shared" si="5"/>
        <v>4539.6448120430005</v>
      </c>
      <c r="BE21" s="305">
        <f t="shared" si="5"/>
        <v>1594.5296658699999</v>
      </c>
      <c r="BF21" s="305">
        <f t="shared" si="5"/>
        <v>16866.614052793997</v>
      </c>
      <c r="BG21" s="448">
        <f t="shared" si="5"/>
        <v>0</v>
      </c>
      <c r="BH21" s="304">
        <f t="shared" si="5"/>
        <v>222.844018935001</v>
      </c>
      <c r="BI21" s="304">
        <f t="shared" si="5"/>
        <v>4581.3684011790001</v>
      </c>
      <c r="BJ21" s="305">
        <f t="shared" si="5"/>
        <v>77.311174046001</v>
      </c>
      <c r="BK21" s="305">
        <f t="shared" si="5"/>
        <v>1667.2604359760001</v>
      </c>
      <c r="BL21" s="304">
        <f t="shared" si="5"/>
        <v>13.888349398001001</v>
      </c>
      <c r="BM21" s="304">
        <f t="shared" si="5"/>
        <v>1293.1472188979999</v>
      </c>
      <c r="BN21" s="305">
        <f t="shared" si="5"/>
        <v>72.252279999999999</v>
      </c>
      <c r="BO21" s="305">
        <f t="shared" si="5"/>
        <v>841.5178641980001</v>
      </c>
      <c r="BP21" s="448">
        <f t="shared" si="5"/>
        <v>0</v>
      </c>
      <c r="BQ21" s="304">
        <f t="shared" si="5"/>
        <v>157.52848879999999</v>
      </c>
      <c r="BR21" s="304">
        <f t="shared" si="5"/>
        <v>2138.6684246330001</v>
      </c>
      <c r="BS21" s="305">
        <f t="shared" si="5"/>
        <v>113.49894170500001</v>
      </c>
      <c r="BT21" s="305">
        <f t="shared" si="5"/>
        <v>409.82155571000095</v>
      </c>
      <c r="BU21" s="304">
        <f t="shared" si="5"/>
        <v>28.544147096</v>
      </c>
      <c r="BV21" s="304">
        <f t="shared" si="5"/>
        <v>1621.8156616249998</v>
      </c>
      <c r="BW21" s="448">
        <f t="shared" si="5"/>
        <v>0</v>
      </c>
      <c r="BX21" s="305">
        <f t="shared" si="5"/>
        <v>694.17566643800001</v>
      </c>
      <c r="BY21" s="305">
        <f t="shared" si="5"/>
        <v>11066.168393626001</v>
      </c>
      <c r="BZ21" s="304">
        <f t="shared" si="5"/>
        <v>20.905124965001001</v>
      </c>
      <c r="CA21" s="304">
        <f t="shared" si="5"/>
        <v>264.95173279900001</v>
      </c>
      <c r="CB21" s="305">
        <f t="shared" si="5"/>
        <v>91.888636425000996</v>
      </c>
      <c r="CC21" s="305">
        <f t="shared" si="5"/>
        <v>988.56854282300003</v>
      </c>
      <c r="CD21" s="304">
        <f t="shared" si="5"/>
        <v>73.464247910000012</v>
      </c>
      <c r="CE21" s="304">
        <f t="shared" si="5"/>
        <v>730.14843570899995</v>
      </c>
      <c r="CF21" s="305">
        <f t="shared" si="5"/>
        <v>79.763743298999998</v>
      </c>
      <c r="CG21" s="305">
        <f t="shared" si="5"/>
        <v>1076.728411389</v>
      </c>
      <c r="CH21" s="304">
        <f t="shared" si="5"/>
        <v>38.930751408999996</v>
      </c>
      <c r="CI21" s="304">
        <f t="shared" si="5"/>
        <v>539.50396362000004</v>
      </c>
      <c r="CJ21" s="305">
        <f t="shared" si="5"/>
        <v>87.877993259999997</v>
      </c>
      <c r="CK21" s="305">
        <f t="shared" si="5"/>
        <v>1505.8688021490002</v>
      </c>
      <c r="CL21" s="448">
        <f t="shared" si="5"/>
        <v>0</v>
      </c>
      <c r="CM21" s="304">
        <f t="shared" si="5"/>
        <v>1826.894849194</v>
      </c>
      <c r="CN21" s="304">
        <f t="shared" si="5"/>
        <v>8015.0007893500006</v>
      </c>
      <c r="CO21" s="305">
        <f t="shared" si="5"/>
        <v>1028.898052325</v>
      </c>
      <c r="CP21" s="305">
        <f t="shared" si="5"/>
        <v>2533.9163048350001</v>
      </c>
      <c r="CQ21" s="304">
        <f t="shared" si="5"/>
        <v>161.17178731400099</v>
      </c>
      <c r="CR21" s="304">
        <f t="shared" si="5"/>
        <v>1159.880434638</v>
      </c>
      <c r="CS21" s="305">
        <f t="shared" si="5"/>
        <v>150.65764721799999</v>
      </c>
      <c r="CT21" s="305">
        <f t="shared" si="5"/>
        <v>625.75834908800095</v>
      </c>
      <c r="CU21" s="304">
        <f t="shared" si="5"/>
        <v>366.21768624200001</v>
      </c>
      <c r="CV21" s="304">
        <f t="shared" si="5"/>
        <v>2132.2059098909999</v>
      </c>
    </row>
    <row r="22" spans="1:100" s="188" customFormat="1" ht="12.75" customHeight="1" x14ac:dyDescent="0.2">
      <c r="A22" s="343" t="str">
        <f>Codierung!I228</f>
        <v>Vormonat</v>
      </c>
      <c r="B22" s="189">
        <f>B26</f>
        <v>45962</v>
      </c>
      <c r="C22" s="250">
        <f>C26</f>
        <v>94.374174425305995</v>
      </c>
      <c r="D22" s="250">
        <f t="shared" ref="D22:E22" si="6">D26</f>
        <v>75.161188701733906</v>
      </c>
      <c r="E22" s="250">
        <f t="shared" si="6"/>
        <v>19.212985723572089</v>
      </c>
      <c r="F22" s="355">
        <f t="shared" si="1"/>
        <v>0.25562376081911098</v>
      </c>
      <c r="G22" s="251"/>
      <c r="H22" s="277">
        <f t="shared" ref="H22:J22" si="7">H26</f>
        <v>20986.706530951</v>
      </c>
      <c r="I22" s="277">
        <f t="shared" si="7"/>
        <v>250986.29346904901</v>
      </c>
      <c r="J22" s="265">
        <f t="shared" si="7"/>
        <v>7.7164669033142994E-2</v>
      </c>
      <c r="K22" s="265"/>
      <c r="L22" s="189">
        <f t="shared" si="3"/>
        <v>45962</v>
      </c>
      <c r="M22" s="343">
        <f t="shared" si="3"/>
        <v>4</v>
      </c>
      <c r="N22" s="250">
        <f t="shared" si="3"/>
        <v>1.9546221200556655</v>
      </c>
      <c r="O22" s="250">
        <f t="shared" ref="O22:AW22" si="8">O26</f>
        <v>1.7933957781792609</v>
      </c>
      <c r="P22" s="252">
        <f t="shared" si="8"/>
        <v>1.887295673729247</v>
      </c>
      <c r="Q22" s="252">
        <f t="shared" si="8"/>
        <v>1.4693046782310297</v>
      </c>
      <c r="R22" s="250">
        <f t="shared" si="8"/>
        <v>12.554201919291454</v>
      </c>
      <c r="S22" s="250">
        <f t="shared" si="8"/>
        <v>8.3858762550699204</v>
      </c>
      <c r="T22" s="252">
        <f t="shared" si="8"/>
        <v>12.421111414512961</v>
      </c>
      <c r="U22" s="252">
        <f t="shared" si="8"/>
        <v>7.1098253128929043</v>
      </c>
      <c r="V22" s="250">
        <f t="shared" si="8"/>
        <v>6.5292629331382415</v>
      </c>
      <c r="W22" s="250">
        <f t="shared" si="8"/>
        <v>4.7854576522248662</v>
      </c>
      <c r="X22" s="252">
        <f t="shared" si="8"/>
        <v>24.011086299056064</v>
      </c>
      <c r="Y22" s="252">
        <f t="shared" si="8"/>
        <v>19.474735889476946</v>
      </c>
      <c r="Z22" s="250">
        <f t="shared" si="8"/>
        <v>21.607539111118616</v>
      </c>
      <c r="AA22" s="250">
        <f t="shared" si="8"/>
        <v>14.987986743593673</v>
      </c>
      <c r="AB22" s="252"/>
      <c r="AC22" s="252">
        <f t="shared" si="8"/>
        <v>20.353037255920277</v>
      </c>
      <c r="AD22" s="252">
        <f t="shared" si="8"/>
        <v>16.60317356685961</v>
      </c>
      <c r="AE22" s="250">
        <f t="shared" si="8"/>
        <v>24.842110493118533</v>
      </c>
      <c r="AF22" s="250">
        <f t="shared" si="8"/>
        <v>19.179833545546384</v>
      </c>
      <c r="AG22" s="252">
        <f t="shared" si="8"/>
        <v>9.6920495349168583</v>
      </c>
      <c r="AH22" s="252">
        <f t="shared" si="8"/>
        <v>7.6928048129407642</v>
      </c>
      <c r="AI22" s="250">
        <f t="shared" si="8"/>
        <v>16.135166780515419</v>
      </c>
      <c r="AJ22" s="250">
        <f t="shared" si="8"/>
        <v>10.777171300255644</v>
      </c>
      <c r="AK22" s="252">
        <f t="shared" si="8"/>
        <v>33.515281734474698</v>
      </c>
      <c r="AL22" s="252">
        <f t="shared" si="8"/>
        <v>23.151446197777712</v>
      </c>
      <c r="AM22" s="250">
        <f t="shared" si="8"/>
        <v>24.714492943874681</v>
      </c>
      <c r="AN22" s="250">
        <f t="shared" si="8"/>
        <v>19.095050874164087</v>
      </c>
      <c r="AO22" s="252"/>
      <c r="AP22" s="252">
        <f t="shared" si="8"/>
        <v>3.7805329306438846</v>
      </c>
      <c r="AQ22" s="252">
        <f t="shared" si="8"/>
        <v>3.7748157400136289</v>
      </c>
      <c r="AR22" s="250">
        <f t="shared" si="8"/>
        <v>4.9392851216876359</v>
      </c>
      <c r="AS22" s="250">
        <f t="shared" si="8"/>
        <v>4.6313668456894987</v>
      </c>
      <c r="AT22" s="252">
        <f t="shared" si="8"/>
        <v>5.8295099569123554</v>
      </c>
      <c r="AU22" s="252">
        <f t="shared" si="8"/>
        <v>5.171037420818358</v>
      </c>
      <c r="AV22" s="250">
        <f t="shared" si="8"/>
        <v>4.7077037248589226</v>
      </c>
      <c r="AW22" s="250">
        <f t="shared" si="8"/>
        <v>4.1639908267827694</v>
      </c>
      <c r="AX22" s="369" t="str">
        <f>AX26</f>
        <v>4</v>
      </c>
      <c r="AY22" s="189">
        <f>AY26</f>
        <v>45962</v>
      </c>
      <c r="AZ22" s="343">
        <f t="shared" ref="AZ22" si="9">AZ27</f>
        <v>4</v>
      </c>
      <c r="BA22" s="440">
        <f>BA26</f>
        <v>4091.4420124510002</v>
      </c>
      <c r="BB22" s="440">
        <f t="shared" si="5"/>
        <v>19723.992183528</v>
      </c>
      <c r="BC22" s="304">
        <f t="shared" si="5"/>
        <v>2729.6443231359999</v>
      </c>
      <c r="BD22" s="304">
        <f t="shared" si="5"/>
        <v>3916.624516241</v>
      </c>
      <c r="BE22" s="305">
        <f t="shared" si="5"/>
        <v>1296.0851381790001</v>
      </c>
      <c r="BF22" s="305">
        <f t="shared" si="5"/>
        <v>14035.430811871</v>
      </c>
      <c r="BG22" s="448">
        <f t="shared" si="5"/>
        <v>0</v>
      </c>
      <c r="BH22" s="304">
        <f t="shared" si="5"/>
        <v>159.46333837200001</v>
      </c>
      <c r="BI22" s="304">
        <f t="shared" si="5"/>
        <v>3304.5651142779998</v>
      </c>
      <c r="BJ22" s="305">
        <f t="shared" si="5"/>
        <v>54.306649976000998</v>
      </c>
      <c r="BK22" s="305">
        <f t="shared" si="5"/>
        <v>1095.3472816159999</v>
      </c>
      <c r="BL22" s="304">
        <f t="shared" si="5"/>
        <v>9.3385499999999997</v>
      </c>
      <c r="BM22" s="304">
        <f t="shared" si="5"/>
        <v>1021.4268919260001</v>
      </c>
      <c r="BN22" s="305">
        <f t="shared" si="5"/>
        <v>55.602660823999997</v>
      </c>
      <c r="BO22" s="305">
        <f t="shared" si="5"/>
        <v>649.26124031700101</v>
      </c>
      <c r="BP22" s="448">
        <f t="shared" si="5"/>
        <v>0</v>
      </c>
      <c r="BQ22" s="304">
        <f t="shared" si="5"/>
        <v>119.901346054</v>
      </c>
      <c r="BR22" s="304">
        <f t="shared" si="5"/>
        <v>1395.967748603</v>
      </c>
      <c r="BS22" s="305">
        <f t="shared" si="5"/>
        <v>89.726036882999992</v>
      </c>
      <c r="BT22" s="305">
        <f t="shared" si="5"/>
        <v>309.483467679</v>
      </c>
      <c r="BU22" s="304">
        <f t="shared" si="5"/>
        <v>18.151566232</v>
      </c>
      <c r="BV22" s="304">
        <f t="shared" si="5"/>
        <v>1007.039229399</v>
      </c>
      <c r="BW22" s="448">
        <f t="shared" si="5"/>
        <v>0</v>
      </c>
      <c r="BX22" s="305">
        <f t="shared" si="5"/>
        <v>612.83787044600001</v>
      </c>
      <c r="BY22" s="305">
        <f t="shared" si="5"/>
        <v>8585.3667997030007</v>
      </c>
      <c r="BZ22" s="304">
        <f t="shared" si="5"/>
        <v>30.362008191001003</v>
      </c>
      <c r="CA22" s="304">
        <f t="shared" si="5"/>
        <v>224.80702438100101</v>
      </c>
      <c r="CB22" s="305">
        <f t="shared" si="5"/>
        <v>85.970114645999999</v>
      </c>
      <c r="CC22" s="305">
        <f t="shared" si="5"/>
        <v>730.11567283000011</v>
      </c>
      <c r="CD22" s="304">
        <f t="shared" si="5"/>
        <v>65.990499766000994</v>
      </c>
      <c r="CE22" s="304">
        <f t="shared" si="5"/>
        <v>668.92646190900098</v>
      </c>
      <c r="CF22" s="305">
        <f t="shared" si="5"/>
        <v>73.136158257999995</v>
      </c>
      <c r="CG22" s="305">
        <f t="shared" si="5"/>
        <v>913.918739869001</v>
      </c>
      <c r="CH22" s="304">
        <f t="shared" si="5"/>
        <v>35.43513342</v>
      </c>
      <c r="CI22" s="304">
        <f t="shared" si="5"/>
        <v>402.60096108500102</v>
      </c>
      <c r="CJ22" s="305">
        <f t="shared" si="5"/>
        <v>61.331594496001003</v>
      </c>
      <c r="CK22" s="305">
        <f t="shared" si="5"/>
        <v>1034.377992382</v>
      </c>
      <c r="CL22" s="448">
        <f t="shared" si="5"/>
        <v>0</v>
      </c>
      <c r="CM22" s="304">
        <f t="shared" si="5"/>
        <v>1589.257551641</v>
      </c>
      <c r="CN22" s="304">
        <f t="shared" si="5"/>
        <v>7131.8332356439996</v>
      </c>
      <c r="CO22" s="305">
        <f t="shared" si="5"/>
        <v>894.256914975001</v>
      </c>
      <c r="CP22" s="305">
        <f t="shared" si="5"/>
        <v>2165.929598492</v>
      </c>
      <c r="CQ22" s="304">
        <f t="shared" si="5"/>
        <v>133.770577357001</v>
      </c>
      <c r="CR22" s="304">
        <f t="shared" si="5"/>
        <v>1021.229825367</v>
      </c>
      <c r="CS22" s="305">
        <f t="shared" si="5"/>
        <v>143.36777278800099</v>
      </c>
      <c r="CT22" s="305">
        <f t="shared" si="5"/>
        <v>536.64517607800099</v>
      </c>
      <c r="CU22" s="304">
        <f t="shared" si="5"/>
        <v>303.49850240199999</v>
      </c>
      <c r="CV22" s="304">
        <f t="shared" si="5"/>
        <v>1848.3608745659999</v>
      </c>
    </row>
    <row r="23" spans="1:100" s="188" customFormat="1" ht="12.75" customHeight="1" x14ac:dyDescent="0.2">
      <c r="A23" s="343" t="str">
        <f>Codierung!I229</f>
        <v>Vorjahr</v>
      </c>
      <c r="B23" s="189">
        <f>B37</f>
        <v>45627</v>
      </c>
      <c r="C23" s="250">
        <f>C37</f>
        <v>95.069846918558895</v>
      </c>
      <c r="D23" s="250">
        <f t="shared" ref="D23:E23" si="10">D37</f>
        <v>75.609794238626904</v>
      </c>
      <c r="E23" s="250">
        <f t="shared" si="10"/>
        <v>19.460052679931991</v>
      </c>
      <c r="F23" s="355">
        <f t="shared" si="1"/>
        <v>0.25737476045121155</v>
      </c>
      <c r="G23" s="251"/>
      <c r="H23" s="304">
        <f t="shared" ref="H23:J23" si="11">H37</f>
        <v>19915.349041081965</v>
      </c>
      <c r="I23" s="304">
        <f t="shared" si="11"/>
        <v>248771.65095891804</v>
      </c>
      <c r="J23" s="265">
        <f t="shared" si="11"/>
        <v>7.4120999680230032E-2</v>
      </c>
      <c r="K23" s="265"/>
      <c r="L23" s="189">
        <f>L37</f>
        <v>45627</v>
      </c>
      <c r="M23" s="343">
        <f>M37</f>
        <v>5</v>
      </c>
      <c r="N23" s="250">
        <f>N37</f>
        <v>1.9662756569096806</v>
      </c>
      <c r="O23" s="250">
        <f t="shared" ref="O23:BZ23" si="12">O37</f>
        <v>1.7926456892302443</v>
      </c>
      <c r="P23" s="252">
        <f t="shared" si="12"/>
        <v>1.9896969169676981</v>
      </c>
      <c r="Q23" s="252">
        <f t="shared" si="12"/>
        <v>1.4974719848523126</v>
      </c>
      <c r="R23" s="250">
        <f t="shared" si="12"/>
        <v>12.281132063784121</v>
      </c>
      <c r="S23" s="250">
        <f t="shared" si="12"/>
        <v>8.3066285893947089</v>
      </c>
      <c r="T23" s="252">
        <f t="shared" si="12"/>
        <v>11.7391435399076</v>
      </c>
      <c r="U23" s="252">
        <f t="shared" si="12"/>
        <v>7.3703117207960611</v>
      </c>
      <c r="V23" s="250">
        <f t="shared" si="12"/>
        <v>6.4959894736111119</v>
      </c>
      <c r="W23" s="250">
        <f t="shared" si="12"/>
        <v>4.7270566035530512</v>
      </c>
      <c r="X23" s="252">
        <f t="shared" si="12"/>
        <v>24.447411140007958</v>
      </c>
      <c r="Y23" s="252">
        <f t="shared" si="12"/>
        <v>19.481713531096808</v>
      </c>
      <c r="Z23" s="250">
        <f t="shared" si="12"/>
        <v>20.719146409842043</v>
      </c>
      <c r="AA23" s="250">
        <f t="shared" si="12"/>
        <v>15.015063360815171</v>
      </c>
      <c r="AB23" s="252"/>
      <c r="AC23" s="252">
        <f t="shared" si="12"/>
        <v>22.194243841799221</v>
      </c>
      <c r="AD23" s="252">
        <f t="shared" si="12"/>
        <v>17.877006751851592</v>
      </c>
      <c r="AE23" s="250">
        <f t="shared" si="12"/>
        <v>26.630994835764717</v>
      </c>
      <c r="AF23" s="250">
        <f t="shared" si="12"/>
        <v>19.431454822425192</v>
      </c>
      <c r="AG23" s="252">
        <f t="shared" si="12"/>
        <v>9.7488102968371031</v>
      </c>
      <c r="AH23" s="252">
        <f t="shared" si="12"/>
        <v>7.8997479265773309</v>
      </c>
      <c r="AI23" s="250">
        <f t="shared" si="12"/>
        <v>16.337686276032656</v>
      </c>
      <c r="AJ23" s="250">
        <f t="shared" si="12"/>
        <v>11.064478131277657</v>
      </c>
      <c r="AK23" s="252">
        <f t="shared" si="12"/>
        <v>35.850869520770729</v>
      </c>
      <c r="AL23" s="252">
        <f t="shared" si="12"/>
        <v>22.172373108456277</v>
      </c>
      <c r="AM23" s="250">
        <f t="shared" si="12"/>
        <v>25.033216575747659</v>
      </c>
      <c r="AN23" s="250">
        <f t="shared" si="12"/>
        <v>19.979053430467502</v>
      </c>
      <c r="AO23" s="252"/>
      <c r="AP23" s="252">
        <f t="shared" si="12"/>
        <v>3.8643407670341237</v>
      </c>
      <c r="AQ23" s="252">
        <f t="shared" si="12"/>
        <v>3.7528332342076185</v>
      </c>
      <c r="AR23" s="250">
        <f t="shared" si="12"/>
        <v>5.3167271129927727</v>
      </c>
      <c r="AS23" s="250">
        <f t="shared" si="12"/>
        <v>4.6839059261432912</v>
      </c>
      <c r="AT23" s="252">
        <f t="shared" si="12"/>
        <v>5.8545281114301435</v>
      </c>
      <c r="AU23" s="252">
        <f t="shared" si="12"/>
        <v>5.0997672908279821</v>
      </c>
      <c r="AV23" s="250">
        <f t="shared" si="12"/>
        <v>5.2079972934209948</v>
      </c>
      <c r="AW23" s="250">
        <f t="shared" si="12"/>
        <v>4.1030666869964882</v>
      </c>
      <c r="AX23" s="369" t="str">
        <f>AX37</f>
        <v>5</v>
      </c>
      <c r="AY23" s="189">
        <f t="shared" si="12"/>
        <v>45627</v>
      </c>
      <c r="AZ23" s="343">
        <f t="shared" si="12"/>
        <v>5</v>
      </c>
      <c r="BA23" s="440">
        <f t="shared" si="12"/>
        <v>4761.225093086</v>
      </c>
      <c r="BB23" s="440">
        <f t="shared" si="12"/>
        <v>24390.401795256999</v>
      </c>
      <c r="BC23" s="304">
        <f t="shared" si="12"/>
        <v>3181.2719026629998</v>
      </c>
      <c r="BD23" s="304">
        <f t="shared" si="12"/>
        <v>5183.6960896969995</v>
      </c>
      <c r="BE23" s="305">
        <f t="shared" si="12"/>
        <v>1489.657044972</v>
      </c>
      <c r="BF23" s="305">
        <f t="shared" si="12"/>
        <v>16982.407412303</v>
      </c>
      <c r="BG23" s="448">
        <f t="shared" si="12"/>
        <v>0</v>
      </c>
      <c r="BH23" s="304">
        <f t="shared" si="12"/>
        <v>208.004294281</v>
      </c>
      <c r="BI23" s="304">
        <f t="shared" si="12"/>
        <v>4632.3304194310003</v>
      </c>
      <c r="BJ23" s="305">
        <f t="shared" si="12"/>
        <v>72.201635373000002</v>
      </c>
      <c r="BK23" s="305">
        <f t="shared" si="12"/>
        <v>1635.8403302450001</v>
      </c>
      <c r="BL23" s="304">
        <f t="shared" si="12"/>
        <v>15.692500000000001</v>
      </c>
      <c r="BM23" s="304">
        <f t="shared" si="12"/>
        <v>1312.56088163</v>
      </c>
      <c r="BN23" s="305">
        <f t="shared" si="12"/>
        <v>63.360759999999999</v>
      </c>
      <c r="BO23" s="305">
        <f t="shared" si="12"/>
        <v>901.60325602099999</v>
      </c>
      <c r="BP23" s="448">
        <f t="shared" si="12"/>
        <v>0</v>
      </c>
      <c r="BQ23" s="304">
        <f t="shared" si="12"/>
        <v>167.24239770299999</v>
      </c>
      <c r="BR23" s="304">
        <f t="shared" si="12"/>
        <v>2104.7118139429999</v>
      </c>
      <c r="BS23" s="305">
        <f t="shared" si="12"/>
        <v>116.50600359900001</v>
      </c>
      <c r="BT23" s="305">
        <f t="shared" si="12"/>
        <v>406.13003649400002</v>
      </c>
      <c r="BU23" s="304">
        <f t="shared" si="12"/>
        <v>33.350900000000003</v>
      </c>
      <c r="BV23" s="304">
        <f t="shared" si="12"/>
        <v>1590.272692391</v>
      </c>
      <c r="BW23" s="448">
        <f t="shared" si="12"/>
        <v>0</v>
      </c>
      <c r="BX23" s="305">
        <f t="shared" si="12"/>
        <v>685.743066473</v>
      </c>
      <c r="BY23" s="305">
        <f t="shared" si="12"/>
        <v>10755.718988392</v>
      </c>
      <c r="BZ23" s="304">
        <f t="shared" si="12"/>
        <v>27.757737023000001</v>
      </c>
      <c r="CA23" s="304">
        <f t="shared" ref="CA23:CV23" si="13">CA37</f>
        <v>230.83529709500101</v>
      </c>
      <c r="CB23" s="305">
        <f t="shared" si="13"/>
        <v>86.702583340000004</v>
      </c>
      <c r="CC23" s="305">
        <f t="shared" si="13"/>
        <v>939.69756969000093</v>
      </c>
      <c r="CD23" s="304">
        <f t="shared" si="13"/>
        <v>57.105232951001</v>
      </c>
      <c r="CE23" s="304">
        <f t="shared" si="13"/>
        <v>582.272398436</v>
      </c>
      <c r="CF23" s="305">
        <f t="shared" si="13"/>
        <v>77.058198209001006</v>
      </c>
      <c r="CG23" s="305">
        <f t="shared" si="13"/>
        <v>1008.439573675</v>
      </c>
      <c r="CH23" s="304">
        <f t="shared" si="13"/>
        <v>39.778462877999999</v>
      </c>
      <c r="CI23" s="304">
        <f t="shared" si="13"/>
        <v>527.95585683299998</v>
      </c>
      <c r="CJ23" s="305">
        <f t="shared" si="13"/>
        <v>98.953953471000005</v>
      </c>
      <c r="CK23" s="305">
        <f t="shared" si="13"/>
        <v>1543.898187282</v>
      </c>
      <c r="CL23" s="448">
        <f t="shared" si="13"/>
        <v>0</v>
      </c>
      <c r="CM23" s="304">
        <f t="shared" si="13"/>
        <v>1620.3409424829999</v>
      </c>
      <c r="CN23" s="304">
        <f t="shared" si="13"/>
        <v>8023.355586396</v>
      </c>
      <c r="CO23" s="305">
        <f t="shared" si="13"/>
        <v>882.584981032001</v>
      </c>
      <c r="CP23" s="305">
        <f t="shared" si="13"/>
        <v>2344.347596605</v>
      </c>
      <c r="CQ23" s="304">
        <f t="shared" si="13"/>
        <v>154.13836366800101</v>
      </c>
      <c r="CR23" s="304">
        <f t="shared" si="13"/>
        <v>1125.283698021</v>
      </c>
      <c r="CS23" s="305">
        <f t="shared" si="13"/>
        <v>140.47514418700098</v>
      </c>
      <c r="CT23" s="305">
        <f t="shared" si="13"/>
        <v>654.02131501700001</v>
      </c>
      <c r="CU23" s="304">
        <f t="shared" si="13"/>
        <v>341.59298740100002</v>
      </c>
      <c r="CV23" s="304">
        <f t="shared" si="13"/>
        <v>2190.078346369</v>
      </c>
    </row>
    <row r="24" spans="1:100" s="219" customFormat="1" ht="12.75" customHeight="1" x14ac:dyDescent="0.2">
      <c r="A24" s="344"/>
      <c r="B24" s="343"/>
      <c r="C24" s="249"/>
      <c r="D24" s="249"/>
      <c r="E24" s="249"/>
      <c r="F24" s="355"/>
      <c r="G24" s="251"/>
      <c r="H24" s="277"/>
      <c r="I24" s="277"/>
      <c r="L24" s="343"/>
      <c r="M24" s="251"/>
      <c r="N24" s="249"/>
      <c r="O24" s="249"/>
      <c r="R24" s="249"/>
      <c r="S24" s="249"/>
      <c r="V24" s="249"/>
      <c r="W24" s="249"/>
      <c r="Z24" s="249"/>
      <c r="AA24" s="249"/>
      <c r="AB24" s="252"/>
      <c r="AE24" s="249"/>
      <c r="AF24" s="249"/>
      <c r="AI24" s="249"/>
      <c r="AJ24" s="249"/>
      <c r="AM24" s="249"/>
      <c r="AN24" s="249"/>
      <c r="AO24" s="252"/>
      <c r="AR24" s="249"/>
      <c r="AS24" s="249"/>
      <c r="AV24" s="249"/>
      <c r="AW24" s="249"/>
      <c r="AX24" s="369"/>
      <c r="AY24" s="188"/>
      <c r="AZ24" s="343"/>
      <c r="BA24" s="440"/>
      <c r="BB24" s="440"/>
      <c r="BE24" s="249"/>
      <c r="BF24" s="249"/>
      <c r="BG24" s="220"/>
      <c r="BJ24" s="249"/>
      <c r="BK24" s="249"/>
      <c r="BN24" s="249"/>
      <c r="BO24" s="249"/>
      <c r="BP24" s="220"/>
      <c r="BS24" s="249"/>
      <c r="BT24" s="249"/>
      <c r="BW24" s="304"/>
      <c r="BX24" s="305"/>
      <c r="BY24" s="305"/>
      <c r="CB24" s="249"/>
      <c r="CC24" s="249"/>
      <c r="CF24" s="249"/>
      <c r="CG24" s="249"/>
      <c r="CJ24" s="249"/>
      <c r="CK24" s="249"/>
      <c r="CL24" s="304"/>
      <c r="CM24" s="304"/>
      <c r="CN24" s="304"/>
      <c r="CO24" s="249"/>
      <c r="CP24" s="249"/>
      <c r="CS24" s="249"/>
      <c r="CT24" s="249"/>
    </row>
    <row r="25" spans="1:100" s="219" customFormat="1" ht="12.75" customHeight="1" x14ac:dyDescent="0.2">
      <c r="A25" s="344"/>
      <c r="B25" s="189">
        <f>[3]Milch!$A7</f>
        <v>45992</v>
      </c>
      <c r="C25" s="250">
        <f>[3]Milch!$B7</f>
        <v>93.3849658646389</v>
      </c>
      <c r="D25" s="250">
        <f>[3]Milch!$C7</f>
        <v>74.129737671912906</v>
      </c>
      <c r="E25" s="250">
        <f>C25-D25</f>
        <v>19.255228192725994</v>
      </c>
      <c r="F25" s="355">
        <f>C25/D25-1</f>
        <v>0.25975038894575264</v>
      </c>
      <c r="G25" s="251"/>
      <c r="H25" s="304">
        <f>[3]Milch!$E7</f>
        <v>22916.660653424999</v>
      </c>
      <c r="I25" s="304">
        <f>[3]Milch!$F7</f>
        <v>269710.33934657503</v>
      </c>
      <c r="J25" s="265">
        <f>H25/(H25+I25)</f>
        <v>7.8313554980999692E-2</v>
      </c>
      <c r="L25" s="189">
        <f>[3]Milch!$A7</f>
        <v>45992</v>
      </c>
      <c r="M25" s="343">
        <f>'Früchte Daten'!BQ23</f>
        <v>5</v>
      </c>
      <c r="N25" s="250">
        <f>[3]Milch!$Z7</f>
        <v>1.9339159058245017</v>
      </c>
      <c r="O25" s="250">
        <f>[3]Milch!$AA7</f>
        <v>1.8228018450800374</v>
      </c>
      <c r="P25" s="252">
        <f>[3]Milch!$AB7</f>
        <v>1.8940338290327077</v>
      </c>
      <c r="Q25" s="252">
        <f>[3]Milch!$AC7</f>
        <v>1.4611514723079553</v>
      </c>
      <c r="R25" s="250">
        <f>[3]Milch!$BN7</f>
        <v>12.308809072408904</v>
      </c>
      <c r="S25" s="250">
        <f>[3]Milch!$BO7</f>
        <v>8.1906716280020788</v>
      </c>
      <c r="T25" s="252">
        <f>[3]Milch!$BP7</f>
        <v>12.088684387301292</v>
      </c>
      <c r="U25" s="252">
        <f>[3]Milch!$BQ7</f>
        <v>7.1462518151492223</v>
      </c>
      <c r="V25" s="250">
        <f>[3]Milch!$BR7</f>
        <v>6.4411177059049214</v>
      </c>
      <c r="W25" s="250">
        <f>[3]Milch!$BS7</f>
        <v>4.7396004783810017</v>
      </c>
      <c r="X25" s="252">
        <f>[3]Milch!$BF7</f>
        <v>24.540352249806908</v>
      </c>
      <c r="Y25" s="252">
        <f>[3]Milch!$BG7</f>
        <v>19.491745317346329</v>
      </c>
      <c r="Z25" s="250">
        <f>[3]Milch!$BH7</f>
        <v>21.664065587079889</v>
      </c>
      <c r="AA25" s="250">
        <f>[3]Milch!$BI7</f>
        <v>14.784209077631955</v>
      </c>
      <c r="AB25" s="252"/>
      <c r="AC25" s="252">
        <f>[3]Milch!$AH7</f>
        <v>21.154696422690332</v>
      </c>
      <c r="AD25" s="252">
        <f>[3]Milch!$AI7</f>
        <v>16.336143678847215</v>
      </c>
      <c r="AE25" s="250">
        <f>[3]Milch!$AL7</f>
        <v>24.784419523090943</v>
      </c>
      <c r="AF25" s="250">
        <f>[3]Milch!$AM7</f>
        <v>19.225063732152197</v>
      </c>
      <c r="AG25" s="252">
        <f>[3]Milch!$AR7</f>
        <v>9.7338546594943427</v>
      </c>
      <c r="AH25" s="252">
        <f>[3]Milch!$AS7</f>
        <v>7.4865899485027425</v>
      </c>
      <c r="AI25" s="250">
        <f>[3]Milch!$AN7</f>
        <v>16.751520163933325</v>
      </c>
      <c r="AJ25" s="250">
        <f>[3]Milch!$AO7</f>
        <v>10.537792917377377</v>
      </c>
      <c r="AK25" s="252">
        <f>[3]Milch!$AP7</f>
        <v>34.697283672971295</v>
      </c>
      <c r="AL25" s="252">
        <f>[3]Milch!$AQ7</f>
        <v>22.671872054010173</v>
      </c>
      <c r="AM25" s="250">
        <f>[3]Milch!$AJ7</f>
        <v>24.719187941263193</v>
      </c>
      <c r="AN25" s="250">
        <f>[3]Milch!$AK7</f>
        <v>19.592478242695353</v>
      </c>
      <c r="AO25" s="252"/>
      <c r="AP25" s="252">
        <f>[3]Milch!$CD7</f>
        <v>3.7224504776136982</v>
      </c>
      <c r="AQ25" s="252">
        <f>[3]Milch!$CE7</f>
        <v>3.7424970389152268</v>
      </c>
      <c r="AR25" s="250">
        <f>[3]Milch!$BZ7</f>
        <v>4.8457372161384216</v>
      </c>
      <c r="AS25" s="250">
        <f>[3]Milch!$CA7</f>
        <v>4.5962152653224377</v>
      </c>
      <c r="AT25" s="252">
        <f>[3]Milch!$CB7</f>
        <v>5.5415237264255683</v>
      </c>
      <c r="AU25" s="252">
        <f>[3]Milch!$CC7</f>
        <v>5.1474533058319913</v>
      </c>
      <c r="AV25" s="250">
        <f>[3]Milch!$CF7</f>
        <v>4.7392137379981971</v>
      </c>
      <c r="AW25" s="250">
        <f>[3]Milch!$CG7</f>
        <v>4.2154233401681553</v>
      </c>
      <c r="AX25" s="369" t="str">
        <f t="shared" ref="AX25" si="14">LEFT(AZ25,1)</f>
        <v>5</v>
      </c>
      <c r="AY25" s="189">
        <f>[3]Milch!$A7</f>
        <v>45992</v>
      </c>
      <c r="AZ25" s="343">
        <f>'Früchte Daten'!BQ23</f>
        <v>5</v>
      </c>
      <c r="BA25" s="440">
        <f>[3]Milch!$CX7</f>
        <v>5060.3756906730005</v>
      </c>
      <c r="BB25" s="440">
        <f>[3]Milch!$CY7</f>
        <v>23428.256889648001</v>
      </c>
      <c r="BC25" s="304">
        <f>[3]Milch!$AD7</f>
        <v>3408.394132979</v>
      </c>
      <c r="BD25" s="304">
        <f>[3]Milch!$AE7</f>
        <v>4539.6448120430005</v>
      </c>
      <c r="BE25" s="305">
        <f>[3]Milch!$AF7</f>
        <v>1594.5296658699999</v>
      </c>
      <c r="BF25" s="305">
        <f>[3]Milch!$AG7</f>
        <v>16866.614052793997</v>
      </c>
      <c r="BG25" s="304"/>
      <c r="BH25" s="304">
        <f>[3]Milch!$CV7</f>
        <v>222.844018935001</v>
      </c>
      <c r="BI25" s="304">
        <f>[3]Milch!$CW7</f>
        <v>4581.3684011790001</v>
      </c>
      <c r="BJ25" s="305">
        <f>[3]Milch!$BT7</f>
        <v>77.311174046001</v>
      </c>
      <c r="BK25" s="305">
        <f>[3]Milch!$BU7</f>
        <v>1667.2604359760001</v>
      </c>
      <c r="BL25" s="304">
        <f>[3]Milch!$BV7</f>
        <v>13.888349398001001</v>
      </c>
      <c r="BM25" s="304">
        <f>[3]Milch!$BW7</f>
        <v>1293.1472188979999</v>
      </c>
      <c r="BN25" s="305">
        <f>[3]Milch!$BX7</f>
        <v>72.252279999999999</v>
      </c>
      <c r="BO25" s="305">
        <f>[3]Milch!$BY7</f>
        <v>841.5178641980001</v>
      </c>
      <c r="BP25" s="304"/>
      <c r="BQ25" s="304">
        <f>[3]Milch!$CT7</f>
        <v>157.52848879999999</v>
      </c>
      <c r="BR25" s="304">
        <f>[3]Milch!$CU7</f>
        <v>2138.6684246330001</v>
      </c>
      <c r="BS25" s="305">
        <f>[3]Milch!$BJ7</f>
        <v>113.49894170500001</v>
      </c>
      <c r="BT25" s="305">
        <f>[3]Milch!$BK7</f>
        <v>409.82155571000095</v>
      </c>
      <c r="BU25" s="304">
        <f>[3]Milch!$BL7</f>
        <v>28.544147096</v>
      </c>
      <c r="BV25" s="304">
        <f>[3]Milch!$BM7</f>
        <v>1621.8156616249998</v>
      </c>
      <c r="BW25" s="304"/>
      <c r="BX25" s="305">
        <f>[3]Milch!$CP7</f>
        <v>694.17566643800001</v>
      </c>
      <c r="BY25" s="305">
        <f>[3]Milch!$CQ7</f>
        <v>11066.168393626001</v>
      </c>
      <c r="BZ25" s="304">
        <f>[3]Milch!AT7</f>
        <v>20.905124965001001</v>
      </c>
      <c r="CA25" s="304">
        <f>[3]Milch!AU7</f>
        <v>264.95173279900001</v>
      </c>
      <c r="CB25" s="305">
        <f>[3]Milch!AX7</f>
        <v>91.888636425000996</v>
      </c>
      <c r="CC25" s="305">
        <f>[3]Milch!AY7</f>
        <v>988.56854282300003</v>
      </c>
      <c r="CD25" s="304">
        <f>[3]Milch!BD7</f>
        <v>73.464247910000012</v>
      </c>
      <c r="CE25" s="304">
        <f>[3]Milch!BE7</f>
        <v>730.14843570899995</v>
      </c>
      <c r="CF25" s="305">
        <f>[3]Milch!AZ7</f>
        <v>79.763743298999998</v>
      </c>
      <c r="CG25" s="305">
        <f>[3]Milch!BA7</f>
        <v>1076.728411389</v>
      </c>
      <c r="CH25" s="304">
        <f>[3]Milch!BB7</f>
        <v>38.930751408999996</v>
      </c>
      <c r="CI25" s="304">
        <f>[3]Milch!BC7</f>
        <v>539.50396362000004</v>
      </c>
      <c r="CJ25" s="305">
        <f>[3]Milch!AV7</f>
        <v>87.877993259999997</v>
      </c>
      <c r="CK25" s="305">
        <f>[3]Milch!AW7</f>
        <v>1505.8688021490002</v>
      </c>
      <c r="CL25" s="304"/>
      <c r="CM25" s="304">
        <f>[3]Milch!$CR7</f>
        <v>1826.894849194</v>
      </c>
      <c r="CN25" s="304">
        <f>[3]Milch!$CS7</f>
        <v>8015.0007893500006</v>
      </c>
      <c r="CO25" s="305">
        <f>[3]Milch!$CL7</f>
        <v>1028.898052325</v>
      </c>
      <c r="CP25" s="305">
        <f>[3]Milch!$CM7</f>
        <v>2533.9163048350001</v>
      </c>
      <c r="CQ25" s="304">
        <f>[3]Milch!$CH7</f>
        <v>161.17178731400099</v>
      </c>
      <c r="CR25" s="304">
        <f>[3]Milch!$CI7</f>
        <v>1159.880434638</v>
      </c>
      <c r="CS25" s="305">
        <f>[3]Milch!$CJ7</f>
        <v>150.65764721799999</v>
      </c>
      <c r="CT25" s="305">
        <f>[3]Milch!$CK7</f>
        <v>625.75834908800095</v>
      </c>
      <c r="CU25" s="304">
        <f>[3]Milch!$CN7</f>
        <v>366.21768624200001</v>
      </c>
      <c r="CV25" s="304">
        <f>[3]Milch!$CO7</f>
        <v>2132.2059098909999</v>
      </c>
    </row>
    <row r="26" spans="1:100" s="188" customFormat="1" ht="12.75" customHeight="1" x14ac:dyDescent="0.2">
      <c r="B26" s="189">
        <f>[3]Milch!$A8</f>
        <v>45962</v>
      </c>
      <c r="C26" s="250">
        <f>[3]Milch!$B8</f>
        <v>94.374174425305995</v>
      </c>
      <c r="D26" s="250">
        <f>[3]Milch!$C8</f>
        <v>75.161188701733906</v>
      </c>
      <c r="E26" s="250">
        <f>C26-D26</f>
        <v>19.212985723572089</v>
      </c>
      <c r="F26" s="355">
        <f>C26/D26-1</f>
        <v>0.25562376081911098</v>
      </c>
      <c r="G26" s="251"/>
      <c r="H26" s="304">
        <f>[3]Milch!$E8</f>
        <v>20986.706530951</v>
      </c>
      <c r="I26" s="304">
        <f>[3]Milch!$F8</f>
        <v>250986.29346904901</v>
      </c>
      <c r="J26" s="265">
        <f>H26/(H26+I26)</f>
        <v>7.7164669033142994E-2</v>
      </c>
      <c r="K26" s="265"/>
      <c r="L26" s="189">
        <f>[3]Milch!$A8</f>
        <v>45962</v>
      </c>
      <c r="M26" s="343">
        <f>'Früchte Daten'!BQ24</f>
        <v>4</v>
      </c>
      <c r="N26" s="250">
        <f>[3]Milch!$Z8</f>
        <v>1.9546221200556655</v>
      </c>
      <c r="O26" s="250">
        <f>[3]Milch!$AA8</f>
        <v>1.7933957781792609</v>
      </c>
      <c r="P26" s="252">
        <f>[3]Milch!$AB8</f>
        <v>1.887295673729247</v>
      </c>
      <c r="Q26" s="252">
        <f>[3]Milch!$AC8</f>
        <v>1.4693046782310297</v>
      </c>
      <c r="R26" s="250">
        <f>[3]Milch!$BN8</f>
        <v>12.554201919291454</v>
      </c>
      <c r="S26" s="250">
        <f>[3]Milch!$BO8</f>
        <v>8.3858762550699204</v>
      </c>
      <c r="T26" s="252">
        <f>[3]Milch!$BP8</f>
        <v>12.421111414512961</v>
      </c>
      <c r="U26" s="252">
        <f>[3]Milch!$BQ8</f>
        <v>7.1098253128929043</v>
      </c>
      <c r="V26" s="250">
        <f>[3]Milch!$BR8</f>
        <v>6.5292629331382415</v>
      </c>
      <c r="W26" s="250">
        <f>[3]Milch!$BS8</f>
        <v>4.7854576522248662</v>
      </c>
      <c r="X26" s="252">
        <f>[3]Milch!$BF8</f>
        <v>24.011086299056064</v>
      </c>
      <c r="Y26" s="252">
        <f>[3]Milch!$BG8</f>
        <v>19.474735889476946</v>
      </c>
      <c r="Z26" s="250">
        <f>[3]Milch!$BH8</f>
        <v>21.607539111118616</v>
      </c>
      <c r="AA26" s="250">
        <f>[3]Milch!$BI8</f>
        <v>14.987986743593673</v>
      </c>
      <c r="AB26" s="252"/>
      <c r="AC26" s="252">
        <f>[3]Milch!$AH8</f>
        <v>20.353037255920277</v>
      </c>
      <c r="AD26" s="252">
        <f>[3]Milch!$AI8</f>
        <v>16.60317356685961</v>
      </c>
      <c r="AE26" s="250">
        <f>[3]Milch!$AL8</f>
        <v>24.842110493118533</v>
      </c>
      <c r="AF26" s="250">
        <f>[3]Milch!$AM8</f>
        <v>19.179833545546384</v>
      </c>
      <c r="AG26" s="252">
        <f>[3]Milch!$AR8</f>
        <v>9.6920495349168583</v>
      </c>
      <c r="AH26" s="252">
        <f>[3]Milch!$AS8</f>
        <v>7.6928048129407642</v>
      </c>
      <c r="AI26" s="250">
        <f>[3]Milch!$AN8</f>
        <v>16.135166780515419</v>
      </c>
      <c r="AJ26" s="250">
        <f>[3]Milch!$AO8</f>
        <v>10.777171300255644</v>
      </c>
      <c r="AK26" s="252">
        <f>[3]Milch!$AP8</f>
        <v>33.515281734474698</v>
      </c>
      <c r="AL26" s="252">
        <f>[3]Milch!$AQ8</f>
        <v>23.151446197777712</v>
      </c>
      <c r="AM26" s="250">
        <f>[3]Milch!$AJ8</f>
        <v>24.714492943874681</v>
      </c>
      <c r="AN26" s="250">
        <f>[3]Milch!$AK8</f>
        <v>19.095050874164087</v>
      </c>
      <c r="AO26" s="252"/>
      <c r="AP26" s="252">
        <f>[3]Milch!$CD8</f>
        <v>3.7805329306438846</v>
      </c>
      <c r="AQ26" s="252">
        <f>[3]Milch!$CE8</f>
        <v>3.7748157400136289</v>
      </c>
      <c r="AR26" s="250">
        <f>[3]Milch!$BZ8</f>
        <v>4.9392851216876359</v>
      </c>
      <c r="AS26" s="250">
        <f>[3]Milch!$CA8</f>
        <v>4.6313668456894987</v>
      </c>
      <c r="AT26" s="252">
        <f>[3]Milch!$CB8</f>
        <v>5.8295099569123554</v>
      </c>
      <c r="AU26" s="252">
        <f>[3]Milch!$CC8</f>
        <v>5.171037420818358</v>
      </c>
      <c r="AV26" s="250">
        <f>[3]Milch!$CF8</f>
        <v>4.7077037248589226</v>
      </c>
      <c r="AW26" s="250">
        <f>[3]Milch!$CG8</f>
        <v>4.1639908267827694</v>
      </c>
      <c r="AX26" s="369" t="str">
        <f t="shared" ref="AX26:AX29" si="15">LEFT(AZ26,1)</f>
        <v>4</v>
      </c>
      <c r="AY26" s="189">
        <f>[3]Milch!$A8</f>
        <v>45962</v>
      </c>
      <c r="AZ26" s="343">
        <f>'Früchte Daten'!BQ24</f>
        <v>4</v>
      </c>
      <c r="BA26" s="440">
        <f>[3]Milch!$CX8</f>
        <v>4091.4420124510002</v>
      </c>
      <c r="BB26" s="440">
        <f>[3]Milch!$CY8</f>
        <v>19723.992183528</v>
      </c>
      <c r="BC26" s="304">
        <f>[3]Milch!$AD8</f>
        <v>2729.6443231359999</v>
      </c>
      <c r="BD26" s="304">
        <f>[3]Milch!$AE8</f>
        <v>3916.624516241</v>
      </c>
      <c r="BE26" s="305">
        <f>[3]Milch!$AF8</f>
        <v>1296.0851381790001</v>
      </c>
      <c r="BF26" s="305">
        <f>[3]Milch!$AG8</f>
        <v>14035.430811871</v>
      </c>
      <c r="BG26" s="304"/>
      <c r="BH26" s="304">
        <f>[3]Milch!$CV8</f>
        <v>159.46333837200001</v>
      </c>
      <c r="BI26" s="304">
        <f>[3]Milch!$CW8</f>
        <v>3304.5651142779998</v>
      </c>
      <c r="BJ26" s="305">
        <f>[3]Milch!$BT8</f>
        <v>54.306649976000998</v>
      </c>
      <c r="BK26" s="305">
        <f>[3]Milch!$BU8</f>
        <v>1095.3472816159999</v>
      </c>
      <c r="BL26" s="304">
        <f>[3]Milch!$BV8</f>
        <v>9.3385499999999997</v>
      </c>
      <c r="BM26" s="304">
        <f>[3]Milch!$BW8</f>
        <v>1021.4268919260001</v>
      </c>
      <c r="BN26" s="305">
        <f>[3]Milch!$BX8</f>
        <v>55.602660823999997</v>
      </c>
      <c r="BO26" s="305">
        <f>[3]Milch!$BY8</f>
        <v>649.26124031700101</v>
      </c>
      <c r="BP26" s="304"/>
      <c r="BQ26" s="304">
        <f>[3]Milch!$CT8</f>
        <v>119.901346054</v>
      </c>
      <c r="BR26" s="304">
        <f>[3]Milch!$CU8</f>
        <v>1395.967748603</v>
      </c>
      <c r="BS26" s="305">
        <f>[3]Milch!$BJ8</f>
        <v>89.726036882999992</v>
      </c>
      <c r="BT26" s="305">
        <f>[3]Milch!$BK8</f>
        <v>309.483467679</v>
      </c>
      <c r="BU26" s="304">
        <f>[3]Milch!$BL8</f>
        <v>18.151566232</v>
      </c>
      <c r="BV26" s="304">
        <f>[3]Milch!$BM8</f>
        <v>1007.039229399</v>
      </c>
      <c r="BW26" s="304"/>
      <c r="BX26" s="305">
        <f>[3]Milch!$CP8</f>
        <v>612.83787044600001</v>
      </c>
      <c r="BY26" s="305">
        <f>[3]Milch!$CQ8</f>
        <v>8585.3667997030007</v>
      </c>
      <c r="BZ26" s="304">
        <f>[3]Milch!AT8</f>
        <v>30.362008191001003</v>
      </c>
      <c r="CA26" s="304">
        <f>[3]Milch!AU8</f>
        <v>224.80702438100101</v>
      </c>
      <c r="CB26" s="305">
        <f>[3]Milch!AX8</f>
        <v>85.970114645999999</v>
      </c>
      <c r="CC26" s="305">
        <f>[3]Milch!AY8</f>
        <v>730.11567283000011</v>
      </c>
      <c r="CD26" s="304">
        <f>[3]Milch!BD8</f>
        <v>65.990499766000994</v>
      </c>
      <c r="CE26" s="304">
        <f>[3]Milch!BE8</f>
        <v>668.92646190900098</v>
      </c>
      <c r="CF26" s="305">
        <f>[3]Milch!AZ8</f>
        <v>73.136158257999995</v>
      </c>
      <c r="CG26" s="305">
        <f>[3]Milch!BA8</f>
        <v>913.918739869001</v>
      </c>
      <c r="CH26" s="304">
        <f>[3]Milch!BB8</f>
        <v>35.43513342</v>
      </c>
      <c r="CI26" s="304">
        <f>[3]Milch!BC8</f>
        <v>402.60096108500102</v>
      </c>
      <c r="CJ26" s="305">
        <f>[3]Milch!AV8</f>
        <v>61.331594496001003</v>
      </c>
      <c r="CK26" s="305">
        <f>[3]Milch!AW8</f>
        <v>1034.377992382</v>
      </c>
      <c r="CL26" s="304"/>
      <c r="CM26" s="304">
        <f>[3]Milch!$CR8</f>
        <v>1589.257551641</v>
      </c>
      <c r="CN26" s="304">
        <f>[3]Milch!$CS8</f>
        <v>7131.8332356439996</v>
      </c>
      <c r="CO26" s="305">
        <f>[3]Milch!$CL8</f>
        <v>894.256914975001</v>
      </c>
      <c r="CP26" s="305">
        <f>[3]Milch!$CM8</f>
        <v>2165.929598492</v>
      </c>
      <c r="CQ26" s="304">
        <f>[3]Milch!$CH8</f>
        <v>133.770577357001</v>
      </c>
      <c r="CR26" s="304">
        <f>[3]Milch!$CI8</f>
        <v>1021.229825367</v>
      </c>
      <c r="CS26" s="305">
        <f>[3]Milch!$CJ8</f>
        <v>143.36777278800099</v>
      </c>
      <c r="CT26" s="305">
        <f>[3]Milch!$CK8</f>
        <v>536.64517607800099</v>
      </c>
      <c r="CU26" s="304">
        <f>[3]Milch!$CN8</f>
        <v>303.49850240199999</v>
      </c>
      <c r="CV26" s="304">
        <f>[3]Milch!$CO8</f>
        <v>1848.3608745659999</v>
      </c>
    </row>
    <row r="27" spans="1:100" s="188" customFormat="1" ht="12.75" x14ac:dyDescent="0.2">
      <c r="B27" s="189">
        <f>[3]Milch!$A9</f>
        <v>45931</v>
      </c>
      <c r="C27" s="250">
        <f>[3]Milch!$B9</f>
        <v>99.053405232470496</v>
      </c>
      <c r="D27" s="250">
        <f>[3]Milch!$C9</f>
        <v>78.074170651381806</v>
      </c>
      <c r="E27" s="250">
        <f>C27-D27</f>
        <v>20.97923458108869</v>
      </c>
      <c r="F27" s="355">
        <f>C27/D27-1</f>
        <v>0.26870902894076898</v>
      </c>
      <c r="G27" s="251"/>
      <c r="H27" s="304">
        <f>[3]Milch!$E9</f>
        <v>21827.093455648999</v>
      </c>
      <c r="I27" s="304">
        <f>[3]Milch!$F9</f>
        <v>262430.90654435102</v>
      </c>
      <c r="J27" s="265">
        <f t="shared" ref="J27" si="16">H27/(H27+I27)</f>
        <v>7.6786206388734873E-2</v>
      </c>
      <c r="K27" s="265"/>
      <c r="L27" s="189">
        <f>[3]Milch!$A9</f>
        <v>45931</v>
      </c>
      <c r="M27" s="343">
        <f>'Früchte Daten'!BQ25</f>
        <v>4</v>
      </c>
      <c r="N27" s="250">
        <f>[3]Milch!$Z9</f>
        <v>1.9558444725714825</v>
      </c>
      <c r="O27" s="250">
        <f>[3]Milch!$AA9</f>
        <v>1.7866775442593008</v>
      </c>
      <c r="P27" s="252">
        <f>[3]Milch!$AB9</f>
        <v>1.9258900410041482</v>
      </c>
      <c r="Q27" s="252">
        <f>[3]Milch!$AC9</f>
        <v>1.4783168825039448</v>
      </c>
      <c r="R27" s="250">
        <f>[3]Milch!$BN9</f>
        <v>12.353742843333585</v>
      </c>
      <c r="S27" s="250">
        <f>[3]Milch!$BO9</f>
        <v>8.5178131037759943</v>
      </c>
      <c r="T27" s="252">
        <f>[3]Milch!$BP9</f>
        <v>12.026211048546674</v>
      </c>
      <c r="U27" s="252">
        <f>[3]Milch!$BQ9</f>
        <v>7.4304069189841018</v>
      </c>
      <c r="V27" s="250">
        <f>[3]Milch!$BR9</f>
        <v>6.6355592023794676</v>
      </c>
      <c r="W27" s="250">
        <f>[3]Milch!$BS9</f>
        <v>4.8075540232895841</v>
      </c>
      <c r="X27" s="252">
        <f>[3]Milch!$BF9</f>
        <v>23.919798183057001</v>
      </c>
      <c r="Y27" s="252">
        <f>[3]Milch!$BG9</f>
        <v>19.642874330425801</v>
      </c>
      <c r="Z27" s="250">
        <f>[3]Milch!$BH9</f>
        <v>21.51075921073739</v>
      </c>
      <c r="AA27" s="250">
        <f>[3]Milch!$BI9</f>
        <v>14.866832725459897</v>
      </c>
      <c r="AB27" s="252"/>
      <c r="AC27" s="252">
        <f>[3]Milch!$AH9</f>
        <v>24.02802519253185</v>
      </c>
      <c r="AD27" s="252">
        <f>[3]Milch!$AI9</f>
        <v>18.306487963466118</v>
      </c>
      <c r="AE27" s="250">
        <f>[3]Milch!$AL9</f>
        <v>26.12656202009325</v>
      </c>
      <c r="AF27" s="250">
        <f>[3]Milch!$AM9</f>
        <v>19.552511848299229</v>
      </c>
      <c r="AG27" s="252">
        <f>[3]Milch!$AR9</f>
        <v>9.9022420176826174</v>
      </c>
      <c r="AH27" s="252">
        <f>[3]Milch!$AS9</f>
        <v>7.7947235389157958</v>
      </c>
      <c r="AI27" s="250">
        <f>[3]Milch!$AN9</f>
        <v>16.02725885262296</v>
      </c>
      <c r="AJ27" s="250">
        <f>[3]Milch!$AO9</f>
        <v>10.685232269847308</v>
      </c>
      <c r="AK27" s="252">
        <f>[3]Milch!$AP9</f>
        <v>30.948637994479245</v>
      </c>
      <c r="AL27" s="252">
        <f>[3]Milch!$AQ9</f>
        <v>23.473039827295803</v>
      </c>
      <c r="AM27" s="250">
        <f>[3]Milch!$AJ9</f>
        <v>24.577550790174151</v>
      </c>
      <c r="AN27" s="250">
        <f>[3]Milch!$AK9</f>
        <v>19.92409287766127</v>
      </c>
      <c r="AO27" s="252"/>
      <c r="AP27" s="252">
        <f>[3]Milch!$CD9</f>
        <v>3.8023464815112162</v>
      </c>
      <c r="AQ27" s="252">
        <f>[3]Milch!$CE9</f>
        <v>3.8065362640181801</v>
      </c>
      <c r="AR27" s="250">
        <f>[3]Milch!$BZ9</f>
        <v>4.9245844786943014</v>
      </c>
      <c r="AS27" s="250">
        <f>[3]Milch!$CA9</f>
        <v>4.6095796826049105</v>
      </c>
      <c r="AT27" s="252">
        <f>[3]Milch!$CB9</f>
        <v>5.540241487831624</v>
      </c>
      <c r="AU27" s="252">
        <f>[3]Milch!$CC9</f>
        <v>5.0708851012159517</v>
      </c>
      <c r="AV27" s="250">
        <f>[3]Milch!$CF9</f>
        <v>4.7418112367510696</v>
      </c>
      <c r="AW27" s="250">
        <f>[3]Milch!$CG9</f>
        <v>4.2655301774944636</v>
      </c>
      <c r="AX27" s="369" t="str">
        <f t="shared" si="15"/>
        <v>4</v>
      </c>
      <c r="AY27" s="189">
        <f>[3]Milch!$A9</f>
        <v>45931</v>
      </c>
      <c r="AZ27" s="343">
        <f>'Früchte Daten'!BQ25</f>
        <v>4</v>
      </c>
      <c r="BA27" s="440">
        <f>[3]Milch!$CX9</f>
        <v>3681.7798429180002</v>
      </c>
      <c r="BB27" s="440">
        <f>[3]Milch!$CY9</f>
        <v>18766.315040559999</v>
      </c>
      <c r="BC27" s="304">
        <f>[3]Milch!$AD9</f>
        <v>2469.2416008959999</v>
      </c>
      <c r="BD27" s="304">
        <f>[3]Milch!$AE9</f>
        <v>3780.423980133</v>
      </c>
      <c r="BE27" s="305">
        <f>[3]Milch!$AF9</f>
        <v>1150.0460606080001</v>
      </c>
      <c r="BF27" s="305">
        <f>[3]Milch!$AG9</f>
        <v>13282.830615450001</v>
      </c>
      <c r="BG27" s="304"/>
      <c r="BH27" s="304">
        <f>[3]Milch!$CV9</f>
        <v>148.335881903</v>
      </c>
      <c r="BI27" s="304">
        <f>[3]Milch!$CW9</f>
        <v>3034.4848401849999</v>
      </c>
      <c r="BJ27" s="305">
        <f>[3]Milch!$BT9</f>
        <v>50.458899453001003</v>
      </c>
      <c r="BK27" s="305">
        <f>[3]Milch!$BU9</f>
        <v>992.085545379</v>
      </c>
      <c r="BL27" s="304">
        <f>[3]Milch!$BV9</f>
        <v>11.472963833</v>
      </c>
      <c r="BM27" s="304">
        <f>[3]Milch!$BW9</f>
        <v>914.54199035200099</v>
      </c>
      <c r="BN27" s="305">
        <f>[3]Milch!$BX9</f>
        <v>47.200890000000001</v>
      </c>
      <c r="BO27" s="305">
        <f>[3]Milch!$BY9</f>
        <v>610.93071120900106</v>
      </c>
      <c r="BP27" s="304"/>
      <c r="BQ27" s="304">
        <f>[3]Milch!$CT9</f>
        <v>112.516801302</v>
      </c>
      <c r="BR27" s="304">
        <f>[3]Milch!$CU9</f>
        <v>1282.8264898560001</v>
      </c>
      <c r="BS27" s="305">
        <f>[3]Milch!$BJ9</f>
        <v>85.579241302000995</v>
      </c>
      <c r="BT27" s="305">
        <f>[3]Milch!$BK9</f>
        <v>293.80857478300101</v>
      </c>
      <c r="BU27" s="304">
        <f>[3]Milch!$BL9</f>
        <v>16.106200000000999</v>
      </c>
      <c r="BV27" s="304">
        <f>[3]Milch!$BM9</f>
        <v>910.49077042200099</v>
      </c>
      <c r="BW27" s="304"/>
      <c r="BX27" s="305">
        <f>[3]Milch!$CP9</f>
        <v>562.73783345800098</v>
      </c>
      <c r="BY27" s="305">
        <f>[3]Milch!$CQ9</f>
        <v>8216.3516834429993</v>
      </c>
      <c r="BZ27" s="304">
        <f>[3]Milch!AT9</f>
        <v>16.255957259999999</v>
      </c>
      <c r="CA27" s="304">
        <f>[3]Milch!AU9</f>
        <v>181.61979246900199</v>
      </c>
      <c r="CB27" s="305">
        <f>[3]Milch!AX9</f>
        <v>72.74709010800099</v>
      </c>
      <c r="CC27" s="305">
        <f>[3]Milch!AY9</f>
        <v>735.41644947300097</v>
      </c>
      <c r="CD27" s="304">
        <f>[3]Milch!BD9</f>
        <v>61.777216774000998</v>
      </c>
      <c r="CE27" s="304">
        <f>[3]Milch!BE9</f>
        <v>647.79134473900001</v>
      </c>
      <c r="CF27" s="305">
        <f>[3]Milch!AZ9</f>
        <v>78.326712115001001</v>
      </c>
      <c r="CG27" s="305">
        <f>[3]Milch!BA9</f>
        <v>889.50013358800106</v>
      </c>
      <c r="CH27" s="304">
        <f>[3]Milch!BB9</f>
        <v>41.385428906999998</v>
      </c>
      <c r="CI27" s="304">
        <f>[3]Milch!BC9</f>
        <v>371.33367003400002</v>
      </c>
      <c r="CJ27" s="305">
        <f>[3]Milch!AV9</f>
        <v>60.515598035000998</v>
      </c>
      <c r="CK27" s="305">
        <f>[3]Milch!AW9</f>
        <v>977.83033490299999</v>
      </c>
      <c r="CL27" s="304"/>
      <c r="CM27" s="304">
        <f>[3]Milch!$CR9</f>
        <v>1483.598867378</v>
      </c>
      <c r="CN27" s="304">
        <f>[3]Milch!$CS9</f>
        <v>6848.5989952170003</v>
      </c>
      <c r="CO27" s="305">
        <f>[3]Milch!$CL9</f>
        <v>822.57650775000104</v>
      </c>
      <c r="CP27" s="305">
        <f>[3]Milch!$CM9</f>
        <v>2122.5523365659997</v>
      </c>
      <c r="CQ27" s="304">
        <f>[3]Milch!$CH9</f>
        <v>138.18581054100002</v>
      </c>
      <c r="CR27" s="304">
        <f>[3]Milch!$CI9</f>
        <v>1027.938562782</v>
      </c>
      <c r="CS27" s="305">
        <f>[3]Milch!$CJ9</f>
        <v>117.182966960001</v>
      </c>
      <c r="CT27" s="305">
        <f>[3]Milch!$CK9</f>
        <v>525.42631082000003</v>
      </c>
      <c r="CU27" s="304">
        <f>[3]Milch!$CN9</f>
        <v>279.98585504400103</v>
      </c>
      <c r="CV27" s="304">
        <f>[3]Milch!$CO9</f>
        <v>1773.742759754</v>
      </c>
    </row>
    <row r="28" spans="1:100" s="188" customFormat="1" ht="12.75" x14ac:dyDescent="0.2">
      <c r="B28" s="189">
        <f>[3]Milch!$A10</f>
        <v>45901</v>
      </c>
      <c r="C28" s="250">
        <f>[3]Milch!$B10</f>
        <v>100.28291526583099</v>
      </c>
      <c r="D28" s="250">
        <f>[3]Milch!$C10</f>
        <v>78.468478424456293</v>
      </c>
      <c r="E28" s="250">
        <f t="shared" ref="E28:E87" si="17">C28-D28</f>
        <v>21.8144368413747</v>
      </c>
      <c r="F28" s="355">
        <f t="shared" ref="F28:F58" si="18">C28/D28-1</f>
        <v>0.27800254674717628</v>
      </c>
      <c r="G28" s="251"/>
      <c r="H28" s="304">
        <f>[3]Milch!$E10</f>
        <v>20330.158391383</v>
      </c>
      <c r="I28" s="304">
        <f>[3]Milch!$F10</f>
        <v>271254.84160861699</v>
      </c>
      <c r="J28" s="265">
        <f t="shared" ref="J28:J33" si="19">H28/(H28+I28)</f>
        <v>6.9722922617360295E-2</v>
      </c>
      <c r="K28" s="265"/>
      <c r="L28" s="189">
        <f>[3]Milch!$A10</f>
        <v>45901</v>
      </c>
      <c r="M28" s="343">
        <f>'Früchte Daten'!BQ26</f>
        <v>5</v>
      </c>
      <c r="N28" s="250">
        <f>[3]Milch!$Z10</f>
        <v>1.9595625986198373</v>
      </c>
      <c r="O28" s="250">
        <f>[3]Milch!$AA10</f>
        <v>1.8021033364734893</v>
      </c>
      <c r="P28" s="252">
        <f>[3]Milch!$AB10</f>
        <v>1.9592500600419038</v>
      </c>
      <c r="Q28" s="252">
        <f>[3]Milch!$AC10</f>
        <v>1.4797125499343531</v>
      </c>
      <c r="R28" s="250">
        <f>[3]Milch!$BN10</f>
        <v>12.537774318244782</v>
      </c>
      <c r="S28" s="250">
        <f>[3]Milch!$BO10</f>
        <v>8.2960567326900261</v>
      </c>
      <c r="T28" s="252">
        <f>[3]Milch!$BP10</f>
        <v>12.318121704838232</v>
      </c>
      <c r="U28" s="252">
        <f>[3]Milch!$BQ10</f>
        <v>7.4125209833093253</v>
      </c>
      <c r="V28" s="250">
        <f>[3]Milch!$BR10</f>
        <v>6.6019667213321407</v>
      </c>
      <c r="W28" s="250">
        <f>[3]Milch!$BS10</f>
        <v>4.7188178396679792</v>
      </c>
      <c r="X28" s="252">
        <f>[3]Milch!$BF10</f>
        <v>24.195945943323096</v>
      </c>
      <c r="Y28" s="252">
        <f>[3]Milch!$BG10</f>
        <v>19.37072123744974</v>
      </c>
      <c r="Z28" s="250">
        <f>[3]Milch!$BH10</f>
        <v>21.309992085079408</v>
      </c>
      <c r="AA28" s="250">
        <f>[3]Milch!$BI10</f>
        <v>14.857716064809447</v>
      </c>
      <c r="AB28" s="252"/>
      <c r="AC28" s="252">
        <f>[3]Milch!$AH10</f>
        <v>23.35014183208844</v>
      </c>
      <c r="AD28" s="252">
        <f>[3]Milch!$AI10</f>
        <v>17.090759157359702</v>
      </c>
      <c r="AE28" s="250">
        <f>[3]Milch!$AL10</f>
        <v>26.720120977655373</v>
      </c>
      <c r="AF28" s="250">
        <f>[3]Milch!$AM10</f>
        <v>19.456105382804626</v>
      </c>
      <c r="AG28" s="252">
        <f>[3]Milch!$AR10</f>
        <v>9.897455631469148</v>
      </c>
      <c r="AH28" s="252">
        <f>[3]Milch!$AS10</f>
        <v>7.8630149997259595</v>
      </c>
      <c r="AI28" s="250">
        <f>[3]Milch!$AN10</f>
        <v>15.909925715646455</v>
      </c>
      <c r="AJ28" s="250">
        <f>[3]Milch!$AO10</f>
        <v>11.023544820601069</v>
      </c>
      <c r="AK28" s="252">
        <f>[3]Milch!$AP10</f>
        <v>33.785729061254514</v>
      </c>
      <c r="AL28" s="252">
        <f>[3]Milch!$AQ10</f>
        <v>22.504427245155355</v>
      </c>
      <c r="AM28" s="250">
        <f>[3]Milch!$AJ10</f>
        <v>24.490091522103128</v>
      </c>
      <c r="AN28" s="250">
        <f>[3]Milch!$AK10</f>
        <v>20.514658855081869</v>
      </c>
      <c r="AO28" s="252"/>
      <c r="AP28" s="252">
        <f>[3]Milch!$CD10</f>
        <v>3.7811189135334478</v>
      </c>
      <c r="AQ28" s="252">
        <f>[3]Milch!$CE10</f>
        <v>3.7991710714248224</v>
      </c>
      <c r="AR28" s="250">
        <f>[3]Milch!$BZ10</f>
        <v>5.1224935124624462</v>
      </c>
      <c r="AS28" s="250">
        <f>[3]Milch!$CA10</f>
        <v>4.6609109618969526</v>
      </c>
      <c r="AT28" s="252">
        <f>[3]Milch!$CB10</f>
        <v>5.6266604005376371</v>
      </c>
      <c r="AU28" s="252">
        <f>[3]Milch!$CC10</f>
        <v>5.241806811931462</v>
      </c>
      <c r="AV28" s="250">
        <f>[3]Milch!$CF10</f>
        <v>4.7660198200405555</v>
      </c>
      <c r="AW28" s="250">
        <f>[3]Milch!$CG10</f>
        <v>4.1861913896602845</v>
      </c>
      <c r="AX28" s="369" t="str">
        <f t="shared" si="15"/>
        <v>5</v>
      </c>
      <c r="AY28" s="189">
        <f>[3]Milch!$A10</f>
        <v>45901</v>
      </c>
      <c r="AZ28" s="343">
        <f>'Früchte Daten'!BQ26</f>
        <v>5</v>
      </c>
      <c r="BA28" s="440">
        <f>[3]Milch!$CX10</f>
        <v>4793.754428188</v>
      </c>
      <c r="BB28" s="440">
        <f>[3]Milch!$CY10</f>
        <v>23736.320721459</v>
      </c>
      <c r="BC28" s="304">
        <f>[3]Milch!$AD10</f>
        <v>3143.5689916849997</v>
      </c>
      <c r="BD28" s="304">
        <f>[3]Milch!$AE10</f>
        <v>4749.0370147149997</v>
      </c>
      <c r="BE28" s="305">
        <f>[3]Milch!$AF10</f>
        <v>1454.3957597470001</v>
      </c>
      <c r="BF28" s="305">
        <f>[3]Milch!$AG10</f>
        <v>16783.069341748</v>
      </c>
      <c r="BG28" s="304"/>
      <c r="BH28" s="304">
        <f>[3]Milch!$CV10</f>
        <v>185.865078684</v>
      </c>
      <c r="BI28" s="304">
        <f>[3]Milch!$CW10</f>
        <v>3814.5372113890003</v>
      </c>
      <c r="BJ28" s="305">
        <f>[3]Milch!$BT10</f>
        <v>58.939252022001</v>
      </c>
      <c r="BK28" s="305">
        <f>[3]Milch!$BU10</f>
        <v>1250.3065345910002</v>
      </c>
      <c r="BL28" s="304">
        <f>[3]Milch!$BV10</f>
        <v>12.983049999999999</v>
      </c>
      <c r="BM28" s="304">
        <f>[3]Milch!$BW10</f>
        <v>1097.3692664030002</v>
      </c>
      <c r="BN28" s="305">
        <f>[3]Milch!$BX10</f>
        <v>61.109286423</v>
      </c>
      <c r="BO28" s="305">
        <f>[3]Milch!$BY10</f>
        <v>828.48411443999998</v>
      </c>
      <c r="BP28" s="304"/>
      <c r="BQ28" s="304">
        <f>[3]Milch!$CT10</f>
        <v>146.52913224400001</v>
      </c>
      <c r="BR28" s="304">
        <f>[3]Milch!$CU10</f>
        <v>1466.8768617750002</v>
      </c>
      <c r="BS28" s="305">
        <f>[3]Milch!$BJ10</f>
        <v>108.03075258400101</v>
      </c>
      <c r="BT28" s="305">
        <f>[3]Milch!$BK10</f>
        <v>365.22294633400105</v>
      </c>
      <c r="BU28" s="304">
        <f>[3]Milch!$BL10</f>
        <v>24.889700000000001</v>
      </c>
      <c r="BV28" s="304">
        <f>[3]Milch!$BM10</f>
        <v>1003.283970104</v>
      </c>
      <c r="BW28" s="304"/>
      <c r="BX28" s="305">
        <f>[3]Milch!$CP10</f>
        <v>670.39875461100098</v>
      </c>
      <c r="BY28" s="305">
        <f>[3]Milch!$CQ10</f>
        <v>10015.536695124001</v>
      </c>
      <c r="BZ28" s="304">
        <f>[3]Milch!AT10</f>
        <v>20.602127909000998</v>
      </c>
      <c r="CA28" s="304">
        <f>[3]Milch!AU10</f>
        <v>247.28368669200199</v>
      </c>
      <c r="CB28" s="305">
        <f>[3]Milch!AX10</f>
        <v>86.646316801000992</v>
      </c>
      <c r="CC28" s="305">
        <f>[3]Milch!AY10</f>
        <v>899.67856422500199</v>
      </c>
      <c r="CD28" s="304">
        <f>[3]Milch!BD10</f>
        <v>85.770243954000009</v>
      </c>
      <c r="CE28" s="304">
        <f>[3]Milch!BE10</f>
        <v>844.97888653100097</v>
      </c>
      <c r="CF28" s="305">
        <f>[3]Milch!AZ10</f>
        <v>126.94739847299999</v>
      </c>
      <c r="CG28" s="305">
        <f>[3]Milch!BA10</f>
        <v>1398.876816904</v>
      </c>
      <c r="CH28" s="304">
        <f>[3]Milch!BB10</f>
        <v>39.890214315001003</v>
      </c>
      <c r="CI28" s="304">
        <f>[3]Milch!BC10</f>
        <v>515.777027892001</v>
      </c>
      <c r="CJ28" s="305">
        <f>[3]Milch!AV10</f>
        <v>36.199379786999998</v>
      </c>
      <c r="CK28" s="305">
        <f>[3]Milch!AW10</f>
        <v>750.50423082400107</v>
      </c>
      <c r="CL28" s="304"/>
      <c r="CM28" s="304">
        <f>[3]Milch!$CR10</f>
        <v>1921.762671361</v>
      </c>
      <c r="CN28" s="304">
        <f>[3]Milch!$CS10</f>
        <v>8749.2744658860011</v>
      </c>
      <c r="CO28" s="305">
        <f>[3]Milch!$CL10</f>
        <v>1100.395591557</v>
      </c>
      <c r="CP28" s="305">
        <f>[3]Milch!$CM10</f>
        <v>2777.5819723760001</v>
      </c>
      <c r="CQ28" s="304">
        <f>[3]Milch!$CH10</f>
        <v>184.05855458600001</v>
      </c>
      <c r="CR28" s="304">
        <f>[3]Milch!$CI10</f>
        <v>1298.726199787</v>
      </c>
      <c r="CS28" s="305">
        <f>[3]Milch!$CJ10</f>
        <v>148.70552249200099</v>
      </c>
      <c r="CT28" s="305">
        <f>[3]Milch!$CK10</f>
        <v>655.66640065100103</v>
      </c>
      <c r="CU28" s="304">
        <f>[3]Milch!$CN10</f>
        <v>337.06823215400101</v>
      </c>
      <c r="CV28" s="304">
        <f>[3]Milch!$CO10</f>
        <v>2290.5268097419998</v>
      </c>
    </row>
    <row r="29" spans="1:100" s="188" customFormat="1" ht="12.75" x14ac:dyDescent="0.2">
      <c r="B29" s="189">
        <f>[3]Milch!$A11</f>
        <v>45870</v>
      </c>
      <c r="C29" s="250">
        <f>[3]Milch!$B11</f>
        <v>99.921965189985798</v>
      </c>
      <c r="D29" s="250">
        <f>[3]Milch!$C11</f>
        <v>78.045342638766499</v>
      </c>
      <c r="E29" s="250">
        <f t="shared" si="17"/>
        <v>21.876622551219299</v>
      </c>
      <c r="F29" s="355">
        <f t="shared" si="18"/>
        <v>0.28030657322468833</v>
      </c>
      <c r="G29" s="251"/>
      <c r="H29" s="304">
        <f>[3]Milch!$E11</f>
        <v>17708</v>
      </c>
      <c r="I29" s="304">
        <f>[3]Milch!$F11</f>
        <v>247715</v>
      </c>
      <c r="J29" s="265">
        <f t="shared" si="19"/>
        <v>6.6716147432588732E-2</v>
      </c>
      <c r="K29" s="265"/>
      <c r="L29" s="189">
        <f>[3]Milch!$A11</f>
        <v>45870</v>
      </c>
      <c r="M29" s="343">
        <f>'Früchte Daten'!BQ27</f>
        <v>4</v>
      </c>
      <c r="N29" s="250">
        <f>[3]Milch!$Z11</f>
        <v>1.9602104378359455</v>
      </c>
      <c r="O29" s="250">
        <f>[3]Milch!$AA11</f>
        <v>1.7986367857923302</v>
      </c>
      <c r="P29" s="252">
        <f>[3]Milch!$AB11</f>
        <v>1.9112580090047033</v>
      </c>
      <c r="Q29" s="252">
        <f>[3]Milch!$AC11</f>
        <v>1.4769887689356305</v>
      </c>
      <c r="R29" s="250">
        <f>[3]Milch!$BN11</f>
        <v>12.476185629112807</v>
      </c>
      <c r="S29" s="250">
        <f>[3]Milch!$BO11</f>
        <v>8.5870535576110179</v>
      </c>
      <c r="T29" s="252">
        <f>[3]Milch!$BP11</f>
        <v>12.302640715044424</v>
      </c>
      <c r="U29" s="252">
        <f>[3]Milch!$BQ11</f>
        <v>7.3798750599329681</v>
      </c>
      <c r="V29" s="250">
        <f>[3]Milch!$BR11</f>
        <v>6.5533783336818594</v>
      </c>
      <c r="W29" s="250">
        <f>[3]Milch!$BS11</f>
        <v>4.775190011910472</v>
      </c>
      <c r="X29" s="252">
        <f>[3]Milch!$BF11</f>
        <v>24.334967471960795</v>
      </c>
      <c r="Y29" s="252">
        <f>[3]Milch!$BG11</f>
        <v>19.31297782629747</v>
      </c>
      <c r="Z29" s="250">
        <f>[3]Milch!$BH11</f>
        <v>21.450671655158505</v>
      </c>
      <c r="AA29" s="250">
        <f>[3]Milch!$BI11</f>
        <v>15.114146027705349</v>
      </c>
      <c r="AB29" s="252"/>
      <c r="AC29" s="252">
        <f>[3]Milch!$AH11</f>
        <v>24.150195781311862</v>
      </c>
      <c r="AD29" s="252">
        <f>[3]Milch!$AI11</f>
        <v>16.999837988338697</v>
      </c>
      <c r="AE29" s="250">
        <f>[3]Milch!$AL11</f>
        <v>26.580807327545109</v>
      </c>
      <c r="AF29" s="250">
        <f>[3]Milch!$AM11</f>
        <v>19.533511855543516</v>
      </c>
      <c r="AG29" s="252">
        <f>[3]Milch!$AR11</f>
        <v>9.6686081138874851</v>
      </c>
      <c r="AH29" s="252">
        <f>[3]Milch!$AS11</f>
        <v>7.9854694275176872</v>
      </c>
      <c r="AI29" s="250">
        <f>[3]Milch!$AN11</f>
        <v>16.593820750576068</v>
      </c>
      <c r="AJ29" s="250">
        <f>[3]Milch!$AO11</f>
        <v>11.144540320497969</v>
      </c>
      <c r="AK29" s="252">
        <f>[3]Milch!$AP11</f>
        <v>33.819485816588198</v>
      </c>
      <c r="AL29" s="252">
        <f>[3]Milch!$AQ11</f>
        <v>21.84408095705599</v>
      </c>
      <c r="AM29" s="250">
        <f>[3]Milch!$AJ11</f>
        <v>24.249831385042945</v>
      </c>
      <c r="AN29" s="250">
        <f>[3]Milch!$AK11</f>
        <v>20.287849741074016</v>
      </c>
      <c r="AO29" s="252"/>
      <c r="AP29" s="252">
        <f>[3]Milch!$CD11</f>
        <v>3.834852088778268</v>
      </c>
      <c r="AQ29" s="252">
        <f>[3]Milch!$CE11</f>
        <v>3.7960353111805274</v>
      </c>
      <c r="AR29" s="250">
        <f>[3]Milch!$BZ11</f>
        <v>4.8670088380196512</v>
      </c>
      <c r="AS29" s="250">
        <f>[3]Milch!$CA11</f>
        <v>4.5417682571651881</v>
      </c>
      <c r="AT29" s="252">
        <f>[3]Milch!$CB11</f>
        <v>5.6205463365131463</v>
      </c>
      <c r="AU29" s="252">
        <f>[3]Milch!$CC11</f>
        <v>5.1100841372391228</v>
      </c>
      <c r="AV29" s="250">
        <f>[3]Milch!$CF11</f>
        <v>4.7330025370422977</v>
      </c>
      <c r="AW29" s="250">
        <f>[3]Milch!$CG11</f>
        <v>4.1202820738805617</v>
      </c>
      <c r="AX29" s="369" t="str">
        <f t="shared" si="15"/>
        <v>4</v>
      </c>
      <c r="AY29" s="189">
        <f>[3]Milch!$A11</f>
        <v>45870</v>
      </c>
      <c r="AZ29" s="343">
        <f>'Früchte Daten'!BQ27</f>
        <v>4</v>
      </c>
      <c r="BA29" s="440">
        <f>[3]Milch!$CX11</f>
        <v>3704.254823618</v>
      </c>
      <c r="BB29" s="440">
        <f>[3]Milch!$CY11</f>
        <v>18250.657151135001</v>
      </c>
      <c r="BC29" s="304">
        <f>[3]Milch!$AD11</f>
        <v>2464.2811431229998</v>
      </c>
      <c r="BD29" s="304">
        <f>[3]Milch!$AE11</f>
        <v>3920.5407211360002</v>
      </c>
      <c r="BE29" s="305">
        <f>[3]Milch!$AF11</f>
        <v>1171.3071928429999</v>
      </c>
      <c r="BF29" s="305">
        <f>[3]Milch!$AG11</f>
        <v>12575.728291807</v>
      </c>
      <c r="BG29" s="304"/>
      <c r="BH29" s="304">
        <f>[3]Milch!$CV11</f>
        <v>144.10303379999999</v>
      </c>
      <c r="BI29" s="304">
        <f>[3]Milch!$CW11</f>
        <v>2783.408515609</v>
      </c>
      <c r="BJ29" s="305">
        <f>[3]Milch!$BT11</f>
        <v>44.989791252000998</v>
      </c>
      <c r="BK29" s="305">
        <f>[3]Milch!$BU11</f>
        <v>869.52182557800097</v>
      </c>
      <c r="BL29" s="304">
        <f>[3]Milch!$BV11</f>
        <v>8.5980500000009989</v>
      </c>
      <c r="BM29" s="304">
        <f>[3]Milch!$BW11</f>
        <v>810.97848700400107</v>
      </c>
      <c r="BN29" s="305">
        <f>[3]Milch!$BX11</f>
        <v>49.078180505001001</v>
      </c>
      <c r="BO29" s="305">
        <f>[3]Milch!$BY11</f>
        <v>613.39044331999992</v>
      </c>
      <c r="BP29" s="304"/>
      <c r="BQ29" s="304">
        <f>[3]Milch!$CT11</f>
        <v>103.24750175400101</v>
      </c>
      <c r="BR29" s="304">
        <f>[3]Milch!$CU11</f>
        <v>1119.5197050449999</v>
      </c>
      <c r="BS29" s="305">
        <f>[3]Milch!$BJ11</f>
        <v>76.75061009800099</v>
      </c>
      <c r="BT29" s="305">
        <f>[3]Milch!$BK11</f>
        <v>294.18263179600098</v>
      </c>
      <c r="BU29" s="304">
        <f>[3]Milch!$BL11</f>
        <v>14.732254899999999</v>
      </c>
      <c r="BV29" s="304">
        <f>[3]Milch!$BM11</f>
        <v>740.95388835000097</v>
      </c>
      <c r="BW29" s="304"/>
      <c r="BX29" s="305">
        <f>[3]Milch!$CP11</f>
        <v>535.77458507599999</v>
      </c>
      <c r="BY29" s="305">
        <f>[3]Milch!$CQ11</f>
        <v>7850.6753765840003</v>
      </c>
      <c r="BZ29" s="304">
        <f>[3]Milch!AT11</f>
        <v>14.741557416999999</v>
      </c>
      <c r="CA29" s="304">
        <f>[3]Milch!AU11</f>
        <v>218.60355441500101</v>
      </c>
      <c r="CB29" s="305">
        <f>[3]Milch!AX11</f>
        <v>63.316862071000003</v>
      </c>
      <c r="CC29" s="305">
        <f>[3]Milch!AY11</f>
        <v>726.98193265800091</v>
      </c>
      <c r="CD29" s="304">
        <f>[3]Milch!BD11</f>
        <v>71.286214659999999</v>
      </c>
      <c r="CE29" s="304">
        <f>[3]Milch!BE11</f>
        <v>663.20361291600102</v>
      </c>
      <c r="CF29" s="305">
        <f>[3]Milch!AZ11</f>
        <v>115.31488041899999</v>
      </c>
      <c r="CG29" s="305">
        <f>[3]Milch!BA11</f>
        <v>1455.9712502709999</v>
      </c>
      <c r="CH29" s="304">
        <f>[3]Milch!BB11</f>
        <v>31.999700333001002</v>
      </c>
      <c r="CI29" s="304">
        <f>[3]Milch!BC11</f>
        <v>417.77329539800098</v>
      </c>
      <c r="CJ29" s="305">
        <f>[3]Milch!AV11</f>
        <v>12.645826546</v>
      </c>
      <c r="CK29" s="305">
        <f>[3]Milch!AW11</f>
        <v>298.08004692600105</v>
      </c>
      <c r="CL29" s="304"/>
      <c r="CM29" s="304">
        <f>[3]Milch!$CR11</f>
        <v>1575.9609044490001</v>
      </c>
      <c r="CN29" s="304">
        <f>[3]Milch!$CS11</f>
        <v>7041.83416519</v>
      </c>
      <c r="CO29" s="305">
        <f>[3]Milch!$CL11</f>
        <v>909.04330303300105</v>
      </c>
      <c r="CP29" s="305">
        <f>[3]Milch!$CM11</f>
        <v>2317.2355926339997</v>
      </c>
      <c r="CQ29" s="304">
        <f>[3]Milch!$CH11</f>
        <v>143.205309777</v>
      </c>
      <c r="CR29" s="304">
        <f>[3]Milch!$CI11</f>
        <v>1056.3822722479999</v>
      </c>
      <c r="CS29" s="305">
        <f>[3]Milch!$CJ11</f>
        <v>119.135540228</v>
      </c>
      <c r="CT29" s="305">
        <f>[3]Milch!$CK11</f>
        <v>541.225441015</v>
      </c>
      <c r="CU29" s="304">
        <f>[3]Milch!$CN11</f>
        <v>262.816445732001</v>
      </c>
      <c r="CV29" s="304">
        <f>[3]Milch!$CO11</f>
        <v>1765.613385573</v>
      </c>
    </row>
    <row r="30" spans="1:100" s="188" customFormat="1" ht="12.75" x14ac:dyDescent="0.2">
      <c r="B30" s="189">
        <f>[3]Milch!$A12</f>
        <v>45839</v>
      </c>
      <c r="C30" s="250">
        <f>[3]Milch!$B12</f>
        <v>98.797954816257601</v>
      </c>
      <c r="D30" s="250">
        <f>[3]Milch!$C12</f>
        <v>76.585764341873102</v>
      </c>
      <c r="E30" s="250">
        <f t="shared" si="17"/>
        <v>22.212190474384499</v>
      </c>
      <c r="F30" s="355">
        <f t="shared" si="18"/>
        <v>0.29003027736631237</v>
      </c>
      <c r="G30" s="251"/>
      <c r="H30" s="304">
        <f>[3]Milch!$E12</f>
        <v>17778.5814519249</v>
      </c>
      <c r="I30" s="304">
        <f>[3]Milch!$F12</f>
        <v>247644.4185480751</v>
      </c>
      <c r="J30" s="265">
        <f t="shared" si="19"/>
        <v>6.6982068064654912E-2</v>
      </c>
      <c r="K30" s="265"/>
      <c r="L30" s="189">
        <f>[3]Milch!$A12</f>
        <v>45839</v>
      </c>
      <c r="M30" s="343">
        <f>'Früchte Daten'!BQ28</f>
        <v>4</v>
      </c>
      <c r="N30" s="250">
        <f>[3]Milch!$Z12</f>
        <v>1.96301529237128</v>
      </c>
      <c r="O30" s="250">
        <f>[3]Milch!$AA12</f>
        <v>1.8073810041681126</v>
      </c>
      <c r="P30" s="252">
        <f>[3]Milch!$AB12</f>
        <v>1.9925267225718597</v>
      </c>
      <c r="Q30" s="252">
        <f>[3]Milch!$AC12</f>
        <v>1.4724212460076209</v>
      </c>
      <c r="R30" s="250">
        <f>[3]Milch!$BN12</f>
        <v>12.289549149686003</v>
      </c>
      <c r="S30" s="250">
        <f>[3]Milch!$BO12</f>
        <v>8.4874222020768446</v>
      </c>
      <c r="T30" s="252">
        <f>[3]Milch!$BP12</f>
        <v>11.557709146845278</v>
      </c>
      <c r="U30" s="252">
        <f>[3]Milch!$BQ12</f>
        <v>7.6186310254226521</v>
      </c>
      <c r="V30" s="250">
        <f>[3]Milch!$BR12</f>
        <v>6.6248263868060704</v>
      </c>
      <c r="W30" s="250">
        <f>[3]Milch!$BS12</f>
        <v>4.8044249081188024</v>
      </c>
      <c r="X30" s="252">
        <f>[3]Milch!$BF12</f>
        <v>23.88100043544717</v>
      </c>
      <c r="Y30" s="252">
        <f>[3]Milch!$BG12</f>
        <v>19.502433544531556</v>
      </c>
      <c r="Z30" s="250">
        <f>[3]Milch!$BH12</f>
        <v>21.071794194387326</v>
      </c>
      <c r="AA30" s="250">
        <f>[3]Milch!$BI12</f>
        <v>15.036972567221042</v>
      </c>
      <c r="AB30" s="252"/>
      <c r="AC30" s="252">
        <f>[3]Milch!$AH12</f>
        <v>22.42446388039512</v>
      </c>
      <c r="AD30" s="252">
        <f>[3]Milch!$AI12</f>
        <v>17.146624367132208</v>
      </c>
      <c r="AE30" s="250">
        <f>[3]Milch!$AL12</f>
        <v>27.201760226316644</v>
      </c>
      <c r="AF30" s="250">
        <f>[3]Milch!$AM12</f>
        <v>19.674207458528119</v>
      </c>
      <c r="AG30" s="252">
        <f>[3]Milch!$AR12</f>
        <v>9.846086677013167</v>
      </c>
      <c r="AH30" s="252">
        <f>[3]Milch!$AS12</f>
        <v>8.087994818172584</v>
      </c>
      <c r="AI30" s="250">
        <f>[3]Milch!$AN12</f>
        <v>16.786806474361416</v>
      </c>
      <c r="AJ30" s="250">
        <f>[3]Milch!$AO12</f>
        <v>11.482960328186469</v>
      </c>
      <c r="AK30" s="252">
        <f>[3]Milch!$AP12</f>
        <v>33.545105075621926</v>
      </c>
      <c r="AL30" s="252">
        <f>[3]Milch!$AQ12</f>
        <v>22.636240299882196</v>
      </c>
      <c r="AM30" s="250">
        <f>[3]Milch!$AJ12</f>
        <v>25.040467218579959</v>
      </c>
      <c r="AN30" s="250">
        <f>[3]Milch!$AK12</f>
        <v>21.787207669877098</v>
      </c>
      <c r="AO30" s="252"/>
      <c r="AP30" s="252">
        <f>[3]Milch!$CD12</f>
        <v>3.8974867548044174</v>
      </c>
      <c r="AQ30" s="252">
        <f>[3]Milch!$CE12</f>
        <v>3.7849004120303245</v>
      </c>
      <c r="AR30" s="250">
        <f>[3]Milch!$BZ12</f>
        <v>4.8601420831916471</v>
      </c>
      <c r="AS30" s="250">
        <f>[3]Milch!$CA12</f>
        <v>4.596529172056341</v>
      </c>
      <c r="AT30" s="252">
        <f>[3]Milch!$CB12</f>
        <v>5.6367034383359087</v>
      </c>
      <c r="AU30" s="252">
        <f>[3]Milch!$CC12</f>
        <v>5.2266764592483499</v>
      </c>
      <c r="AV30" s="250">
        <f>[3]Milch!$CF12</f>
        <v>4.8043337022188357</v>
      </c>
      <c r="AW30" s="250">
        <f>[3]Milch!$CG12</f>
        <v>4.2169592990382281</v>
      </c>
      <c r="AX30" s="369" t="str">
        <f>LEFT(AZ30,1)</f>
        <v>4</v>
      </c>
      <c r="AY30" s="189">
        <f>[3]Milch!$A12</f>
        <v>45839</v>
      </c>
      <c r="AZ30" s="343">
        <f>'Früchte Daten'!BQ28</f>
        <v>4</v>
      </c>
      <c r="BA30" s="440">
        <f>[3]Milch!$CX12</f>
        <v>3332.63328125</v>
      </c>
      <c r="BB30" s="440">
        <f>[3]Milch!$CY12</f>
        <v>16490.901551428</v>
      </c>
      <c r="BC30" s="304">
        <f>[3]Milch!$AD12</f>
        <v>2254.5046249940001</v>
      </c>
      <c r="BD30" s="304">
        <f>[3]Milch!$AE12</f>
        <v>3407.483466661</v>
      </c>
      <c r="BE30" s="305">
        <f>[3]Milch!$AF12</f>
        <v>1003.401171053</v>
      </c>
      <c r="BF30" s="305">
        <f>[3]Milch!$AG12</f>
        <v>11487.067232552999</v>
      </c>
      <c r="BG30" s="304"/>
      <c r="BH30" s="304">
        <f>[3]Milch!$CV12</f>
        <v>132.57057078</v>
      </c>
      <c r="BI30" s="304">
        <f>[3]Milch!$CW12</f>
        <v>2519.4245027060001</v>
      </c>
      <c r="BJ30" s="305">
        <f>[3]Milch!$BT12</f>
        <v>41.936502394000996</v>
      </c>
      <c r="BK30" s="305">
        <f>[3]Milch!$BU12</f>
        <v>794.03273494500093</v>
      </c>
      <c r="BL30" s="304">
        <f>[3]Milch!$BV12</f>
        <v>8.4510000000010006</v>
      </c>
      <c r="BM30" s="304">
        <f>[3]Milch!$BW12</f>
        <v>700.10471139900096</v>
      </c>
      <c r="BN30" s="305">
        <f>[3]Milch!$BX12</f>
        <v>43.822346300001001</v>
      </c>
      <c r="BO30" s="305">
        <f>[3]Milch!$BY12</f>
        <v>577.659997535</v>
      </c>
      <c r="BP30" s="304"/>
      <c r="BQ30" s="304">
        <f>[3]Milch!$CT12</f>
        <v>101.92841370500101</v>
      </c>
      <c r="BR30" s="304">
        <f>[3]Milch!$CU12</f>
        <v>1022.6420657780001</v>
      </c>
      <c r="BS30" s="305">
        <f>[3]Milch!$BJ12</f>
        <v>76.591598005000009</v>
      </c>
      <c r="BT30" s="305">
        <f>[3]Milch!$BK12</f>
        <v>258.63678159099999</v>
      </c>
      <c r="BU30" s="304">
        <f>[3]Milch!$BL12</f>
        <v>14.266336000000999</v>
      </c>
      <c r="BV30" s="304">
        <f>[3]Milch!$BM12</f>
        <v>681.98058193400004</v>
      </c>
      <c r="BW30" s="304"/>
      <c r="BX30" s="305">
        <f>[3]Milch!$CP12</f>
        <v>498.16104146800001</v>
      </c>
      <c r="BY30" s="305">
        <f>[3]Milch!$CQ12</f>
        <v>7223.8602043999999</v>
      </c>
      <c r="BZ30" s="304">
        <f>[3]Milch!AT12</f>
        <v>17.660024853000998</v>
      </c>
      <c r="CA30" s="304">
        <f>[3]Milch!AU12</f>
        <v>195.283612615002</v>
      </c>
      <c r="CB30" s="305">
        <f>[3]Milch!AX12</f>
        <v>52.299440988000995</v>
      </c>
      <c r="CC30" s="305">
        <f>[3]Milch!AY12</f>
        <v>684.64175007300196</v>
      </c>
      <c r="CD30" s="304">
        <f>[3]Milch!BD12</f>
        <v>71.876744367000001</v>
      </c>
      <c r="CE30" s="304">
        <f>[3]Milch!BE12</f>
        <v>629.35987067300107</v>
      </c>
      <c r="CF30" s="305">
        <f>[3]Milch!AZ12</f>
        <v>110.914294199</v>
      </c>
      <c r="CG30" s="305">
        <f>[3]Milch!BA12</f>
        <v>1355.9707181480001</v>
      </c>
      <c r="CH30" s="304">
        <f>[3]Milch!BB12</f>
        <v>31.890459081001001</v>
      </c>
      <c r="CI30" s="304">
        <f>[3]Milch!BC12</f>
        <v>353.18965915800101</v>
      </c>
      <c r="CJ30" s="305">
        <f>[3]Milch!AV12</f>
        <v>7.9799428360000002</v>
      </c>
      <c r="CK30" s="305">
        <f>[3]Milch!AW12</f>
        <v>189.70632281099998</v>
      </c>
      <c r="CL30" s="304"/>
      <c r="CM30" s="304">
        <f>[3]Milch!$CR12</f>
        <v>1486.9500258790001</v>
      </c>
      <c r="CN30" s="304">
        <f>[3]Milch!$CS12</f>
        <v>6703.8168094450002</v>
      </c>
      <c r="CO30" s="305">
        <f>[3]Milch!$CL12</f>
        <v>848.67915595700003</v>
      </c>
      <c r="CP30" s="305">
        <f>[3]Milch!$CM12</f>
        <v>2219.6678504809997</v>
      </c>
      <c r="CQ30" s="304">
        <f>[3]Milch!$CH12</f>
        <v>135.45301943799998</v>
      </c>
      <c r="CR30" s="304">
        <f>[3]Milch!$CI12</f>
        <v>1129.320377278</v>
      </c>
      <c r="CS30" s="305">
        <f>[3]Milch!$CJ12</f>
        <v>116.83467606900099</v>
      </c>
      <c r="CT30" s="305">
        <f>[3]Milch!$CK12</f>
        <v>507.80604433600098</v>
      </c>
      <c r="CU30" s="304">
        <f>[3]Milch!$CN12</f>
        <v>254.34884963000002</v>
      </c>
      <c r="CV30" s="304">
        <f>[3]Milch!$CO12</f>
        <v>1607.4127809500001</v>
      </c>
    </row>
    <row r="31" spans="1:100" s="188" customFormat="1" ht="12.75" x14ac:dyDescent="0.2">
      <c r="B31" s="189">
        <f>[3]Milch!$A13</f>
        <v>45809</v>
      </c>
      <c r="C31" s="250">
        <f>[3]Milch!$B13</f>
        <v>93.680599486885399</v>
      </c>
      <c r="D31" s="250">
        <f>[3]Milch!$C13</f>
        <v>74.083171812972495</v>
      </c>
      <c r="E31" s="250">
        <f t="shared" si="17"/>
        <v>19.597427673912904</v>
      </c>
      <c r="F31" s="355">
        <f t="shared" si="18"/>
        <v>0.26453278382016099</v>
      </c>
      <c r="G31" s="251"/>
      <c r="H31" s="304">
        <f>[3]Milch!$E13</f>
        <v>19888.900890289708</v>
      </c>
      <c r="I31" s="304">
        <f>[3]Milch!$F13</f>
        <v>254268.09910971028</v>
      </c>
      <c r="J31" s="265">
        <f t="shared" si="19"/>
        <v>7.2545661392157443E-2</v>
      </c>
      <c r="K31" s="265"/>
      <c r="L31" s="189">
        <f>[3]Milch!$A13</f>
        <v>45809</v>
      </c>
      <c r="M31" s="343">
        <f>'Früchte Daten'!BQ29</f>
        <v>5</v>
      </c>
      <c r="N31" s="250">
        <f>[3]Milch!$Z13</f>
        <v>1.9562043019108759</v>
      </c>
      <c r="O31" s="250">
        <f>[3]Milch!$AA13</f>
        <v>1.7924273329790563</v>
      </c>
      <c r="P31" s="252">
        <f>[3]Milch!$AB13</f>
        <v>1.9514925892013562</v>
      </c>
      <c r="Q31" s="252">
        <f>[3]Milch!$AC13</f>
        <v>1.4971126314662493</v>
      </c>
      <c r="R31" s="250">
        <f>[3]Milch!$BN13</f>
        <v>12.37419281907736</v>
      </c>
      <c r="S31" s="250">
        <f>[3]Milch!$BO13</f>
        <v>8.4180211059137147</v>
      </c>
      <c r="T31" s="252">
        <f>[3]Milch!$BP13</f>
        <v>11.970562674784949</v>
      </c>
      <c r="U31" s="252">
        <f>[3]Milch!$BQ13</f>
        <v>7.7020267593765555</v>
      </c>
      <c r="V31" s="250">
        <f>[3]Milch!$BR13</f>
        <v>6.6238312599461366</v>
      </c>
      <c r="W31" s="250">
        <f>[3]Milch!$BS13</f>
        <v>4.7328398221145545</v>
      </c>
      <c r="X31" s="252">
        <f>[3]Milch!$BF13</f>
        <v>23.714949362399533</v>
      </c>
      <c r="Y31" s="252">
        <f>[3]Milch!$BG13</f>
        <v>19.490778194971174</v>
      </c>
      <c r="Z31" s="250">
        <f>[3]Milch!$BH13</f>
        <v>21.258343017153653</v>
      </c>
      <c r="AA31" s="250">
        <f>[3]Milch!$BI13</f>
        <v>14.945221841975634</v>
      </c>
      <c r="AB31" s="252"/>
      <c r="AC31" s="252">
        <f>[3]Milch!$AH13</f>
        <v>22.627329498513298</v>
      </c>
      <c r="AD31" s="252">
        <f>[3]Milch!$AI13</f>
        <v>18.380891797578954</v>
      </c>
      <c r="AE31" s="250">
        <f>[3]Milch!$AL13</f>
        <v>26.522057120030869</v>
      </c>
      <c r="AF31" s="250">
        <f>[3]Milch!$AM13</f>
        <v>19.243720316422046</v>
      </c>
      <c r="AG31" s="252">
        <f>[3]Milch!$AR13</f>
        <v>9.8232314142699053</v>
      </c>
      <c r="AH31" s="252">
        <f>[3]Milch!$AS13</f>
        <v>8.0201006233739207</v>
      </c>
      <c r="AI31" s="250">
        <f>[3]Milch!$AN13</f>
        <v>15.958243973150005</v>
      </c>
      <c r="AJ31" s="250">
        <f>[3]Milch!$AO13</f>
        <v>11.33413324608105</v>
      </c>
      <c r="AK31" s="252">
        <f>[3]Milch!$AP13</f>
        <v>34.479557064923775</v>
      </c>
      <c r="AL31" s="252">
        <f>[3]Milch!$AQ13</f>
        <v>21.98173464744761</v>
      </c>
      <c r="AM31" s="250">
        <f>[3]Milch!$AJ13</f>
        <v>23.166631929507343</v>
      </c>
      <c r="AN31" s="250">
        <f>[3]Milch!$AK13</f>
        <v>21.530372478701732</v>
      </c>
      <c r="AO31" s="252"/>
      <c r="AP31" s="252">
        <f>[3]Milch!$CD13</f>
        <v>3.9217869364696929</v>
      </c>
      <c r="AQ31" s="252">
        <f>[3]Milch!$CE13</f>
        <v>3.7579656704046012</v>
      </c>
      <c r="AR31" s="250">
        <f>[3]Milch!$BZ13</f>
        <v>5.1030230071000124</v>
      </c>
      <c r="AS31" s="250">
        <f>[3]Milch!$CA13</f>
        <v>4.7392915151613622</v>
      </c>
      <c r="AT31" s="252">
        <f>[3]Milch!$CB13</f>
        <v>5.7049671823344994</v>
      </c>
      <c r="AU31" s="252">
        <f>[3]Milch!$CC13</f>
        <v>5.1991382097407541</v>
      </c>
      <c r="AV31" s="250">
        <f>[3]Milch!$CF13</f>
        <v>4.976976844877929</v>
      </c>
      <c r="AW31" s="250">
        <f>[3]Milch!$CG13</f>
        <v>4.2055378042523044</v>
      </c>
      <c r="AX31" s="369" t="str">
        <f t="shared" ref="AX31:AX62" si="20">LEFT(AZ31,1)</f>
        <v>5</v>
      </c>
      <c r="AY31" s="189">
        <f>[3]Milch!$A13</f>
        <v>45809</v>
      </c>
      <c r="AZ31" s="343">
        <f>'Früchte Daten'!BQ29</f>
        <v>5</v>
      </c>
      <c r="BA31" s="440">
        <f>[3]Milch!$CX13</f>
        <v>4587.3655542980005</v>
      </c>
      <c r="BB31" s="440">
        <f>[3]Milch!$CY13</f>
        <v>22165.529993012999</v>
      </c>
      <c r="BC31" s="304">
        <f>[3]Milch!$AD13</f>
        <v>3053.9073787070001</v>
      </c>
      <c r="BD31" s="304">
        <f>[3]Milch!$AE13</f>
        <v>4703.3765514439992</v>
      </c>
      <c r="BE31" s="305">
        <f>[3]Milch!$AF13</f>
        <v>1431.7245316450001</v>
      </c>
      <c r="BF31" s="305">
        <f>[3]Milch!$AG13</f>
        <v>15343.924890823999</v>
      </c>
      <c r="BG31" s="304"/>
      <c r="BH31" s="304">
        <f>[3]Milch!$CV13</f>
        <v>178.67429285699998</v>
      </c>
      <c r="BI31" s="304">
        <f>[3]Milch!$CW13</f>
        <v>3499.119750462</v>
      </c>
      <c r="BJ31" s="305">
        <f>[3]Milch!$BT13</f>
        <v>57.985522900999996</v>
      </c>
      <c r="BK31" s="305">
        <f>[3]Milch!$BU13</f>
        <v>1145.676399021</v>
      </c>
      <c r="BL31" s="304">
        <f>[3]Milch!$BV13</f>
        <v>11.2996</v>
      </c>
      <c r="BM31" s="304">
        <f>[3]Milch!$BW13</f>
        <v>941.65168459400002</v>
      </c>
      <c r="BN31" s="305">
        <f>[3]Milch!$BX13</f>
        <v>57.170540000000003</v>
      </c>
      <c r="BO31" s="305">
        <f>[3]Milch!$BY13</f>
        <v>794.40975999800003</v>
      </c>
      <c r="BP31" s="304"/>
      <c r="BQ31" s="304">
        <f>[3]Milch!$CT13</f>
        <v>136.19619063499999</v>
      </c>
      <c r="BR31" s="304">
        <f>[3]Milch!$CU13</f>
        <v>1372.230932105</v>
      </c>
      <c r="BS31" s="305">
        <f>[3]Milch!$BJ13</f>
        <v>100.810256272</v>
      </c>
      <c r="BT31" s="305">
        <f>[3]Milch!$BK13</f>
        <v>334.03843476099996</v>
      </c>
      <c r="BU31" s="304">
        <f>[3]Milch!$BL13</f>
        <v>21.035144363000001</v>
      </c>
      <c r="BV31" s="304">
        <f>[3]Milch!$BM13</f>
        <v>933.62486221699999</v>
      </c>
      <c r="BW31" s="304"/>
      <c r="BX31" s="305">
        <f>[3]Milch!$CP13</f>
        <v>718.17502778500102</v>
      </c>
      <c r="BY31" s="305">
        <f>[3]Milch!$CQ13</f>
        <v>9270.3303266929997</v>
      </c>
      <c r="BZ31" s="304">
        <f>[3]Milch!AT13</f>
        <v>31.745232689001</v>
      </c>
      <c r="CA31" s="304">
        <f>[3]Milch!AU13</f>
        <v>227.76551432300101</v>
      </c>
      <c r="CB31" s="305">
        <f>[3]Milch!AX13</f>
        <v>80.571522008000002</v>
      </c>
      <c r="CC31" s="305">
        <f>[3]Milch!AY13</f>
        <v>831.57748168600199</v>
      </c>
      <c r="CD31" s="304">
        <f>[3]Milch!BD13</f>
        <v>95.151687793000008</v>
      </c>
      <c r="CE31" s="304">
        <f>[3]Milch!BE13</f>
        <v>832.398765389</v>
      </c>
      <c r="CF31" s="305">
        <f>[3]Milch!AZ13</f>
        <v>194.67217549699998</v>
      </c>
      <c r="CG31" s="305">
        <f>[3]Milch!BA13</f>
        <v>1745.3559382819999</v>
      </c>
      <c r="CH31" s="304">
        <f>[3]Milch!BB13</f>
        <v>35.756604997000004</v>
      </c>
      <c r="CI31" s="304">
        <f>[3]Milch!BC13</f>
        <v>484.26170448400097</v>
      </c>
      <c r="CJ31" s="305">
        <f>[3]Milch!AV13</f>
        <v>11.004550769</v>
      </c>
      <c r="CK31" s="305">
        <f>[3]Milch!AW13</f>
        <v>187.95423274600103</v>
      </c>
      <c r="CL31" s="304"/>
      <c r="CM31" s="304">
        <f>[3]Milch!$CR13</f>
        <v>1909.6081895079999</v>
      </c>
      <c r="CN31" s="304">
        <f>[3]Milch!$CS13</f>
        <v>8795.2372761540009</v>
      </c>
      <c r="CO31" s="305">
        <f>[3]Milch!$CL13</f>
        <v>1137.364150741</v>
      </c>
      <c r="CP31" s="305">
        <f>[3]Milch!$CM13</f>
        <v>2934.3755955869997</v>
      </c>
      <c r="CQ31" s="304">
        <f>[3]Milch!$CH13</f>
        <v>180.75687625699999</v>
      </c>
      <c r="CR31" s="304">
        <f>[3]Milch!$CI13</f>
        <v>1396.6529645760002</v>
      </c>
      <c r="CS31" s="305">
        <f>[3]Milch!$CJ13</f>
        <v>141.147462501001</v>
      </c>
      <c r="CT31" s="305">
        <f>[3]Milch!$CK13</f>
        <v>657.35863631300106</v>
      </c>
      <c r="CU31" s="304">
        <f>[3]Milch!$CN13</f>
        <v>325.14739775300103</v>
      </c>
      <c r="CV31" s="304">
        <f>[3]Milch!$CO13</f>
        <v>2139.5871460910002</v>
      </c>
    </row>
    <row r="32" spans="1:100" s="188" customFormat="1" ht="12.75" x14ac:dyDescent="0.2">
      <c r="B32" s="189">
        <f>[3]Milch!$A14</f>
        <v>45778</v>
      </c>
      <c r="C32" s="250">
        <f>[3]Milch!$B14</f>
        <v>88.19039590237</v>
      </c>
      <c r="D32" s="250">
        <f>[3]Milch!$C14</f>
        <v>71.458028626254205</v>
      </c>
      <c r="E32" s="250">
        <f t="shared" si="17"/>
        <v>16.732367276115795</v>
      </c>
      <c r="F32" s="355">
        <f t="shared" si="18"/>
        <v>0.23415657551415014</v>
      </c>
      <c r="G32" s="251"/>
      <c r="H32" s="304">
        <f>[3]Milch!$E14</f>
        <v>25090</v>
      </c>
      <c r="I32" s="304">
        <f>[3]Milch!$F14</f>
        <v>290668</v>
      </c>
      <c r="J32" s="265">
        <f t="shared" si="19"/>
        <v>7.9459586138751828E-2</v>
      </c>
      <c r="K32" s="265"/>
      <c r="L32" s="189">
        <f>[3]Milch!$A14</f>
        <v>45778</v>
      </c>
      <c r="M32" s="343">
        <f>'Früchte Daten'!BQ30</f>
        <v>4</v>
      </c>
      <c r="N32" s="250">
        <f>[3]Milch!$Z14</f>
        <v>1.9545550986306288</v>
      </c>
      <c r="O32" s="250">
        <f>[3]Milch!$AA14</f>
        <v>1.7923256282335327</v>
      </c>
      <c r="P32" s="252">
        <f>[3]Milch!$AB14</f>
        <v>1.9706716600400471</v>
      </c>
      <c r="Q32" s="252">
        <f>[3]Milch!$AC14</f>
        <v>1.4483701905549327</v>
      </c>
      <c r="R32" s="250">
        <f>[3]Milch!$BN14</f>
        <v>12.490896724481383</v>
      </c>
      <c r="S32" s="250">
        <f>[3]Milch!$BO14</f>
        <v>8.3254914871512788</v>
      </c>
      <c r="T32" s="252">
        <f>[3]Milch!$BP14</f>
        <v>12.081080407071084</v>
      </c>
      <c r="U32" s="252">
        <f>[3]Milch!$BQ14</f>
        <v>7.4925222423561442</v>
      </c>
      <c r="V32" s="250">
        <f>[3]Milch!$BR14</f>
        <v>6.7190391445113065</v>
      </c>
      <c r="W32" s="250">
        <f>[3]Milch!$BS14</f>
        <v>4.777825870504512</v>
      </c>
      <c r="X32" s="252">
        <f>[3]Milch!$BF14</f>
        <v>24.269158062067621</v>
      </c>
      <c r="Y32" s="252">
        <f>[3]Milch!$BG14</f>
        <v>19.480302207375477</v>
      </c>
      <c r="Z32" s="250">
        <f>[3]Milch!$BH14</f>
        <v>20.729617891320714</v>
      </c>
      <c r="AA32" s="250">
        <f>[3]Milch!$BI14</f>
        <v>14.871886137336626</v>
      </c>
      <c r="AB32" s="252"/>
      <c r="AC32" s="252">
        <f>[3]Milch!$AH14</f>
        <v>22.371653935722364</v>
      </c>
      <c r="AD32" s="252">
        <f>[3]Milch!$AI14</f>
        <v>17.970843961257586</v>
      </c>
      <c r="AE32" s="250">
        <f>[3]Milch!$AL14</f>
        <v>27.051271730405038</v>
      </c>
      <c r="AF32" s="250">
        <f>[3]Milch!$AM14</f>
        <v>19.695811327848311</v>
      </c>
      <c r="AG32" s="252">
        <f>[3]Milch!$AR14</f>
        <v>9.7337170001560978</v>
      </c>
      <c r="AH32" s="252">
        <f>[3]Milch!$AS14</f>
        <v>7.8556835666134273</v>
      </c>
      <c r="AI32" s="250">
        <f>[3]Milch!$AN14</f>
        <v>16.056706043951696</v>
      </c>
      <c r="AJ32" s="250">
        <f>[3]Milch!$AO14</f>
        <v>11.440296099347867</v>
      </c>
      <c r="AK32" s="252">
        <f>[3]Milch!$AP14</f>
        <v>33.400770492136232</v>
      </c>
      <c r="AL32" s="252">
        <f>[3]Milch!$AQ14</f>
        <v>22.66734735257349</v>
      </c>
      <c r="AM32" s="250">
        <f>[3]Milch!$AJ14</f>
        <v>25.901600113103655</v>
      </c>
      <c r="AN32" s="250">
        <f>[3]Milch!$AK14</f>
        <v>20.9919205551993</v>
      </c>
      <c r="AO32" s="252"/>
      <c r="AP32" s="252">
        <f>[3]Milch!$CD14</f>
        <v>3.9576432936982897</v>
      </c>
      <c r="AQ32" s="252">
        <f>[3]Milch!$CE14</f>
        <v>3.7810615358997852</v>
      </c>
      <c r="AR32" s="250">
        <f>[3]Milch!$BZ14</f>
        <v>5.7425182036476876</v>
      </c>
      <c r="AS32" s="250">
        <f>[3]Milch!$CA14</f>
        <v>4.6741035553334074</v>
      </c>
      <c r="AT32" s="252">
        <f>[3]Milch!$CB14</f>
        <v>5.9762741652098716</v>
      </c>
      <c r="AU32" s="252">
        <f>[3]Milch!$CC14</f>
        <v>5.1846944101478529</v>
      </c>
      <c r="AV32" s="250">
        <f>[3]Milch!$CF14</f>
        <v>5.3616321747870552</v>
      </c>
      <c r="AW32" s="250">
        <f>[3]Milch!$CG14</f>
        <v>4.1932379943539919</v>
      </c>
      <c r="AX32" s="369" t="str">
        <f t="shared" si="20"/>
        <v>4</v>
      </c>
      <c r="AY32" s="189">
        <f>[3]Milch!$A14</f>
        <v>45778</v>
      </c>
      <c r="AZ32" s="343">
        <f>'Früchte Daten'!BQ30</f>
        <v>4</v>
      </c>
      <c r="BA32" s="440">
        <f>[3]Milch!$CX14</f>
        <v>3841.6693748039997</v>
      </c>
      <c r="BB32" s="440">
        <f>[3]Milch!$CY14</f>
        <v>18674.331480682999</v>
      </c>
      <c r="BC32" s="304">
        <f>[3]Milch!$AD14</f>
        <v>2544.1331148959998</v>
      </c>
      <c r="BD32" s="304">
        <f>[3]Milch!$AE14</f>
        <v>3822.9040720429998</v>
      </c>
      <c r="BE32" s="305">
        <f>[3]Milch!$AF14</f>
        <v>1235.4614992009999</v>
      </c>
      <c r="BF32" s="305">
        <f>[3]Milch!$AG14</f>
        <v>13120.448024686999</v>
      </c>
      <c r="BG32" s="304"/>
      <c r="BH32" s="304">
        <f>[3]Milch!$CV14</f>
        <v>152.75130371400101</v>
      </c>
      <c r="BI32" s="304">
        <f>[3]Milch!$CW14</f>
        <v>3020.1142525260002</v>
      </c>
      <c r="BJ32" s="305">
        <f>[3]Milch!$BT14</f>
        <v>51.307628012000002</v>
      </c>
      <c r="BK32" s="305">
        <f>[3]Milch!$BU14</f>
        <v>959.92909542600103</v>
      </c>
      <c r="BL32" s="304">
        <f>[3]Milch!$BV14</f>
        <v>10.425700000000001</v>
      </c>
      <c r="BM32" s="304">
        <f>[3]Milch!$BW14</f>
        <v>895.09154050999996</v>
      </c>
      <c r="BN32" s="305">
        <f>[3]Milch!$BX14</f>
        <v>45.885360000001</v>
      </c>
      <c r="BO32" s="305">
        <f>[3]Milch!$BY14</f>
        <v>660.52241938900102</v>
      </c>
      <c r="BP32" s="304"/>
      <c r="BQ32" s="304">
        <f>[3]Milch!$CT14</f>
        <v>111.04209323100099</v>
      </c>
      <c r="BR32" s="304">
        <f>[3]Milch!$CU14</f>
        <v>1167.1067313010001</v>
      </c>
      <c r="BS32" s="305">
        <f>[3]Milch!$BJ14</f>
        <v>80.379923230999992</v>
      </c>
      <c r="BT32" s="305">
        <f>[3]Milch!$BK14</f>
        <v>276.57779492600002</v>
      </c>
      <c r="BU32" s="304">
        <f>[3]Milch!$BL14</f>
        <v>18.685260000000998</v>
      </c>
      <c r="BV32" s="304">
        <f>[3]Milch!$BM14</f>
        <v>805.854448931001</v>
      </c>
      <c r="BW32" s="304"/>
      <c r="BX32" s="305">
        <f>[3]Milch!$CP14</f>
        <v>539.16358183400098</v>
      </c>
      <c r="BY32" s="305">
        <f>[3]Milch!$CQ14</f>
        <v>7709.7667238720005</v>
      </c>
      <c r="BZ32" s="304">
        <f>[3]Milch!AT14</f>
        <v>21.228320275001</v>
      </c>
      <c r="CA32" s="304">
        <f>[3]Milch!AU14</f>
        <v>193.10194731100199</v>
      </c>
      <c r="CB32" s="305">
        <f>[3]Milch!AX14</f>
        <v>57.784542234</v>
      </c>
      <c r="CC32" s="305">
        <f>[3]Milch!AY14</f>
        <v>756.02207082300094</v>
      </c>
      <c r="CD32" s="304">
        <f>[3]Milch!BD14</f>
        <v>75.65138017000001</v>
      </c>
      <c r="CE32" s="304">
        <f>[3]Milch!BE14</f>
        <v>715.95114499700003</v>
      </c>
      <c r="CF32" s="305">
        <f>[3]Milch!AZ14</f>
        <v>109.368738882001</v>
      </c>
      <c r="CG32" s="305">
        <f>[3]Milch!BA14</f>
        <v>1264.7467573930001</v>
      </c>
      <c r="CH32" s="304">
        <f>[3]Milch!BB14</f>
        <v>37.528806599001001</v>
      </c>
      <c r="CI32" s="304">
        <f>[3]Milch!BC14</f>
        <v>412.09138972900098</v>
      </c>
      <c r="CJ32" s="305">
        <f>[3]Milch!AV14</f>
        <v>12.128025485</v>
      </c>
      <c r="CK32" s="305">
        <f>[3]Milch!AW14</f>
        <v>201.66930329899998</v>
      </c>
      <c r="CL32" s="304"/>
      <c r="CM32" s="304">
        <f>[3]Milch!$CR14</f>
        <v>1521.1958581199999</v>
      </c>
      <c r="CN32" s="304">
        <f>[3]Milch!$CS14</f>
        <v>7365.056326465</v>
      </c>
      <c r="CO32" s="305">
        <f>[3]Milch!$CL14</f>
        <v>867.51377175699997</v>
      </c>
      <c r="CP32" s="305">
        <f>[3]Milch!$CM14</f>
        <v>2307.3674578660002</v>
      </c>
      <c r="CQ32" s="304">
        <f>[3]Milch!$CH14</f>
        <v>154.28413026000001</v>
      </c>
      <c r="CR32" s="304">
        <f>[3]Milch!$CI14</f>
        <v>1141.6807128369999</v>
      </c>
      <c r="CS32" s="305">
        <f>[3]Milch!$CJ14</f>
        <v>126.12136316700101</v>
      </c>
      <c r="CT32" s="305">
        <f>[3]Milch!$CK14</f>
        <v>577.94450949299994</v>
      </c>
      <c r="CU32" s="304">
        <f>[3]Milch!$CN14</f>
        <v>251.10243427999998</v>
      </c>
      <c r="CV32" s="304">
        <f>[3]Milch!$CO14</f>
        <v>1898.1367384359999</v>
      </c>
    </row>
    <row r="33" spans="2:100" s="188" customFormat="1" ht="12.75" x14ac:dyDescent="0.2">
      <c r="B33" s="189">
        <f>[3]Milch!$A15</f>
        <v>45748</v>
      </c>
      <c r="C33" s="250">
        <f>[3]Milch!$B15</f>
        <v>88.287123428894802</v>
      </c>
      <c r="D33" s="250">
        <f>[3]Milch!$C15</f>
        <v>71.743335349577606</v>
      </c>
      <c r="E33" s="250">
        <f t="shared" si="17"/>
        <v>16.543788079317196</v>
      </c>
      <c r="F33" s="355">
        <f t="shared" si="18"/>
        <v>0.23059686309126404</v>
      </c>
      <c r="G33" s="251"/>
      <c r="H33" s="304">
        <f>[3]Milch!$E15</f>
        <v>24831</v>
      </c>
      <c r="I33" s="304">
        <f>[3]Milch!$F15</f>
        <v>290061</v>
      </c>
      <c r="J33" s="265">
        <f t="shared" si="19"/>
        <v>7.8855607636904079E-2</v>
      </c>
      <c r="K33" s="265"/>
      <c r="L33" s="189">
        <f>[3]Milch!$A15</f>
        <v>45748</v>
      </c>
      <c r="M33" s="343">
        <f>'Früchte Daten'!BQ31</f>
        <v>4</v>
      </c>
      <c r="N33" s="250">
        <f>[3]Milch!$Z15</f>
        <v>1.9534781804497614</v>
      </c>
      <c r="O33" s="250">
        <f>[3]Milch!$AA15</f>
        <v>1.7839266108818579</v>
      </c>
      <c r="P33" s="252">
        <f>[3]Milch!$AB15</f>
        <v>1.9127237898725837</v>
      </c>
      <c r="Q33" s="252">
        <f>[3]Milch!$AC15</f>
        <v>1.4571264981774956</v>
      </c>
      <c r="R33" s="250">
        <f>[3]Milch!$BN15</f>
        <v>12.049820114306772</v>
      </c>
      <c r="S33" s="250">
        <f>[3]Milch!$BO15</f>
        <v>8.1911817427683751</v>
      </c>
      <c r="T33" s="252">
        <f>[3]Milch!$BP15</f>
        <v>11.51518744835977</v>
      </c>
      <c r="U33" s="252">
        <f>[3]Milch!$BQ15</f>
        <v>7.6119862438517458</v>
      </c>
      <c r="V33" s="250">
        <f>[3]Milch!$BR15</f>
        <v>6.6219564089471623</v>
      </c>
      <c r="W33" s="250">
        <f>[3]Milch!$BS15</f>
        <v>4.7719010734224456</v>
      </c>
      <c r="X33" s="252">
        <f>[3]Milch!$BF15</f>
        <v>23.377619120437696</v>
      </c>
      <c r="Y33" s="252">
        <f>[3]Milch!$BG15</f>
        <v>19.404531963611241</v>
      </c>
      <c r="Z33" s="250">
        <f>[3]Milch!$BH15</f>
        <v>20.678208752340158</v>
      </c>
      <c r="AA33" s="250">
        <f>[3]Milch!$BI15</f>
        <v>14.917374322024569</v>
      </c>
      <c r="AB33" s="252"/>
      <c r="AC33" s="252">
        <f>[3]Milch!$AH15</f>
        <v>23.612655491183435</v>
      </c>
      <c r="AD33" s="252">
        <f>[3]Milch!$AI15</f>
        <v>18.047848924740176</v>
      </c>
      <c r="AE33" s="250">
        <f>[3]Milch!$AL15</f>
        <v>26.647424085896247</v>
      </c>
      <c r="AF33" s="250">
        <f>[3]Milch!$AM15</f>
        <v>19.583612466925768</v>
      </c>
      <c r="AG33" s="252">
        <f>[3]Milch!$AR15</f>
        <v>9.7232883669770143</v>
      </c>
      <c r="AH33" s="252">
        <f>[3]Milch!$AS15</f>
        <v>8.0375090684730903</v>
      </c>
      <c r="AI33" s="250">
        <f>[3]Milch!$AN15</f>
        <v>16.088141030039829</v>
      </c>
      <c r="AJ33" s="250">
        <f>[3]Milch!$AO15</f>
        <v>11.2769786889726</v>
      </c>
      <c r="AK33" s="252">
        <f>[3]Milch!$AP15</f>
        <v>34.610736596914855</v>
      </c>
      <c r="AL33" s="252">
        <f>[3]Milch!$AQ15</f>
        <v>22.405680396261264</v>
      </c>
      <c r="AM33" s="250">
        <f>[3]Milch!$AJ15</f>
        <v>24.22306662660376</v>
      </c>
      <c r="AN33" s="250">
        <f>[3]Milch!$AK15</f>
        <v>20.953498320754768</v>
      </c>
      <c r="AO33" s="252"/>
      <c r="AP33" s="252">
        <f>[3]Milch!$CD15</f>
        <v>3.8901696541667619</v>
      </c>
      <c r="AQ33" s="252">
        <f>[3]Milch!$CE15</f>
        <v>3.7816336482354775</v>
      </c>
      <c r="AR33" s="250">
        <f>[3]Milch!$BZ15</f>
        <v>5.4303560641862445</v>
      </c>
      <c r="AS33" s="250">
        <f>[3]Milch!$CA15</f>
        <v>4.7362330329221738</v>
      </c>
      <c r="AT33" s="252">
        <f>[3]Milch!$CB15</f>
        <v>6.0923001002499424</v>
      </c>
      <c r="AU33" s="252">
        <f>[3]Milch!$CC15</f>
        <v>5.2349683029013985</v>
      </c>
      <c r="AV33" s="250">
        <f>[3]Milch!$CF15</f>
        <v>5.3409763328514233</v>
      </c>
      <c r="AW33" s="250">
        <f>[3]Milch!$CG15</f>
        <v>4.0935262112980499</v>
      </c>
      <c r="AX33" s="369" t="str">
        <f t="shared" si="20"/>
        <v>4</v>
      </c>
      <c r="AY33" s="189">
        <f>[3]Milch!$A15</f>
        <v>45748</v>
      </c>
      <c r="AZ33" s="343">
        <f>'Früchte Daten'!BQ31</f>
        <v>4</v>
      </c>
      <c r="BA33" s="440">
        <f>[3]Milch!$CX15</f>
        <v>3824.7292220279996</v>
      </c>
      <c r="BB33" s="440">
        <f>[3]Milch!$CY15</f>
        <v>19091.682882734</v>
      </c>
      <c r="BC33" s="304">
        <f>[3]Milch!$AD15</f>
        <v>2483.6414319569999</v>
      </c>
      <c r="BD33" s="304">
        <f>[3]Milch!$AE15</f>
        <v>3823.8077756500002</v>
      </c>
      <c r="BE33" s="305">
        <f>[3]Milch!$AF15</f>
        <v>1252.7672312119998</v>
      </c>
      <c r="BF33" s="305">
        <f>[3]Milch!$AG15</f>
        <v>13491.727778844001</v>
      </c>
      <c r="BG33" s="304"/>
      <c r="BH33" s="304">
        <f>[3]Milch!$CV15</f>
        <v>163.190401243</v>
      </c>
      <c r="BI33" s="304">
        <f>[3]Milch!$CW15</f>
        <v>3165.9578244599998</v>
      </c>
      <c r="BJ33" s="305">
        <f>[3]Milch!$BT15</f>
        <v>52.954754434000996</v>
      </c>
      <c r="BK33" s="305">
        <f>[3]Milch!$BU15</f>
        <v>1058.4241322570001</v>
      </c>
      <c r="BL33" s="304">
        <f>[3]Milch!$BV15</f>
        <v>11.0137</v>
      </c>
      <c r="BM33" s="304">
        <f>[3]Milch!$BW15</f>
        <v>872.08187277700097</v>
      </c>
      <c r="BN33" s="305">
        <f>[3]Milch!$BX15</f>
        <v>53.156780000001</v>
      </c>
      <c r="BO33" s="305">
        <f>[3]Milch!$BY15</f>
        <v>698.86169749600106</v>
      </c>
      <c r="BP33" s="304"/>
      <c r="BQ33" s="304">
        <f>[3]Milch!$CT15</f>
        <v>120.43659038199999</v>
      </c>
      <c r="BR33" s="304">
        <f>[3]Milch!$CU15</f>
        <v>1293.3422215339999</v>
      </c>
      <c r="BS33" s="305">
        <f>[3]Milch!$BJ15</f>
        <v>89.002755760999989</v>
      </c>
      <c r="BT33" s="305">
        <f>[3]Milch!$BK15</f>
        <v>297.284162004</v>
      </c>
      <c r="BU33" s="304">
        <f>[3]Milch!$BL15</f>
        <v>19.039020000001003</v>
      </c>
      <c r="BV33" s="304">
        <f>[3]Milch!$BM15</f>
        <v>908.85304110100003</v>
      </c>
      <c r="BW33" s="304"/>
      <c r="BX33" s="305">
        <f>[3]Milch!$CP15</f>
        <v>514.46663228099999</v>
      </c>
      <c r="BY33" s="305">
        <f>[3]Milch!$CQ15</f>
        <v>7558.8776244430001</v>
      </c>
      <c r="BZ33" s="304">
        <f>[3]Milch!AT15</f>
        <v>14.703930879</v>
      </c>
      <c r="CA33" s="304">
        <f>[3]Milch!AU15</f>
        <v>201.893678018</v>
      </c>
      <c r="CB33" s="305">
        <f>[3]Milch!AX15</f>
        <v>64.923551035000997</v>
      </c>
      <c r="CC33" s="305">
        <f>[3]Milch!AY15</f>
        <v>766.06584880900004</v>
      </c>
      <c r="CD33" s="304">
        <f>[3]Milch!BD15</f>
        <v>68.406733133000003</v>
      </c>
      <c r="CE33" s="304">
        <f>[3]Milch!BE15</f>
        <v>613.71245181700101</v>
      </c>
      <c r="CF33" s="305">
        <f>[3]Milch!AZ15</f>
        <v>95.595223203000003</v>
      </c>
      <c r="CG33" s="305">
        <f>[3]Milch!BA15</f>
        <v>1063.870328017</v>
      </c>
      <c r="CH33" s="304">
        <f>[3]Milch!BB15</f>
        <v>30.228092231999998</v>
      </c>
      <c r="CI33" s="304">
        <f>[3]Milch!BC15</f>
        <v>420.34366420599997</v>
      </c>
      <c r="CJ33" s="305">
        <f>[3]Milch!AV15</f>
        <v>12.429686252001</v>
      </c>
      <c r="CK33" s="305">
        <f>[3]Milch!AW15</f>
        <v>244.636086452</v>
      </c>
      <c r="CL33" s="304"/>
      <c r="CM33" s="304">
        <f>[3]Milch!$CR15</f>
        <v>1479.779589001</v>
      </c>
      <c r="CN33" s="304">
        <f>[3]Milch!$CS15</f>
        <v>7075.8692639300007</v>
      </c>
      <c r="CO33" s="305">
        <f>[3]Milch!$CL15</f>
        <v>834.55454486300096</v>
      </c>
      <c r="CP33" s="305">
        <f>[3]Milch!$CM15</f>
        <v>2190.7573930890003</v>
      </c>
      <c r="CQ33" s="304">
        <f>[3]Milch!$CH15</f>
        <v>135.94205577100101</v>
      </c>
      <c r="CR33" s="304">
        <f>[3]Milch!$CI15</f>
        <v>1078.9507292549999</v>
      </c>
      <c r="CS33" s="305">
        <f>[3]Milch!$CJ15</f>
        <v>129.07775892699999</v>
      </c>
      <c r="CT33" s="305">
        <f>[3]Milch!$CK15</f>
        <v>539.278309833001</v>
      </c>
      <c r="CU33" s="304">
        <f>[3]Milch!$CN15</f>
        <v>255.20705050199999</v>
      </c>
      <c r="CV33" s="304">
        <f>[3]Milch!$CO15</f>
        <v>1840.527227821</v>
      </c>
    </row>
    <row r="34" spans="2:100" s="188" customFormat="1" ht="12.75" x14ac:dyDescent="0.2">
      <c r="B34" s="189">
        <f>[3]Milch!$A16</f>
        <v>45717</v>
      </c>
      <c r="C34" s="250">
        <f>[3]Milch!$B16</f>
        <v>88.678843908611896</v>
      </c>
      <c r="D34" s="250">
        <f>[3]Milch!$C16</f>
        <v>72.521190090049899</v>
      </c>
      <c r="E34" s="250">
        <f t="shared" si="17"/>
        <v>16.157653818561997</v>
      </c>
      <c r="F34" s="355">
        <f t="shared" si="18"/>
        <v>0.22279907153342293</v>
      </c>
      <c r="G34" s="251"/>
      <c r="H34" s="304">
        <f>[3]Milch!$E16</f>
        <v>23602</v>
      </c>
      <c r="I34" s="304">
        <f>[3]Milch!$F16</f>
        <v>280461</v>
      </c>
      <c r="J34" s="265">
        <f t="shared" ref="J34:J87" si="21">H34/(H34+I34)</f>
        <v>7.7622071741711415E-2</v>
      </c>
      <c r="K34" s="265"/>
      <c r="L34" s="189">
        <f>[3]Milch!$A16</f>
        <v>45717</v>
      </c>
      <c r="M34" s="343">
        <f>'Früchte Daten'!BQ32</f>
        <v>5</v>
      </c>
      <c r="N34" s="250">
        <f>[3]Milch!$Z16</f>
        <v>1.9608524957549649</v>
      </c>
      <c r="O34" s="250">
        <f>[3]Milch!$AA16</f>
        <v>1.7933450798723929</v>
      </c>
      <c r="P34" s="252">
        <f>[3]Milch!$AB16</f>
        <v>1.9668580610003781</v>
      </c>
      <c r="Q34" s="252">
        <f>[3]Milch!$AC16</f>
        <v>1.4650524526022153</v>
      </c>
      <c r="R34" s="250">
        <f>[3]Milch!$BN16</f>
        <v>12.177435498857092</v>
      </c>
      <c r="S34" s="250">
        <f>[3]Milch!$BO16</f>
        <v>8.2839729412398153</v>
      </c>
      <c r="T34" s="252">
        <f>[3]Milch!$BP16</f>
        <v>11.927883742674904</v>
      </c>
      <c r="U34" s="252">
        <f>[3]Milch!$BQ16</f>
        <v>7.2097259298013707</v>
      </c>
      <c r="V34" s="250">
        <f>[3]Milch!$BR16</f>
        <v>6.7997000463076462</v>
      </c>
      <c r="W34" s="250">
        <f>[3]Milch!$BS16</f>
        <v>4.7275572957641696</v>
      </c>
      <c r="X34" s="252">
        <f>[3]Milch!$BF16</f>
        <v>23.767420037292904</v>
      </c>
      <c r="Y34" s="252">
        <f>[3]Milch!$BG16</f>
        <v>19.351316860574823</v>
      </c>
      <c r="Z34" s="250">
        <f>[3]Milch!$BH16</f>
        <v>20.824044497666005</v>
      </c>
      <c r="AA34" s="250">
        <f>[3]Milch!$BI16</f>
        <v>14.887108704139752</v>
      </c>
      <c r="AB34" s="252"/>
      <c r="AC34" s="252">
        <f>[3]Milch!$AH16</f>
        <v>23.407376891850674</v>
      </c>
      <c r="AD34" s="252">
        <f>[3]Milch!$AI16</f>
        <v>17.863719443225698</v>
      </c>
      <c r="AE34" s="250">
        <f>[3]Milch!$AL16</f>
        <v>25.444051158254489</v>
      </c>
      <c r="AF34" s="250">
        <f>[3]Milch!$AM16</f>
        <v>20.078765101300363</v>
      </c>
      <c r="AG34" s="252">
        <f>[3]Milch!$AR16</f>
        <v>9.6823153556616397</v>
      </c>
      <c r="AH34" s="252">
        <f>[3]Milch!$AS16</f>
        <v>7.9386558874219348</v>
      </c>
      <c r="AI34" s="250">
        <f>[3]Milch!$AN16</f>
        <v>16.566282068520625</v>
      </c>
      <c r="AJ34" s="250">
        <f>[3]Milch!$AO16</f>
        <v>11.204163968907185</v>
      </c>
      <c r="AK34" s="252">
        <f>[3]Milch!$AP16</f>
        <v>33.09515541716393</v>
      </c>
      <c r="AL34" s="252">
        <f>[3]Milch!$AQ16</f>
        <v>22.251414207246281</v>
      </c>
      <c r="AM34" s="250">
        <f>[3]Milch!$AJ16</f>
        <v>23.772419075357185</v>
      </c>
      <c r="AN34" s="250">
        <f>[3]Milch!$AK16</f>
        <v>20.688648517074352</v>
      </c>
      <c r="AO34" s="252"/>
      <c r="AP34" s="252">
        <f>[3]Milch!$CD16</f>
        <v>3.900567335045666</v>
      </c>
      <c r="AQ34" s="252">
        <f>[3]Milch!$CE16</f>
        <v>3.7115986058974415</v>
      </c>
      <c r="AR34" s="250">
        <f>[3]Milch!$BZ16</f>
        <v>5.4632868769265253</v>
      </c>
      <c r="AS34" s="250">
        <f>[3]Milch!$CA16</f>
        <v>4.647639885761464</v>
      </c>
      <c r="AT34" s="252">
        <f>[3]Milch!$CB16</f>
        <v>5.9517633489897248</v>
      </c>
      <c r="AU34" s="252">
        <f>[3]Milch!$CC16</f>
        <v>5.2224394186673164</v>
      </c>
      <c r="AV34" s="250">
        <f>[3]Milch!$CF16</f>
        <v>5.4471183297443151</v>
      </c>
      <c r="AW34" s="250">
        <f>[3]Milch!$CG16</f>
        <v>4.1986306816187504</v>
      </c>
      <c r="AX34" s="369" t="str">
        <f t="shared" si="20"/>
        <v>5</v>
      </c>
      <c r="AY34" s="189">
        <f>[3]Milch!$A16</f>
        <v>45717</v>
      </c>
      <c r="AZ34" s="343">
        <f>'Früchte Daten'!BQ32</f>
        <v>5</v>
      </c>
      <c r="BA34" s="440">
        <f>[3]Milch!$CX16</f>
        <v>5095.784784165</v>
      </c>
      <c r="BB34" s="440">
        <f>[3]Milch!$CY16</f>
        <v>25161.866319092002</v>
      </c>
      <c r="BC34" s="304">
        <f>[3]Milch!$AD16</f>
        <v>3342.0730234570001</v>
      </c>
      <c r="BD34" s="304">
        <f>[3]Milch!$AE16</f>
        <v>5040.5348605529998</v>
      </c>
      <c r="BE34" s="305">
        <f>[3]Milch!$AF16</f>
        <v>1610.7990817799998</v>
      </c>
      <c r="BF34" s="305">
        <f>[3]Milch!$AG16</f>
        <v>17803.600270557003</v>
      </c>
      <c r="BG34" s="304"/>
      <c r="BH34" s="304">
        <f>[3]Milch!$CV16</f>
        <v>192.51155834300002</v>
      </c>
      <c r="BI34" s="304">
        <f>[3]Milch!$CW16</f>
        <v>3948.6629248879999</v>
      </c>
      <c r="BJ34" s="305">
        <f>[3]Milch!$BT16</f>
        <v>70.710726105001001</v>
      </c>
      <c r="BK34" s="305">
        <f>[3]Milch!$BU16</f>
        <v>1251.932364062</v>
      </c>
      <c r="BL34" s="304">
        <f>[3]Milch!$BV16</f>
        <v>14.598649999999999</v>
      </c>
      <c r="BM34" s="304">
        <f>[3]Milch!$BW16</f>
        <v>1167.1099199790001</v>
      </c>
      <c r="BN34" s="305">
        <f>[3]Milch!$BX16</f>
        <v>51.098890230999999</v>
      </c>
      <c r="BO34" s="305">
        <f>[3]Milch!$BY16</f>
        <v>855.02230234199999</v>
      </c>
      <c r="BP34" s="304"/>
      <c r="BQ34" s="304">
        <f>[3]Milch!$CT16</f>
        <v>158.63340188700002</v>
      </c>
      <c r="BR34" s="304">
        <f>[3]Milch!$CU16</f>
        <v>1594.629487808</v>
      </c>
      <c r="BS34" s="305">
        <f>[3]Milch!$BJ16</f>
        <v>115.476928934</v>
      </c>
      <c r="BT34" s="305">
        <f>[3]Milch!$BK16</f>
        <v>372.48205434799996</v>
      </c>
      <c r="BU34" s="304">
        <f>[3]Milch!$BL16</f>
        <v>26.173086222999999</v>
      </c>
      <c r="BV34" s="304">
        <f>[3]Milch!$BM16</f>
        <v>1121.3990055239999</v>
      </c>
      <c r="BW34" s="304"/>
      <c r="BX34" s="305">
        <f>[3]Milch!$CP16</f>
        <v>736.80867515400007</v>
      </c>
      <c r="BY34" s="305">
        <f>[3]Milch!$CQ16</f>
        <v>9722.2898118810008</v>
      </c>
      <c r="BZ34" s="304">
        <f>[3]Milch!AT16</f>
        <v>22.529868536000002</v>
      </c>
      <c r="CA34" s="304">
        <f>[3]Milch!AU16</f>
        <v>260.95876278900101</v>
      </c>
      <c r="CB34" s="305">
        <f>[3]Milch!AX16</f>
        <v>100.121260025</v>
      </c>
      <c r="CC34" s="305">
        <f>[3]Milch!AY16</f>
        <v>901.24677914500091</v>
      </c>
      <c r="CD34" s="304">
        <f>[3]Milch!BD16</f>
        <v>90.895004460001005</v>
      </c>
      <c r="CE34" s="304">
        <f>[3]Milch!BE16</f>
        <v>803.13933071100098</v>
      </c>
      <c r="CF34" s="305">
        <f>[3]Milch!AZ16</f>
        <v>100.998738813</v>
      </c>
      <c r="CG34" s="305">
        <f>[3]Milch!BA16</f>
        <v>1314.2413210039999</v>
      </c>
      <c r="CH34" s="304">
        <f>[3]Milch!BB16</f>
        <v>47.390067601000005</v>
      </c>
      <c r="CI34" s="304">
        <f>[3]Milch!BC16</f>
        <v>534.64352996299999</v>
      </c>
      <c r="CJ34" s="305">
        <f>[3]Milch!AV16</f>
        <v>31.101349694</v>
      </c>
      <c r="CK34" s="305">
        <f>[3]Milch!AW16</f>
        <v>519.37402411100095</v>
      </c>
      <c r="CL34" s="304"/>
      <c r="CM34" s="304">
        <f>[3]Milch!$CR16</f>
        <v>1945.544920194</v>
      </c>
      <c r="CN34" s="304">
        <f>[3]Milch!$CS16</f>
        <v>9407.5756410579997</v>
      </c>
      <c r="CO34" s="305">
        <f>[3]Milch!$CL16</f>
        <v>1081.128679226</v>
      </c>
      <c r="CP34" s="305">
        <f>[3]Milch!$CM16</f>
        <v>2919.1900859799998</v>
      </c>
      <c r="CQ34" s="304">
        <f>[3]Milch!$CH16</f>
        <v>177.72657069900001</v>
      </c>
      <c r="CR34" s="304">
        <f>[3]Milch!$CI16</f>
        <v>1519.422931991</v>
      </c>
      <c r="CS34" s="305">
        <f>[3]Milch!$CJ16</f>
        <v>179.06065823599999</v>
      </c>
      <c r="CT34" s="305">
        <f>[3]Milch!$CK16</f>
        <v>715.73788337899998</v>
      </c>
      <c r="CU34" s="304">
        <f>[3]Milch!$CN16</f>
        <v>367.41402123</v>
      </c>
      <c r="CV34" s="304">
        <f>[3]Milch!$CO16</f>
        <v>2493.7304993180001</v>
      </c>
    </row>
    <row r="35" spans="2:100" s="188" customFormat="1" ht="12.75" customHeight="1" x14ac:dyDescent="0.2">
      <c r="B35" s="189">
        <f>[3]Milch!$A17</f>
        <v>45689</v>
      </c>
      <c r="C35" s="250">
        <f>[3]Milch!$B17</f>
        <v>91.423111366147893</v>
      </c>
      <c r="D35" s="250">
        <f>[3]Milch!$C17</f>
        <v>73.655606281003699</v>
      </c>
      <c r="E35" s="250">
        <f t="shared" si="17"/>
        <v>17.767505085144194</v>
      </c>
      <c r="F35" s="355">
        <f t="shared" si="18"/>
        <v>0.24122406945317021</v>
      </c>
      <c r="G35" s="251"/>
      <c r="H35" s="304">
        <f>[3]Milch!$E17</f>
        <v>19523</v>
      </c>
      <c r="I35" s="304">
        <f>[3]Milch!$F17</f>
        <v>244163</v>
      </c>
      <c r="J35" s="265">
        <f t="shared" si="21"/>
        <v>7.403881889823502E-2</v>
      </c>
      <c r="K35" s="265"/>
      <c r="L35" s="189">
        <f>[3]Milch!$A17</f>
        <v>45689</v>
      </c>
      <c r="M35" s="343">
        <f>'Früchte Daten'!BQ33</f>
        <v>4</v>
      </c>
      <c r="N35" s="250">
        <f>[3]Milch!$Z17</f>
        <v>1.9522682534474141</v>
      </c>
      <c r="O35" s="250">
        <f>[3]Milch!$AA17</f>
        <v>1.807374048249262</v>
      </c>
      <c r="P35" s="252">
        <f>[3]Milch!$AB17</f>
        <v>1.9455498161183966</v>
      </c>
      <c r="Q35" s="252">
        <f>[3]Milch!$AC17</f>
        <v>1.4945028854819495</v>
      </c>
      <c r="R35" s="250">
        <f>[3]Milch!$BN17</f>
        <v>12.453868999002433</v>
      </c>
      <c r="S35" s="250">
        <f>[3]Milch!$BO17</f>
        <v>8.1022652882155661</v>
      </c>
      <c r="T35" s="252">
        <f>[3]Milch!$BP17</f>
        <v>12.042922108990084</v>
      </c>
      <c r="U35" s="252">
        <f>[3]Milch!$BQ17</f>
        <v>7.2598241358430595</v>
      </c>
      <c r="V35" s="250">
        <f>[3]Milch!$BR17</f>
        <v>6.5364023577437766</v>
      </c>
      <c r="W35" s="250">
        <f>[3]Milch!$BS17</f>
        <v>4.7765693158538172</v>
      </c>
      <c r="X35" s="252">
        <f>[3]Milch!$BF17</f>
        <v>24.11728659924777</v>
      </c>
      <c r="Y35" s="252">
        <f>[3]Milch!$BG17</f>
        <v>19.56545355906972</v>
      </c>
      <c r="Z35" s="250">
        <f>[3]Milch!$BH17</f>
        <v>21.381359673871412</v>
      </c>
      <c r="AA35" s="250">
        <f>[3]Milch!$BI17</f>
        <v>15.115285223001408</v>
      </c>
      <c r="AB35" s="252"/>
      <c r="AC35" s="252">
        <f>[3]Milch!$AH17</f>
        <v>22.999257299790806</v>
      </c>
      <c r="AD35" s="252">
        <f>[3]Milch!$AI17</f>
        <v>17.950896772862997</v>
      </c>
      <c r="AE35" s="250">
        <f>[3]Milch!$AL17</f>
        <v>25.43965446993705</v>
      </c>
      <c r="AF35" s="250">
        <f>[3]Milch!$AM17</f>
        <v>19.550464592309996</v>
      </c>
      <c r="AG35" s="252">
        <f>[3]Milch!$AR17</f>
        <v>9.5530413587079899</v>
      </c>
      <c r="AH35" s="252">
        <f>[3]Milch!$AS17</f>
        <v>7.8582034415121438</v>
      </c>
      <c r="AI35" s="250">
        <f>[3]Milch!$AN17</f>
        <v>15.42723903301364</v>
      </c>
      <c r="AJ35" s="250">
        <f>[3]Milch!$AO17</f>
        <v>11.348456067101573</v>
      </c>
      <c r="AK35" s="252">
        <f>[3]Milch!$AP17</f>
        <v>33.112181424754752</v>
      </c>
      <c r="AL35" s="252">
        <f>[3]Milch!$AQ17</f>
        <v>22.534314547475557</v>
      </c>
      <c r="AM35" s="250">
        <f>[3]Milch!$AJ17</f>
        <v>24.593077155710382</v>
      </c>
      <c r="AN35" s="250">
        <f>[3]Milch!$AK17</f>
        <v>19.980531604975347</v>
      </c>
      <c r="AO35" s="252"/>
      <c r="AP35" s="252">
        <f>[3]Milch!$CD17</f>
        <v>3.8629884195481421</v>
      </c>
      <c r="AQ35" s="252">
        <f>[3]Milch!$CE17</f>
        <v>3.7009076233771481</v>
      </c>
      <c r="AR35" s="250">
        <f>[3]Milch!$BZ17</f>
        <v>5.4113633777147037</v>
      </c>
      <c r="AS35" s="250">
        <f>[3]Milch!$CA17</f>
        <v>4.5434541094059595</v>
      </c>
      <c r="AT35" s="252">
        <f>[3]Milch!$CB17</f>
        <v>6.0756327041003093</v>
      </c>
      <c r="AU35" s="252">
        <f>[3]Milch!$CC17</f>
        <v>5.1904060809663104</v>
      </c>
      <c r="AV35" s="250">
        <f>[3]Milch!$CF17</f>
        <v>5.2286742882695227</v>
      </c>
      <c r="AW35" s="250">
        <f>[3]Milch!$CG17</f>
        <v>4.1838250781891189</v>
      </c>
      <c r="AX35" s="369" t="str">
        <f t="shared" si="20"/>
        <v>4</v>
      </c>
      <c r="AY35" s="189">
        <f>[3]Milch!$A17</f>
        <v>45689</v>
      </c>
      <c r="AZ35" s="343">
        <f>'Früchte Daten'!BQ33</f>
        <v>4</v>
      </c>
      <c r="BA35" s="440">
        <f>[3]Milch!$CX17</f>
        <v>4177.2326162640002</v>
      </c>
      <c r="BB35" s="440">
        <f>[3]Milch!$CY17</f>
        <v>19694.229523092003</v>
      </c>
      <c r="BC35" s="304">
        <f>[3]Milch!$AD17</f>
        <v>2721.0133345929999</v>
      </c>
      <c r="BD35" s="304">
        <f>[3]Milch!$AE17</f>
        <v>3996.9715883469999</v>
      </c>
      <c r="BE35" s="305">
        <f>[3]Milch!$AF17</f>
        <v>1377.2389651440001</v>
      </c>
      <c r="BF35" s="305">
        <f>[3]Milch!$AG17</f>
        <v>13873.503513630001</v>
      </c>
      <c r="BG35" s="304"/>
      <c r="BH35" s="304">
        <f>[3]Milch!$CV17</f>
        <v>150.026608829</v>
      </c>
      <c r="BI35" s="304">
        <f>[3]Milch!$CW17</f>
        <v>3128.922891278</v>
      </c>
      <c r="BJ35" s="305">
        <f>[3]Milch!$BT17</f>
        <v>50.410128453999995</v>
      </c>
      <c r="BK35" s="305">
        <f>[3]Milch!$BU17</f>
        <v>1040.256032856</v>
      </c>
      <c r="BL35" s="304">
        <f>[3]Milch!$BV17</f>
        <v>11.181650000001</v>
      </c>
      <c r="BM35" s="304">
        <f>[3]Milch!$BW17</f>
        <v>896.69601362100104</v>
      </c>
      <c r="BN35" s="305">
        <f>[3]Milch!$BX17</f>
        <v>49.157462466999995</v>
      </c>
      <c r="BO35" s="305">
        <f>[3]Milch!$BY17</f>
        <v>658.99813049699992</v>
      </c>
      <c r="BP35" s="304"/>
      <c r="BQ35" s="304">
        <f>[3]Milch!$CT17</f>
        <v>118.68232322799999</v>
      </c>
      <c r="BR35" s="304">
        <f>[3]Milch!$CU17</f>
        <v>1257.3513788600001</v>
      </c>
      <c r="BS35" s="305">
        <f>[3]Milch!$BJ17</f>
        <v>88.811238826999997</v>
      </c>
      <c r="BT35" s="305">
        <f>[3]Milch!$BK17</f>
        <v>290.606449975001</v>
      </c>
      <c r="BU35" s="304">
        <f>[3]Milch!$BL17</f>
        <v>16.126220000000998</v>
      </c>
      <c r="BV35" s="304">
        <f>[3]Milch!$BM17</f>
        <v>886.77939319900008</v>
      </c>
      <c r="BW35" s="304"/>
      <c r="BX35" s="305">
        <f>[3]Milch!$CP17</f>
        <v>573.93106426100098</v>
      </c>
      <c r="BY35" s="305">
        <f>[3]Milch!$CQ17</f>
        <v>7806.5756589400007</v>
      </c>
      <c r="BZ35" s="304">
        <f>[3]Milch!AT17</f>
        <v>20.686826002999997</v>
      </c>
      <c r="CA35" s="304">
        <f>[3]Milch!AU17</f>
        <v>193.57737281700102</v>
      </c>
      <c r="CB35" s="305">
        <f>[3]Milch!AX17</f>
        <v>86.241423774000992</v>
      </c>
      <c r="CC35" s="305">
        <f>[3]Milch!AY17</f>
        <v>747.26680965400101</v>
      </c>
      <c r="CD35" s="304">
        <f>[3]Milch!BD17</f>
        <v>66.237724232001</v>
      </c>
      <c r="CE35" s="304">
        <f>[3]Milch!BE17</f>
        <v>628.9502658319999</v>
      </c>
      <c r="CF35" s="305">
        <f>[3]Milch!AZ17</f>
        <v>83.411847133001004</v>
      </c>
      <c r="CG35" s="305">
        <f>[3]Milch!BA17</f>
        <v>876.48604087000092</v>
      </c>
      <c r="CH35" s="304">
        <f>[3]Milch!BB17</f>
        <v>39.923605496999997</v>
      </c>
      <c r="CI35" s="304">
        <f>[3]Milch!BC17</f>
        <v>399.36929393400101</v>
      </c>
      <c r="CJ35" s="305">
        <f>[3]Milch!AV17</f>
        <v>51.452351100000001</v>
      </c>
      <c r="CK35" s="305">
        <f>[3]Milch!AW17</f>
        <v>637.16787646400098</v>
      </c>
      <c r="CL35" s="304"/>
      <c r="CM35" s="304">
        <f>[3]Milch!$CR17</f>
        <v>1553.277072436</v>
      </c>
      <c r="CN35" s="304">
        <f>[3]Milch!$CS17</f>
        <v>7322.8579783039995</v>
      </c>
      <c r="CO35" s="305">
        <f>[3]Milch!$CL17</f>
        <v>844.39940279099994</v>
      </c>
      <c r="CP35" s="305">
        <f>[3]Milch!$CM17</f>
        <v>2259.5520879429996</v>
      </c>
      <c r="CQ35" s="304">
        <f>[3]Milch!$CH17</f>
        <v>138.995964127001</v>
      </c>
      <c r="CR35" s="304">
        <f>[3]Milch!$CI17</f>
        <v>1070.1810290379999</v>
      </c>
      <c r="CS35" s="305">
        <f>[3]Milch!$CJ17</f>
        <v>141.70835657000001</v>
      </c>
      <c r="CT35" s="305">
        <f>[3]Milch!$CK17</f>
        <v>600.32792142400103</v>
      </c>
      <c r="CU35" s="304">
        <f>[3]Milch!$CN17</f>
        <v>309.71711443800001</v>
      </c>
      <c r="CV35" s="304">
        <f>[3]Milch!$CO17</f>
        <v>1903.9238522119999</v>
      </c>
    </row>
    <row r="36" spans="2:100" s="188" customFormat="1" ht="12.75" x14ac:dyDescent="0.2">
      <c r="B36" s="189">
        <f>[3]Milch!$A18</f>
        <v>45658</v>
      </c>
      <c r="C36" s="250">
        <f>[3]Milch!$B18</f>
        <v>94.958532315274894</v>
      </c>
      <c r="D36" s="250">
        <f>[3]Milch!$C18</f>
        <v>75.941826881965795</v>
      </c>
      <c r="E36" s="250">
        <f t="shared" si="17"/>
        <v>19.016705433309099</v>
      </c>
      <c r="F36" s="355">
        <f t="shared" si="18"/>
        <v>0.25041148223713683</v>
      </c>
      <c r="G36" s="251"/>
      <c r="H36" s="304">
        <f>[3]Milch!$E18</f>
        <v>22339</v>
      </c>
      <c r="I36" s="304">
        <f>[3]Milch!$F18</f>
        <v>257644</v>
      </c>
      <c r="J36" s="265">
        <f t="shared" si="21"/>
        <v>7.9786987067071935E-2</v>
      </c>
      <c r="K36" s="265"/>
      <c r="L36" s="189">
        <f>[3]Milch!$A18</f>
        <v>45658</v>
      </c>
      <c r="M36" s="343">
        <f>'Früchte Daten'!BQ34</f>
        <v>4</v>
      </c>
      <c r="N36" s="250">
        <f>[3]Milch!$Z18</f>
        <v>1.9634843790157654</v>
      </c>
      <c r="O36" s="250">
        <f>[3]Milch!$AA18</f>
        <v>1.7990364278887558</v>
      </c>
      <c r="P36" s="252">
        <f>[3]Milch!$AB18</f>
        <v>1.9935539802098741</v>
      </c>
      <c r="Q36" s="252">
        <f>[3]Milch!$AC18</f>
        <v>1.4985185478114087</v>
      </c>
      <c r="R36" s="250">
        <f>[3]Milch!$BN18</f>
        <v>12.523263212487558</v>
      </c>
      <c r="S36" s="250">
        <f>[3]Milch!$BO18</f>
        <v>8.2960789306609612</v>
      </c>
      <c r="T36" s="252">
        <f>[3]Milch!$BP18</f>
        <v>11.934635044995041</v>
      </c>
      <c r="U36" s="252">
        <f>[3]Milch!$BQ18</f>
        <v>7.1277024863133951</v>
      </c>
      <c r="V36" s="250">
        <f>[3]Milch!$BR18</f>
        <v>6.680644959807359</v>
      </c>
      <c r="W36" s="250">
        <f>[3]Milch!$BS18</f>
        <v>4.7145525260852885</v>
      </c>
      <c r="X36" s="252">
        <f>[3]Milch!$BF18</f>
        <v>24.626284363708081</v>
      </c>
      <c r="Y36" s="252">
        <f>[3]Milch!$BG18</f>
        <v>19.630725002668157</v>
      </c>
      <c r="Z36" s="250">
        <f>[3]Milch!$BH18</f>
        <v>21.40487973657752</v>
      </c>
      <c r="AA36" s="250">
        <f>[3]Milch!$BI18</f>
        <v>14.821813395686732</v>
      </c>
      <c r="AB36" s="252"/>
      <c r="AC36" s="252">
        <f>[3]Milch!$AH18</f>
        <v>22.440601347629887</v>
      </c>
      <c r="AD36" s="252">
        <f>[3]Milch!$AI18</f>
        <v>18.636778684480177</v>
      </c>
      <c r="AE36" s="250">
        <f>[3]Milch!$AL18</f>
        <v>27.190784433593763</v>
      </c>
      <c r="AF36" s="250">
        <f>[3]Milch!$AM18</f>
        <v>19.284773874359946</v>
      </c>
      <c r="AG36" s="252">
        <f>[3]Milch!$AR18</f>
        <v>9.6408914378526678</v>
      </c>
      <c r="AH36" s="252">
        <f>[3]Milch!$AS18</f>
        <v>7.6918800754028531</v>
      </c>
      <c r="AI36" s="250">
        <f>[3]Milch!$AN18</f>
        <v>16.4722802911419</v>
      </c>
      <c r="AJ36" s="250">
        <f>[3]Milch!$AO18</f>
        <v>10.842939025912941</v>
      </c>
      <c r="AK36" s="252">
        <f>[3]Milch!$AP18</f>
        <v>35.402719283379369</v>
      </c>
      <c r="AL36" s="252">
        <f>[3]Milch!$AQ18</f>
        <v>22.013933973950131</v>
      </c>
      <c r="AM36" s="250">
        <f>[3]Milch!$AJ18</f>
        <v>24.907930524999252</v>
      </c>
      <c r="AN36" s="250">
        <f>[3]Milch!$AK18</f>
        <v>20.077409904203709</v>
      </c>
      <c r="AO36" s="252"/>
      <c r="AP36" s="252">
        <f>[3]Milch!$CD18</f>
        <v>3.8860819342782844</v>
      </c>
      <c r="AQ36" s="252">
        <f>[3]Milch!$CE18</f>
        <v>3.7320989897679522</v>
      </c>
      <c r="AR36" s="250">
        <f>[3]Milch!$BZ18</f>
        <v>5.4151197771739596</v>
      </c>
      <c r="AS36" s="250">
        <f>[3]Milch!$CA18</f>
        <v>4.5868106982758681</v>
      </c>
      <c r="AT36" s="252">
        <f>[3]Milch!$CB18</f>
        <v>5.85928502993512</v>
      </c>
      <c r="AU36" s="252">
        <f>[3]Milch!$CC18</f>
        <v>5.2013372903018658</v>
      </c>
      <c r="AV36" s="250">
        <f>[3]Milch!$CF18</f>
        <v>5.3255520211800826</v>
      </c>
      <c r="AW36" s="250">
        <f>[3]Milch!$CG18</f>
        <v>4.0785603639758179</v>
      </c>
      <c r="AX36" s="369" t="str">
        <f t="shared" si="20"/>
        <v>4</v>
      </c>
      <c r="AY36" s="189">
        <f>[3]Milch!$A18</f>
        <v>45658</v>
      </c>
      <c r="AZ36" s="343">
        <f>'Früchte Daten'!BQ34</f>
        <v>4</v>
      </c>
      <c r="BA36" s="440">
        <f>[3]Milch!$CX18</f>
        <v>4032.2359543840003</v>
      </c>
      <c r="BB36" s="440">
        <f>[3]Milch!$CY18</f>
        <v>20517.504658566999</v>
      </c>
      <c r="BC36" s="304">
        <f>[3]Milch!$AD18</f>
        <v>2693.768311717</v>
      </c>
      <c r="BD36" s="304">
        <f>[3]Milch!$AE18</f>
        <v>4164.2356583150004</v>
      </c>
      <c r="BE36" s="305">
        <f>[3]Milch!$AF18</f>
        <v>1250.4303794330001</v>
      </c>
      <c r="BF36" s="305">
        <f>[3]Milch!$AG18</f>
        <v>14524.128506948</v>
      </c>
      <c r="BG36" s="304"/>
      <c r="BH36" s="304">
        <f>[3]Milch!$CV18</f>
        <v>147.778923781001</v>
      </c>
      <c r="BI36" s="304">
        <f>[3]Milch!$CW18</f>
        <v>3161.1703351300002</v>
      </c>
      <c r="BJ36" s="305">
        <f>[3]Milch!$BT18</f>
        <v>51.090344191999996</v>
      </c>
      <c r="BK36" s="305">
        <f>[3]Milch!$BU18</f>
        <v>1005.175565109</v>
      </c>
      <c r="BL36" s="304">
        <f>[3]Milch!$BV18</f>
        <v>12.074842367001001</v>
      </c>
      <c r="BM36" s="304">
        <f>[3]Milch!$BW18</f>
        <v>937.8339092089999</v>
      </c>
      <c r="BN36" s="305">
        <f>[3]Milch!$BX18</f>
        <v>42.935111745</v>
      </c>
      <c r="BO36" s="305">
        <f>[3]Milch!$BY18</f>
        <v>668.78265610799997</v>
      </c>
      <c r="BP36" s="304"/>
      <c r="BQ36" s="304">
        <f>[3]Milch!$CT18</f>
        <v>111.92870031600101</v>
      </c>
      <c r="BR36" s="304">
        <f>[3]Milch!$CU18</f>
        <v>1229.905532814</v>
      </c>
      <c r="BS36" s="305">
        <f>[3]Milch!$BJ18</f>
        <v>82.115302959999994</v>
      </c>
      <c r="BT36" s="305">
        <f>[3]Milch!$BK18</f>
        <v>293.01061673500095</v>
      </c>
      <c r="BU36" s="304">
        <f>[3]Milch!$BL18</f>
        <v>16.387360000000001</v>
      </c>
      <c r="BV36" s="304">
        <f>[3]Milch!$BM18</f>
        <v>856.61831113100004</v>
      </c>
      <c r="BW36" s="304"/>
      <c r="BX36" s="305">
        <f>[3]Milch!$CP18</f>
        <v>506.39900795099999</v>
      </c>
      <c r="BY36" s="305">
        <f>[3]Milch!$CQ18</f>
        <v>8188.7199243599998</v>
      </c>
      <c r="BZ36" s="304">
        <f>[3]Milch!AT18</f>
        <v>18.592323478000999</v>
      </c>
      <c r="CA36" s="304">
        <f>[3]Milch!AU18</f>
        <v>183.260127605001</v>
      </c>
      <c r="CB36" s="305">
        <f>[3]Milch!AX18</f>
        <v>67.305832033000996</v>
      </c>
      <c r="CC36" s="305">
        <f>[3]Milch!AY18</f>
        <v>780.78842083300003</v>
      </c>
      <c r="CD36" s="304">
        <f>[3]Milch!BD18</f>
        <v>58.149131277000002</v>
      </c>
      <c r="CE36" s="304">
        <f>[3]Milch!BE18</f>
        <v>619.79890431200101</v>
      </c>
      <c r="CF36" s="305">
        <f>[3]Milch!AZ18</f>
        <v>67.488875372999999</v>
      </c>
      <c r="CG36" s="305">
        <f>[3]Milch!BA18</f>
        <v>923.72055935800097</v>
      </c>
      <c r="CH36" s="304">
        <f>[3]Milch!BB18</f>
        <v>31.907251235000999</v>
      </c>
      <c r="CI36" s="304">
        <f>[3]Milch!BC18</f>
        <v>425.23437765900002</v>
      </c>
      <c r="CJ36" s="305">
        <f>[3]Milch!AV18</f>
        <v>50.095472609001</v>
      </c>
      <c r="CK36" s="305">
        <f>[3]Milch!AW18</f>
        <v>813.98798774099998</v>
      </c>
      <c r="CL36" s="304"/>
      <c r="CM36" s="304">
        <f>[3]Milch!$CR18</f>
        <v>1431.2218871500002</v>
      </c>
      <c r="CN36" s="304">
        <f>[3]Milch!$CS18</f>
        <v>6943.9276469259994</v>
      </c>
      <c r="CO36" s="305">
        <f>[3]Milch!$CL18</f>
        <v>789.99678360799999</v>
      </c>
      <c r="CP36" s="305">
        <f>[3]Milch!$CM18</f>
        <v>2080.254349882</v>
      </c>
      <c r="CQ36" s="304">
        <f>[3]Milch!$CH18</f>
        <v>138.81021776</v>
      </c>
      <c r="CR36" s="304">
        <f>[3]Milch!$CI18</f>
        <v>998.95764731000008</v>
      </c>
      <c r="CS36" s="305">
        <f>[3]Milch!$CJ18</f>
        <v>122.006891492001</v>
      </c>
      <c r="CT36" s="305">
        <f>[3]Milch!$CK18</f>
        <v>521.75759999300101</v>
      </c>
      <c r="CU36" s="304">
        <f>[3]Milch!$CN18</f>
        <v>287.71227301699997</v>
      </c>
      <c r="CV36" s="304">
        <f>[3]Milch!$CO18</f>
        <v>1840.4224043119998</v>
      </c>
    </row>
    <row r="37" spans="2:100" s="188" customFormat="1" ht="12.75" x14ac:dyDescent="0.2">
      <c r="B37" s="189">
        <f>[3]Milch!$A19</f>
        <v>45627</v>
      </c>
      <c r="C37" s="250">
        <f>[3]Milch!$B19</f>
        <v>95.069846918558895</v>
      </c>
      <c r="D37" s="250">
        <f>[3]Milch!$C19</f>
        <v>75.609794238626904</v>
      </c>
      <c r="E37" s="250">
        <f t="shared" si="17"/>
        <v>19.460052679931991</v>
      </c>
      <c r="F37" s="355">
        <f t="shared" si="18"/>
        <v>0.25737476045121155</v>
      </c>
      <c r="G37" s="251"/>
      <c r="H37" s="304">
        <f>[3]Milch!$E19</f>
        <v>19915.349041081965</v>
      </c>
      <c r="I37" s="304">
        <f>[3]Milch!$F19</f>
        <v>248771.65095891804</v>
      </c>
      <c r="J37" s="265">
        <f t="shared" si="21"/>
        <v>7.4120999680230032E-2</v>
      </c>
      <c r="K37" s="265"/>
      <c r="L37" s="189">
        <f>[3]Milch!$A19</f>
        <v>45627</v>
      </c>
      <c r="M37" s="343">
        <f>'Früchte Daten'!BQ35</f>
        <v>5</v>
      </c>
      <c r="N37" s="250">
        <f>[3]Milch!$Z19</f>
        <v>1.9662756569096806</v>
      </c>
      <c r="O37" s="250">
        <f>[3]Milch!$AA19</f>
        <v>1.7926456892302443</v>
      </c>
      <c r="P37" s="252">
        <f>[3]Milch!$AB19</f>
        <v>1.9896969169676981</v>
      </c>
      <c r="Q37" s="252">
        <f>[3]Milch!$AC19</f>
        <v>1.4974719848523126</v>
      </c>
      <c r="R37" s="250">
        <f>[3]Milch!$BN19</f>
        <v>12.281132063784121</v>
      </c>
      <c r="S37" s="250">
        <f>[3]Milch!$BO19</f>
        <v>8.3066285893947089</v>
      </c>
      <c r="T37" s="252">
        <f>[3]Milch!$BP19</f>
        <v>11.7391435399076</v>
      </c>
      <c r="U37" s="252">
        <f>[3]Milch!$BQ19</f>
        <v>7.3703117207960611</v>
      </c>
      <c r="V37" s="250">
        <f>[3]Milch!$BR19</f>
        <v>6.4959894736111119</v>
      </c>
      <c r="W37" s="250">
        <f>[3]Milch!$BS19</f>
        <v>4.7270566035530512</v>
      </c>
      <c r="X37" s="252">
        <f>[3]Milch!$BF19</f>
        <v>24.447411140007958</v>
      </c>
      <c r="Y37" s="252">
        <f>[3]Milch!$BG19</f>
        <v>19.481713531096808</v>
      </c>
      <c r="Z37" s="250">
        <f>[3]Milch!$BH19</f>
        <v>20.719146409842043</v>
      </c>
      <c r="AA37" s="250">
        <f>[3]Milch!$BI19</f>
        <v>15.015063360815171</v>
      </c>
      <c r="AB37" s="252"/>
      <c r="AC37" s="252">
        <f>[3]Milch!$AH19</f>
        <v>22.194243841799221</v>
      </c>
      <c r="AD37" s="252">
        <f>[3]Milch!$AI19</f>
        <v>17.877006751851592</v>
      </c>
      <c r="AE37" s="250">
        <f>[3]Milch!$AL19</f>
        <v>26.630994835764717</v>
      </c>
      <c r="AF37" s="250">
        <f>[3]Milch!$AM19</f>
        <v>19.431454822425192</v>
      </c>
      <c r="AG37" s="252">
        <f>[3]Milch!$AR19</f>
        <v>9.7488102968371031</v>
      </c>
      <c r="AH37" s="252">
        <f>[3]Milch!$AS19</f>
        <v>7.8997479265773309</v>
      </c>
      <c r="AI37" s="250">
        <f>[3]Milch!$AN19</f>
        <v>16.337686276032656</v>
      </c>
      <c r="AJ37" s="250">
        <f>[3]Milch!$AO19</f>
        <v>11.064478131277657</v>
      </c>
      <c r="AK37" s="252">
        <f>[3]Milch!$AP19</f>
        <v>35.850869520770729</v>
      </c>
      <c r="AL37" s="252">
        <f>[3]Milch!$AQ19</f>
        <v>22.172373108456277</v>
      </c>
      <c r="AM37" s="250">
        <f>[3]Milch!$AJ19</f>
        <v>25.033216575747659</v>
      </c>
      <c r="AN37" s="250">
        <f>[3]Milch!$AK19</f>
        <v>19.979053430467502</v>
      </c>
      <c r="AO37" s="252"/>
      <c r="AP37" s="252">
        <f>[3]Milch!$CD19</f>
        <v>3.8643407670341237</v>
      </c>
      <c r="AQ37" s="252">
        <f>[3]Milch!$CE19</f>
        <v>3.7528332342076185</v>
      </c>
      <c r="AR37" s="250">
        <f>[3]Milch!$BZ19</f>
        <v>5.3167271129927727</v>
      </c>
      <c r="AS37" s="250">
        <f>[3]Milch!$CA19</f>
        <v>4.6839059261432912</v>
      </c>
      <c r="AT37" s="252">
        <f>[3]Milch!$CB19</f>
        <v>5.8545281114301435</v>
      </c>
      <c r="AU37" s="252">
        <f>[3]Milch!$CC19</f>
        <v>5.0997672908279821</v>
      </c>
      <c r="AV37" s="250">
        <f>[3]Milch!$CF19</f>
        <v>5.2079972934209948</v>
      </c>
      <c r="AW37" s="250">
        <f>[3]Milch!$CG19</f>
        <v>4.1030666869964882</v>
      </c>
      <c r="AX37" s="369" t="str">
        <f t="shared" si="20"/>
        <v>5</v>
      </c>
      <c r="AY37" s="189">
        <f>[3]Milch!$A19</f>
        <v>45627</v>
      </c>
      <c r="AZ37" s="343">
        <f>'Früchte Daten'!BQ35</f>
        <v>5</v>
      </c>
      <c r="BA37" s="440">
        <f>[3]Milch!$CX19</f>
        <v>4761.225093086</v>
      </c>
      <c r="BB37" s="440">
        <f>[3]Milch!$CY19</f>
        <v>24390.401795256999</v>
      </c>
      <c r="BC37" s="304">
        <f>[3]Milch!$AD19</f>
        <v>3181.2719026629998</v>
      </c>
      <c r="BD37" s="304">
        <f>[3]Milch!$AE19</f>
        <v>5183.6960896969995</v>
      </c>
      <c r="BE37" s="305">
        <f>[3]Milch!$AF19</f>
        <v>1489.657044972</v>
      </c>
      <c r="BF37" s="305">
        <f>[3]Milch!$AG19</f>
        <v>16982.407412303</v>
      </c>
      <c r="BG37" s="304"/>
      <c r="BH37" s="304">
        <f>[3]Milch!$CV19</f>
        <v>208.004294281</v>
      </c>
      <c r="BI37" s="304">
        <f>[3]Milch!$CW19</f>
        <v>4632.3304194310003</v>
      </c>
      <c r="BJ37" s="305">
        <f>[3]Milch!$BT19</f>
        <v>72.201635373000002</v>
      </c>
      <c r="BK37" s="305">
        <f>[3]Milch!$BU19</f>
        <v>1635.8403302450001</v>
      </c>
      <c r="BL37" s="304">
        <f>[3]Milch!$BV19</f>
        <v>15.692500000000001</v>
      </c>
      <c r="BM37" s="304">
        <f>[3]Milch!$BW19</f>
        <v>1312.56088163</v>
      </c>
      <c r="BN37" s="305">
        <f>[3]Milch!$BX19</f>
        <v>63.360759999999999</v>
      </c>
      <c r="BO37" s="305">
        <f>[3]Milch!$BY19</f>
        <v>901.60325602099999</v>
      </c>
      <c r="BP37" s="304"/>
      <c r="BQ37" s="304">
        <f>[3]Milch!$CT19</f>
        <v>167.24239770299999</v>
      </c>
      <c r="BR37" s="304">
        <f>[3]Milch!$CU19</f>
        <v>2104.7118139429999</v>
      </c>
      <c r="BS37" s="305">
        <f>[3]Milch!$BJ19</f>
        <v>116.50600359900001</v>
      </c>
      <c r="BT37" s="305">
        <f>[3]Milch!$BK19</f>
        <v>406.13003649400002</v>
      </c>
      <c r="BU37" s="304">
        <f>[3]Milch!$BL19</f>
        <v>33.350900000000003</v>
      </c>
      <c r="BV37" s="304">
        <f>[3]Milch!$BM19</f>
        <v>1590.272692391</v>
      </c>
      <c r="BW37" s="304"/>
      <c r="BX37" s="305">
        <f>[3]Milch!$CP19</f>
        <v>685.743066473</v>
      </c>
      <c r="BY37" s="305">
        <f>[3]Milch!$CQ19</f>
        <v>10755.718988392</v>
      </c>
      <c r="BZ37" s="304">
        <f>[3]Milch!AT19</f>
        <v>27.757737023000001</v>
      </c>
      <c r="CA37" s="304">
        <f>[3]Milch!AU19</f>
        <v>230.83529709500101</v>
      </c>
      <c r="CB37" s="305">
        <f>[3]Milch!AX19</f>
        <v>86.702583340000004</v>
      </c>
      <c r="CC37" s="305">
        <f>[3]Milch!AY19</f>
        <v>939.69756969000093</v>
      </c>
      <c r="CD37" s="304">
        <f>[3]Milch!BD19</f>
        <v>57.105232951001</v>
      </c>
      <c r="CE37" s="304">
        <f>[3]Milch!BE19</f>
        <v>582.272398436</v>
      </c>
      <c r="CF37" s="305">
        <f>[3]Milch!AZ19</f>
        <v>77.058198209001006</v>
      </c>
      <c r="CG37" s="305">
        <f>[3]Milch!BA19</f>
        <v>1008.439573675</v>
      </c>
      <c r="CH37" s="304">
        <f>[3]Milch!BB19</f>
        <v>39.778462877999999</v>
      </c>
      <c r="CI37" s="304">
        <f>[3]Milch!BC19</f>
        <v>527.95585683299998</v>
      </c>
      <c r="CJ37" s="305">
        <f>[3]Milch!AV19</f>
        <v>98.953953471000005</v>
      </c>
      <c r="CK37" s="305">
        <f>[3]Milch!AW19</f>
        <v>1543.898187282</v>
      </c>
      <c r="CL37" s="304"/>
      <c r="CM37" s="304">
        <f>[3]Milch!$CR19</f>
        <v>1620.3409424829999</v>
      </c>
      <c r="CN37" s="304">
        <f>[3]Milch!$CS19</f>
        <v>8023.355586396</v>
      </c>
      <c r="CO37" s="305">
        <f>[3]Milch!$CL19</f>
        <v>882.584981032001</v>
      </c>
      <c r="CP37" s="305">
        <f>[3]Milch!$CM19</f>
        <v>2344.347596605</v>
      </c>
      <c r="CQ37" s="304">
        <f>[3]Milch!$CH19</f>
        <v>154.13836366800101</v>
      </c>
      <c r="CR37" s="304">
        <f>[3]Milch!$CI19</f>
        <v>1125.283698021</v>
      </c>
      <c r="CS37" s="305">
        <f>[3]Milch!$CJ19</f>
        <v>140.47514418700098</v>
      </c>
      <c r="CT37" s="305">
        <f>[3]Milch!$CK19</f>
        <v>654.02131501700001</v>
      </c>
      <c r="CU37" s="304">
        <f>[3]Milch!$CN19</f>
        <v>341.59298740100002</v>
      </c>
      <c r="CV37" s="304">
        <f>[3]Milch!$CO19</f>
        <v>2190.078346369</v>
      </c>
    </row>
    <row r="38" spans="2:100" s="188" customFormat="1" ht="12.75" x14ac:dyDescent="0.2">
      <c r="B38" s="189">
        <f>[3]Milch!$A20</f>
        <v>45597</v>
      </c>
      <c r="C38" s="250">
        <f>[3]Milch!$B20</f>
        <v>95.481380743616398</v>
      </c>
      <c r="D38" s="250">
        <f>[3]Milch!$C20</f>
        <v>75.347338614542807</v>
      </c>
      <c r="E38" s="250">
        <f t="shared" si="17"/>
        <v>20.134042129073592</v>
      </c>
      <c r="F38" s="355">
        <f t="shared" si="18"/>
        <v>0.26721636754914546</v>
      </c>
      <c r="G38" s="251"/>
      <c r="H38" s="304">
        <f>[3]Milch!$E20</f>
        <v>19802.576876697854</v>
      </c>
      <c r="I38" s="304">
        <f>[3]Milch!$F20</f>
        <v>234693.42312330214</v>
      </c>
      <c r="J38" s="265">
        <f t="shared" si="21"/>
        <v>7.7810955286911593E-2</v>
      </c>
      <c r="K38" s="265"/>
      <c r="L38" s="189">
        <f>[3]Milch!$A20</f>
        <v>45597</v>
      </c>
      <c r="M38" s="343">
        <f>'Früchte Daten'!BQ36</f>
        <v>4</v>
      </c>
      <c r="N38" s="250">
        <f>[3]Milch!$Z20</f>
        <v>1.9841042765761412</v>
      </c>
      <c r="O38" s="250">
        <f>[3]Milch!$AA20</f>
        <v>1.8049413503805403</v>
      </c>
      <c r="P38" s="252">
        <f>[3]Milch!$AB20</f>
        <v>1.9925480653575891</v>
      </c>
      <c r="Q38" s="252">
        <f>[3]Milch!$AC20</f>
        <v>1.4811634232895516</v>
      </c>
      <c r="R38" s="250">
        <f>[3]Milch!$BN20</f>
        <v>12.499986375148076</v>
      </c>
      <c r="S38" s="250">
        <f>[3]Milch!$BO20</f>
        <v>8.1006073922801392</v>
      </c>
      <c r="T38" s="252">
        <f>[3]Milch!$BP20</f>
        <v>12.164832201522602</v>
      </c>
      <c r="U38" s="252">
        <f>[3]Milch!$BQ20</f>
        <v>7.3017881470667518</v>
      </c>
      <c r="V38" s="250">
        <f>[3]Milch!$BR20</f>
        <v>6.6401961497779451</v>
      </c>
      <c r="W38" s="250">
        <f>[3]Milch!$BS20</f>
        <v>4.8216713590864453</v>
      </c>
      <c r="X38" s="252">
        <f>[3]Milch!$BF20</f>
        <v>24.072042708428498</v>
      </c>
      <c r="Y38" s="252">
        <f>[3]Milch!$BG20</f>
        <v>19.425719565144224</v>
      </c>
      <c r="Z38" s="250">
        <f>[3]Milch!$BH20</f>
        <v>21.471619173809309</v>
      </c>
      <c r="AA38" s="250">
        <f>[3]Milch!$BI20</f>
        <v>14.659338815538167</v>
      </c>
      <c r="AB38" s="252"/>
      <c r="AC38" s="252">
        <f>[3]Milch!$AH20</f>
        <v>22.822018844937499</v>
      </c>
      <c r="AD38" s="252">
        <f>[3]Milch!$AI20</f>
        <v>18.693923412120299</v>
      </c>
      <c r="AE38" s="250">
        <f>[3]Milch!$AL20</f>
        <v>26.302968736719013</v>
      </c>
      <c r="AF38" s="250">
        <f>[3]Milch!$AM20</f>
        <v>20.058023806697364</v>
      </c>
      <c r="AG38" s="252">
        <f>[3]Milch!$AR20</f>
        <v>9.8837404600875303</v>
      </c>
      <c r="AH38" s="252">
        <f>[3]Milch!$AS20</f>
        <v>7.8944694664968136</v>
      </c>
      <c r="AI38" s="250">
        <f>[3]Milch!$AN20</f>
        <v>15.865474893445226</v>
      </c>
      <c r="AJ38" s="250">
        <f>[3]Milch!$AO20</f>
        <v>11.182723087803724</v>
      </c>
      <c r="AK38" s="252">
        <f>[3]Milch!$AP20</f>
        <v>35.177249771386826</v>
      </c>
      <c r="AL38" s="252">
        <f>[3]Milch!$AQ20</f>
        <v>21.934376811301213</v>
      </c>
      <c r="AM38" s="250">
        <f>[3]Milch!$AJ20</f>
        <v>24.303438094873457</v>
      </c>
      <c r="AN38" s="250">
        <f>[3]Milch!$AK20</f>
        <v>20.499820686649922</v>
      </c>
      <c r="AO38" s="252"/>
      <c r="AP38" s="252">
        <f>[3]Milch!$CD20</f>
        <v>3.924965802887157</v>
      </c>
      <c r="AQ38" s="252">
        <f>[3]Milch!$CE20</f>
        <v>3.7710378750447386</v>
      </c>
      <c r="AR38" s="250">
        <f>[3]Milch!$BZ20</f>
        <v>5.4350603103156621</v>
      </c>
      <c r="AS38" s="250">
        <f>[3]Milch!$CA20</f>
        <v>4.6358366964060371</v>
      </c>
      <c r="AT38" s="252">
        <f>[3]Milch!$CB20</f>
        <v>6.070237640757985</v>
      </c>
      <c r="AU38" s="252">
        <f>[3]Milch!$CC20</f>
        <v>5.2376802296849112</v>
      </c>
      <c r="AV38" s="250">
        <f>[3]Milch!$CF20</f>
        <v>5.315709900804408</v>
      </c>
      <c r="AW38" s="250">
        <f>[3]Milch!$CG20</f>
        <v>4.1628602122753806</v>
      </c>
      <c r="AX38" s="369" t="str">
        <f t="shared" si="20"/>
        <v>4</v>
      </c>
      <c r="AY38" s="189">
        <f>[3]Milch!$A20</f>
        <v>45597</v>
      </c>
      <c r="AZ38" s="343">
        <f>'Früchte Daten'!BQ36</f>
        <v>4</v>
      </c>
      <c r="BA38" s="440">
        <f>[3]Milch!$CX20</f>
        <v>3725.2951560219999</v>
      </c>
      <c r="BB38" s="440">
        <f>[3]Milch!$CY20</f>
        <v>20481.962164205997</v>
      </c>
      <c r="BC38" s="304">
        <f>[3]Milch!$AD20</f>
        <v>2529.1121477780002</v>
      </c>
      <c r="BD38" s="304">
        <f>[3]Milch!$AE20</f>
        <v>4114.7036591599999</v>
      </c>
      <c r="BE38" s="305">
        <f>[3]Milch!$AF20</f>
        <v>1153.6247203609998</v>
      </c>
      <c r="BF38" s="305">
        <f>[3]Milch!$AG20</f>
        <v>14583.352027978999</v>
      </c>
      <c r="BG38" s="304"/>
      <c r="BH38" s="304">
        <f>[3]Milch!$CV20</f>
        <v>151.59453815999998</v>
      </c>
      <c r="BI38" s="304">
        <f>[3]Milch!$CW20</f>
        <v>3338.0695906299998</v>
      </c>
      <c r="BJ38" s="305">
        <f>[3]Milch!$BT20</f>
        <v>50.007259921001001</v>
      </c>
      <c r="BK38" s="305">
        <f>[3]Milch!$BU20</f>
        <v>1137.8632455480001</v>
      </c>
      <c r="BL38" s="304">
        <f>[3]Milch!$BV20</f>
        <v>12.163399999999999</v>
      </c>
      <c r="BM38" s="304">
        <f>[3]Milch!$BW20</f>
        <v>967.97229527500099</v>
      </c>
      <c r="BN38" s="305">
        <f>[3]Milch!$BX20</f>
        <v>48.369160000001003</v>
      </c>
      <c r="BO38" s="305">
        <f>[3]Milch!$BY20</f>
        <v>693.90738130500097</v>
      </c>
      <c r="BP38" s="304"/>
      <c r="BQ38" s="304">
        <f>[3]Milch!$CT20</f>
        <v>116.60428495100099</v>
      </c>
      <c r="BR38" s="304">
        <f>[3]Milch!$CU20</f>
        <v>1428.2482244400001</v>
      </c>
      <c r="BS38" s="305">
        <f>[3]Milch!$BJ20</f>
        <v>85.108846943000003</v>
      </c>
      <c r="BT38" s="305">
        <f>[3]Milch!$BK20</f>
        <v>306.57126067199999</v>
      </c>
      <c r="BU38" s="304">
        <f>[3]Milch!$BL20</f>
        <v>18.031616137001002</v>
      </c>
      <c r="BV38" s="304">
        <f>[3]Milch!$BM20</f>
        <v>1042.7974624030001</v>
      </c>
      <c r="BW38" s="304"/>
      <c r="BX38" s="305">
        <f>[3]Milch!$CP20</f>
        <v>576.28471443100102</v>
      </c>
      <c r="BY38" s="305">
        <f>[3]Milch!$CQ20</f>
        <v>8248.1578774270001</v>
      </c>
      <c r="BZ38" s="304">
        <f>[3]Milch!AT20</f>
        <v>21.867681186000997</v>
      </c>
      <c r="CA38" s="304">
        <f>[3]Milch!AU20</f>
        <v>178.574810993</v>
      </c>
      <c r="CB38" s="305">
        <f>[3]Milch!AX20</f>
        <v>78.508061015001005</v>
      </c>
      <c r="CC38" s="305">
        <f>[3]Milch!AY20</f>
        <v>703.68303158600202</v>
      </c>
      <c r="CD38" s="304">
        <f>[3]Milch!BD20</f>
        <v>50.663569402</v>
      </c>
      <c r="CE38" s="304">
        <f>[3]Milch!BE20</f>
        <v>528.044188418001</v>
      </c>
      <c r="CF38" s="305">
        <f>[3]Milch!AZ20</f>
        <v>79.309822525000996</v>
      </c>
      <c r="CG38" s="305">
        <f>[3]Milch!BA20</f>
        <v>837.381694509</v>
      </c>
      <c r="CH38" s="304">
        <f>[3]Milch!BB20</f>
        <v>32.905169768999997</v>
      </c>
      <c r="CI38" s="304">
        <f>[3]Milch!BC20</f>
        <v>418.05469154999997</v>
      </c>
      <c r="CJ38" s="305">
        <f>[3]Milch!AV20</f>
        <v>74.015516919001001</v>
      </c>
      <c r="CK38" s="305">
        <f>[3]Milch!AW20</f>
        <v>985.09922124500099</v>
      </c>
      <c r="CL38" s="304"/>
      <c r="CM38" s="304">
        <f>[3]Milch!$CR20</f>
        <v>1375.9083191720001</v>
      </c>
      <c r="CN38" s="304">
        <f>[3]Milch!$CS20</f>
        <v>7079.0465470439995</v>
      </c>
      <c r="CO38" s="305">
        <f>[3]Milch!$CL20</f>
        <v>739.39259553299996</v>
      </c>
      <c r="CP38" s="305">
        <f>[3]Milch!$CM20</f>
        <v>2023.001370207</v>
      </c>
      <c r="CQ38" s="304">
        <f>[3]Milch!$CH20</f>
        <v>130.45598177599999</v>
      </c>
      <c r="CR38" s="304">
        <f>[3]Milch!$CI20</f>
        <v>1040.2538036380001</v>
      </c>
      <c r="CS38" s="305">
        <f>[3]Milch!$CJ20</f>
        <v>130.54236284200101</v>
      </c>
      <c r="CT38" s="305">
        <f>[3]Milch!$CK20</f>
        <v>562.60312976500097</v>
      </c>
      <c r="CU38" s="304">
        <f>[3]Milch!$CN20</f>
        <v>276.15511983900001</v>
      </c>
      <c r="CV38" s="304">
        <f>[3]Milch!$CO20</f>
        <v>1885.3013240080002</v>
      </c>
    </row>
    <row r="39" spans="2:100" s="188" customFormat="1" ht="12.75" x14ac:dyDescent="0.2">
      <c r="B39" s="189">
        <f>[3]Milch!$A21</f>
        <v>45566</v>
      </c>
      <c r="C39" s="250">
        <f>[3]Milch!$B21</f>
        <v>99.347396154944803</v>
      </c>
      <c r="D39" s="250">
        <f>[3]Milch!$C21</f>
        <v>77.228862918099097</v>
      </c>
      <c r="E39" s="250">
        <f t="shared" si="17"/>
        <v>22.118533236845707</v>
      </c>
      <c r="F39" s="355">
        <f t="shared" si="18"/>
        <v>0.28640242004213268</v>
      </c>
      <c r="G39" s="251"/>
      <c r="H39" s="304">
        <f>[3]Milch!$E21</f>
        <v>21582.011369848005</v>
      </c>
      <c r="I39" s="304">
        <f>[3]Milch!$F21</f>
        <v>248317.98863015199</v>
      </c>
      <c r="J39" s="265">
        <f t="shared" si="21"/>
        <v>7.9962991366609878E-2</v>
      </c>
      <c r="K39" s="265"/>
      <c r="L39" s="189">
        <f>[3]Milch!$A21</f>
        <v>45566</v>
      </c>
      <c r="M39" s="343">
        <f>'Früchte Daten'!BQ37</f>
        <v>4</v>
      </c>
      <c r="N39" s="250">
        <f>[3]Milch!$Z21</f>
        <v>1.9931867264754304</v>
      </c>
      <c r="O39" s="250">
        <f>[3]Milch!$AA21</f>
        <v>1.8017467886942962</v>
      </c>
      <c r="P39" s="252">
        <f>[3]Milch!$AB21</f>
        <v>1.9223775199854662</v>
      </c>
      <c r="Q39" s="252">
        <f>[3]Milch!$AC21</f>
        <v>1.5281600730918081</v>
      </c>
      <c r="R39" s="250">
        <f>[3]Milch!$BN21</f>
        <v>12.339108127537472</v>
      </c>
      <c r="S39" s="250">
        <f>[3]Milch!$BO21</f>
        <v>8.5788046698404798</v>
      </c>
      <c r="T39" s="252">
        <f>[3]Milch!$BP21</f>
        <v>11.670893471692745</v>
      </c>
      <c r="U39" s="252">
        <f>[3]Milch!$BQ21</f>
        <v>7.4969746362763674</v>
      </c>
      <c r="V39" s="250">
        <f>[3]Milch!$BR21</f>
        <v>6.5816404664667241</v>
      </c>
      <c r="W39" s="250">
        <f>[3]Milch!$BS21</f>
        <v>4.7747500933758831</v>
      </c>
      <c r="X39" s="252">
        <f>[3]Milch!$BF21</f>
        <v>23.75136190991228</v>
      </c>
      <c r="Y39" s="252">
        <f>[3]Milch!$BG21</f>
        <v>19.623485344124774</v>
      </c>
      <c r="Z39" s="250">
        <f>[3]Milch!$BH21</f>
        <v>21.195072204832286</v>
      </c>
      <c r="AA39" s="250">
        <f>[3]Milch!$BI21</f>
        <v>14.848747695466065</v>
      </c>
      <c r="AB39" s="252"/>
      <c r="AC39" s="252">
        <f>[3]Milch!$AH21</f>
        <v>23.411352102863031</v>
      </c>
      <c r="AD39" s="252">
        <f>[3]Milch!$AI21</f>
        <v>17.406389918095236</v>
      </c>
      <c r="AE39" s="250">
        <f>[3]Milch!$AL21</f>
        <v>25.431186175856499</v>
      </c>
      <c r="AF39" s="250">
        <f>[3]Milch!$AM21</f>
        <v>20.306719494557445</v>
      </c>
      <c r="AG39" s="252">
        <f>[3]Milch!$AR21</f>
        <v>9.8322992193438488</v>
      </c>
      <c r="AH39" s="252">
        <f>[3]Milch!$AS21</f>
        <v>7.8591808322129832</v>
      </c>
      <c r="AI39" s="250">
        <f>[3]Milch!$AN21</f>
        <v>15.551889253237396</v>
      </c>
      <c r="AJ39" s="250">
        <f>[3]Milch!$AO21</f>
        <v>11.002909812960239</v>
      </c>
      <c r="AK39" s="252">
        <f>[3]Milch!$AP21</f>
        <v>33.141440191623182</v>
      </c>
      <c r="AL39" s="252">
        <f>[3]Milch!$AQ21</f>
        <v>22.266865273539054</v>
      </c>
      <c r="AM39" s="250">
        <f>[3]Milch!$AJ21</f>
        <v>25.013596083717008</v>
      </c>
      <c r="AN39" s="250">
        <f>[3]Milch!$AK21</f>
        <v>19.886333533861475</v>
      </c>
      <c r="AO39" s="252"/>
      <c r="AP39" s="252">
        <f>[3]Milch!$CD21</f>
        <v>3.9123864912659263</v>
      </c>
      <c r="AQ39" s="252">
        <f>[3]Milch!$CE21</f>
        <v>3.7775469807857704</v>
      </c>
      <c r="AR39" s="250">
        <f>[3]Milch!$BZ21</f>
        <v>5.2592767783584575</v>
      </c>
      <c r="AS39" s="250">
        <f>[3]Milch!$CA21</f>
        <v>4.6007729062521472</v>
      </c>
      <c r="AT39" s="252">
        <f>[3]Milch!$CB21</f>
        <v>5.83481299144748</v>
      </c>
      <c r="AU39" s="252">
        <f>[3]Milch!$CC21</f>
        <v>5.1567904864084184</v>
      </c>
      <c r="AV39" s="250">
        <f>[3]Milch!$CF21</f>
        <v>5.1533581305181411</v>
      </c>
      <c r="AW39" s="250">
        <f>[3]Milch!$CG21</f>
        <v>4.2107066910025246</v>
      </c>
      <c r="AX39" s="369" t="str">
        <f t="shared" si="20"/>
        <v>4</v>
      </c>
      <c r="AY39" s="189">
        <f>[3]Milch!$A21</f>
        <v>45566</v>
      </c>
      <c r="AZ39" s="343">
        <f>'Früchte Daten'!BQ37</f>
        <v>4</v>
      </c>
      <c r="BA39" s="440">
        <f>[3]Milch!$CX21</f>
        <v>3596.1392099560003</v>
      </c>
      <c r="BB39" s="440">
        <f>[3]Milch!$CY21</f>
        <v>18735.534662746002</v>
      </c>
      <c r="BC39" s="304">
        <f>[3]Milch!$AD21</f>
        <v>2316.2044518090001</v>
      </c>
      <c r="BD39" s="304">
        <f>[3]Milch!$AE21</f>
        <v>3942.028612439</v>
      </c>
      <c r="BE39" s="305">
        <f>[3]Milch!$AF21</f>
        <v>1225.6310217760001</v>
      </c>
      <c r="BF39" s="305">
        <f>[3]Milch!$AG21</f>
        <v>13057.002019411</v>
      </c>
      <c r="BG39" s="304"/>
      <c r="BH39" s="304">
        <f>[3]Milch!$CV21</f>
        <v>150.61964398500101</v>
      </c>
      <c r="BI39" s="304">
        <f>[3]Milch!$CW21</f>
        <v>3000.7286919479998</v>
      </c>
      <c r="BJ39" s="305">
        <f>[3]Milch!$BT21</f>
        <v>50.938996887000997</v>
      </c>
      <c r="BK39" s="305">
        <f>[3]Milch!$BU21</f>
        <v>927.12256993000108</v>
      </c>
      <c r="BL39" s="304">
        <f>[3]Milch!$BV21</f>
        <v>12.757594999999998</v>
      </c>
      <c r="BM39" s="304">
        <f>[3]Milch!$BW21</f>
        <v>877.38577489800105</v>
      </c>
      <c r="BN39" s="305">
        <f>[3]Milch!$BX21</f>
        <v>49.538095200000001</v>
      </c>
      <c r="BO39" s="305">
        <f>[3]Milch!$BY21</f>
        <v>678.86131579699997</v>
      </c>
      <c r="BP39" s="304"/>
      <c r="BQ39" s="304">
        <f>[3]Milch!$CT21</f>
        <v>114.64463193600001</v>
      </c>
      <c r="BR39" s="304">
        <f>[3]Milch!$CU21</f>
        <v>1287.2090975009999</v>
      </c>
      <c r="BS39" s="305">
        <f>[3]Milch!$BJ21</f>
        <v>85.270593489999996</v>
      </c>
      <c r="BT39" s="305">
        <f>[3]Milch!$BK21</f>
        <v>292.66078356200103</v>
      </c>
      <c r="BU39" s="304">
        <f>[3]Milch!$BL21</f>
        <v>17.224633596</v>
      </c>
      <c r="BV39" s="304">
        <f>[3]Milch!$BM21</f>
        <v>917.09322544500105</v>
      </c>
      <c r="BW39" s="304"/>
      <c r="BX39" s="305">
        <f>[3]Milch!$CP21</f>
        <v>571.54911138300008</v>
      </c>
      <c r="BY39" s="305">
        <f>[3]Milch!$CQ21</f>
        <v>7941.3714476690002</v>
      </c>
      <c r="BZ39" s="304">
        <f>[3]Milch!AT21</f>
        <v>16.225155710999999</v>
      </c>
      <c r="CA39" s="304">
        <f>[3]Milch!AU21</f>
        <v>193.72442834700101</v>
      </c>
      <c r="CB39" s="305">
        <f>[3]Milch!AX21</f>
        <v>78.060462732000005</v>
      </c>
      <c r="CC39" s="305">
        <f>[3]Milch!AY21</f>
        <v>648.32701554200105</v>
      </c>
      <c r="CD39" s="304">
        <f>[3]Milch!BD21</f>
        <v>46.611840657000002</v>
      </c>
      <c r="CE39" s="304">
        <f>[3]Milch!BE21</f>
        <v>503.26782187200001</v>
      </c>
      <c r="CF39" s="305">
        <f>[3]Milch!AZ21</f>
        <v>77.988495305000995</v>
      </c>
      <c r="CG39" s="305">
        <f>[3]Milch!BA21</f>
        <v>886.622626696</v>
      </c>
      <c r="CH39" s="304">
        <f>[3]Milch!BB21</f>
        <v>40.801073816001001</v>
      </c>
      <c r="CI39" s="304">
        <f>[3]Milch!BC21</f>
        <v>417.14495130700101</v>
      </c>
      <c r="CJ39" s="305">
        <f>[3]Milch!AV21</f>
        <v>71.852197318999998</v>
      </c>
      <c r="CK39" s="305">
        <f>[3]Milch!AW21</f>
        <v>976.730096559</v>
      </c>
      <c r="CL39" s="304"/>
      <c r="CM39" s="304">
        <f>[3]Milch!$CR21</f>
        <v>1335.7501923760001</v>
      </c>
      <c r="CN39" s="304">
        <f>[3]Milch!$CS21</f>
        <v>6832.591479957</v>
      </c>
      <c r="CO39" s="305">
        <f>[3]Milch!$CL21</f>
        <v>686.24099834300102</v>
      </c>
      <c r="CP39" s="305">
        <f>[3]Milch!$CM21</f>
        <v>1924.534313916</v>
      </c>
      <c r="CQ39" s="304">
        <f>[3]Milch!$CH21</f>
        <v>137.281584893</v>
      </c>
      <c r="CR39" s="304">
        <f>[3]Milch!$CI21</f>
        <v>1001.9508056100001</v>
      </c>
      <c r="CS39" s="305">
        <f>[3]Milch!$CJ21</f>
        <v>110.33346629200101</v>
      </c>
      <c r="CT39" s="305">
        <f>[3]Milch!$CK21</f>
        <v>545.95252049300007</v>
      </c>
      <c r="CU39" s="304">
        <f>[3]Milch!$CN21</f>
        <v>277.95978165600098</v>
      </c>
      <c r="CV39" s="304">
        <f>[3]Milch!$CO21</f>
        <v>1869.061958086</v>
      </c>
    </row>
    <row r="40" spans="2:100" s="188" customFormat="1" ht="12.75" x14ac:dyDescent="0.2">
      <c r="B40" s="189">
        <f>[3]Milch!$A22</f>
        <v>45536</v>
      </c>
      <c r="C40" s="250">
        <f>[3]Milch!$B22</f>
        <v>99.933775712541902</v>
      </c>
      <c r="D40" s="250">
        <f>[3]Milch!$C22</f>
        <v>77.317475614455603</v>
      </c>
      <c r="E40" s="250">
        <f t="shared" si="17"/>
        <v>22.616300098086299</v>
      </c>
      <c r="F40" s="355">
        <f t="shared" si="18"/>
        <v>0.29251213801731857</v>
      </c>
      <c r="G40" s="251"/>
      <c r="H40" s="304">
        <f>[3]Milch!$E22</f>
        <v>18748.134301357077</v>
      </c>
      <c r="I40" s="304">
        <f>[3]Milch!$F22</f>
        <v>257590.86569864291</v>
      </c>
      <c r="J40" s="265">
        <f t="shared" si="21"/>
        <v>6.7844691850795863E-2</v>
      </c>
      <c r="K40" s="265"/>
      <c r="L40" s="189">
        <f>[3]Milch!$A22</f>
        <v>45536</v>
      </c>
      <c r="M40" s="343">
        <f>'Früchte Daten'!BQ38</f>
        <v>5</v>
      </c>
      <c r="N40" s="250">
        <f>[3]Milch!$Z22</f>
        <v>1.9890618984806057</v>
      </c>
      <c r="O40" s="250">
        <f>[3]Milch!$AA22</f>
        <v>1.793207236891589</v>
      </c>
      <c r="P40" s="252">
        <f>[3]Milch!$AB22</f>
        <v>1.9501850683257678</v>
      </c>
      <c r="Q40" s="252">
        <f>[3]Milch!$AC22</f>
        <v>1.4970830371116119</v>
      </c>
      <c r="R40" s="250">
        <f>[3]Milch!$BN22</f>
        <v>12.528751474777875</v>
      </c>
      <c r="S40" s="250">
        <f>[3]Milch!$BO22</f>
        <v>8.389424382184929</v>
      </c>
      <c r="T40" s="252">
        <f>[3]Milch!$BP22</f>
        <v>11.940021706992328</v>
      </c>
      <c r="U40" s="252">
        <f>[3]Milch!$BQ22</f>
        <v>7.0982700987431819</v>
      </c>
      <c r="V40" s="250">
        <f>[3]Milch!$BR22</f>
        <v>6.5255561291823474</v>
      </c>
      <c r="W40" s="250">
        <f>[3]Milch!$BS22</f>
        <v>4.8088809673106665</v>
      </c>
      <c r="X40" s="252">
        <f>[3]Milch!$BF22</f>
        <v>23.812666174921347</v>
      </c>
      <c r="Y40" s="252">
        <f>[3]Milch!$BG22</f>
        <v>19.76530841011164</v>
      </c>
      <c r="Z40" s="250">
        <f>[3]Milch!$BH22</f>
        <v>21.135832533463351</v>
      </c>
      <c r="AA40" s="250">
        <f>[3]Milch!$BI22</f>
        <v>15.025635758995332</v>
      </c>
      <c r="AB40" s="252"/>
      <c r="AC40" s="252">
        <f>[3]Milch!$AH22</f>
        <v>23.11641687792666</v>
      </c>
      <c r="AD40" s="252">
        <f>[3]Milch!$AI22</f>
        <v>17.976604133552275</v>
      </c>
      <c r="AE40" s="250">
        <f>[3]Milch!$AL22</f>
        <v>25.360431512889708</v>
      </c>
      <c r="AF40" s="250">
        <f>[3]Milch!$AM22</f>
        <v>19.343836871603909</v>
      </c>
      <c r="AG40" s="252">
        <f>[3]Milch!$AR22</f>
        <v>9.9232607745734605</v>
      </c>
      <c r="AH40" s="252">
        <f>[3]Milch!$AS22</f>
        <v>7.6963658691355974</v>
      </c>
      <c r="AI40" s="250">
        <f>[3]Milch!$AN22</f>
        <v>15.659269227800593</v>
      </c>
      <c r="AJ40" s="250">
        <f>[3]Milch!$AO22</f>
        <v>11.179106110689746</v>
      </c>
      <c r="AK40" s="252">
        <f>[3]Milch!$AP22</f>
        <v>35.225773552046633</v>
      </c>
      <c r="AL40" s="252">
        <f>[3]Milch!$AQ22</f>
        <v>22.830627114702555</v>
      </c>
      <c r="AM40" s="250">
        <f>[3]Milch!$AJ22</f>
        <v>25.564354208008726</v>
      </c>
      <c r="AN40" s="250">
        <f>[3]Milch!$AK22</f>
        <v>20.172461510283142</v>
      </c>
      <c r="AO40" s="252"/>
      <c r="AP40" s="252">
        <f>[3]Milch!$CD22</f>
        <v>3.8896080293615771</v>
      </c>
      <c r="AQ40" s="252">
        <f>[3]Milch!$CE22</f>
        <v>3.7953894289376149</v>
      </c>
      <c r="AR40" s="250">
        <f>[3]Milch!$BZ22</f>
        <v>5.4367738971505792</v>
      </c>
      <c r="AS40" s="250">
        <f>[3]Milch!$CA22</f>
        <v>4.6403431369838311</v>
      </c>
      <c r="AT40" s="252">
        <f>[3]Milch!$CB22</f>
        <v>5.8208614504645402</v>
      </c>
      <c r="AU40" s="252">
        <f>[3]Milch!$CC22</f>
        <v>5.0856857788268304</v>
      </c>
      <c r="AV40" s="250">
        <f>[3]Milch!$CF22</f>
        <v>5.2561348119102762</v>
      </c>
      <c r="AW40" s="250">
        <f>[3]Milch!$CG22</f>
        <v>4.153469093786641</v>
      </c>
      <c r="AX40" s="369" t="str">
        <f t="shared" si="20"/>
        <v>5</v>
      </c>
      <c r="AY40" s="189">
        <f>[3]Milch!$A22</f>
        <v>45536</v>
      </c>
      <c r="AZ40" s="343">
        <f>'Früchte Daten'!BQ38</f>
        <v>5</v>
      </c>
      <c r="BA40" s="440">
        <f>[3]Milch!$CX22</f>
        <v>4507.8598905019999</v>
      </c>
      <c r="BB40" s="440">
        <f>[3]Milch!$CY22</f>
        <v>24455.043331174002</v>
      </c>
      <c r="BC40" s="304">
        <f>[3]Milch!$AD22</f>
        <v>2983.9684884190001</v>
      </c>
      <c r="BD40" s="304">
        <f>[3]Milch!$AE22</f>
        <v>5039.6459598909996</v>
      </c>
      <c r="BE40" s="305">
        <f>[3]Milch!$AF22</f>
        <v>1490.6490462659999</v>
      </c>
      <c r="BF40" s="305">
        <f>[3]Milch!$AG22</f>
        <v>17211.208902022998</v>
      </c>
      <c r="BG40" s="304"/>
      <c r="BH40" s="304">
        <f>[3]Milch!$CV22</f>
        <v>179.93822546800101</v>
      </c>
      <c r="BI40" s="304">
        <f>[3]Milch!$CW22</f>
        <v>3820.076806389</v>
      </c>
      <c r="BJ40" s="305">
        <f>[3]Milch!$BT22</f>
        <v>56.254136735000998</v>
      </c>
      <c r="BK40" s="305">
        <f>[3]Milch!$BU22</f>
        <v>1184.032214719</v>
      </c>
      <c r="BL40" s="304">
        <f>[3]Milch!$BV22</f>
        <v>13.332201699999999</v>
      </c>
      <c r="BM40" s="304">
        <f>[3]Milch!$BW22</f>
        <v>1184.4408587620001</v>
      </c>
      <c r="BN40" s="305">
        <f>[3]Milch!$BX22</f>
        <v>68.14128321500101</v>
      </c>
      <c r="BO40" s="305">
        <f>[3]Milch!$BY22</f>
        <v>836.71842943000001</v>
      </c>
      <c r="BP40" s="304"/>
      <c r="BQ40" s="304">
        <f>[3]Milch!$CT22</f>
        <v>144.65325151900001</v>
      </c>
      <c r="BR40" s="304">
        <f>[3]Milch!$CU22</f>
        <v>1476.52932201</v>
      </c>
      <c r="BS40" s="305">
        <f>[3]Milch!$BJ22</f>
        <v>107.87660589599999</v>
      </c>
      <c r="BT40" s="305">
        <f>[3]Milch!$BK22</f>
        <v>367.533883285</v>
      </c>
      <c r="BU40" s="304">
        <f>[3]Milch!$BL22</f>
        <v>21.663547200001002</v>
      </c>
      <c r="BV40" s="304">
        <f>[3]Milch!$BM22</f>
        <v>1017.553857397</v>
      </c>
      <c r="BW40" s="304"/>
      <c r="BX40" s="305">
        <f>[3]Milch!$CP22</f>
        <v>684.57712796999999</v>
      </c>
      <c r="BY40" s="305">
        <f>[3]Milch!$CQ22</f>
        <v>9535.4942593010001</v>
      </c>
      <c r="BZ40" s="304">
        <f>[3]Milch!AT22</f>
        <v>26.528351447000002</v>
      </c>
      <c r="CA40" s="304">
        <f>[3]Milch!AU22</f>
        <v>231.63034210100199</v>
      </c>
      <c r="CB40" s="305">
        <f>[3]Milch!AX22</f>
        <v>92.318777839999996</v>
      </c>
      <c r="CC40" s="305">
        <f>[3]Milch!AY22</f>
        <v>875.35013530400101</v>
      </c>
      <c r="CD40" s="304">
        <f>[3]Milch!BD22</f>
        <v>61.34218723</v>
      </c>
      <c r="CE40" s="304">
        <f>[3]Milch!BE22</f>
        <v>729.33134441300092</v>
      </c>
      <c r="CF40" s="305">
        <f>[3]Milch!AZ22</f>
        <v>125.492409802</v>
      </c>
      <c r="CG40" s="305">
        <f>[3]Milch!BA22</f>
        <v>1279.7202829</v>
      </c>
      <c r="CH40" s="304">
        <f>[3]Milch!BB22</f>
        <v>42.836741896001001</v>
      </c>
      <c r="CI40" s="304">
        <f>[3]Milch!BC22</f>
        <v>469.01827870199998</v>
      </c>
      <c r="CJ40" s="305">
        <f>[3]Milch!AV22</f>
        <v>44.786247779</v>
      </c>
      <c r="CK40" s="305">
        <f>[3]Milch!AW22</f>
        <v>836.632388816</v>
      </c>
      <c r="CL40" s="304"/>
      <c r="CM40" s="304">
        <f>[3]Milch!$CR22</f>
        <v>1734.48808863</v>
      </c>
      <c r="CN40" s="304">
        <f>[3]Milch!$CS22</f>
        <v>8713.9786613399992</v>
      </c>
      <c r="CO40" s="305">
        <f>[3]Milch!$CL22</f>
        <v>941.47189926900103</v>
      </c>
      <c r="CP40" s="305">
        <f>[3]Milch!$CM22</f>
        <v>2587.3159269839998</v>
      </c>
      <c r="CQ40" s="304">
        <f>[3]Milch!$CH22</f>
        <v>174.545785129</v>
      </c>
      <c r="CR40" s="304">
        <f>[3]Milch!$CI22</f>
        <v>1311.4373702769999</v>
      </c>
      <c r="CS40" s="305">
        <f>[3]Milch!$CJ22</f>
        <v>154.91860334900002</v>
      </c>
      <c r="CT40" s="305">
        <f>[3]Milch!$CK22</f>
        <v>659.92462250099993</v>
      </c>
      <c r="CU40" s="304">
        <f>[3]Milch!$CN22</f>
        <v>313.71396697200004</v>
      </c>
      <c r="CV40" s="304">
        <f>[3]Milch!$CO22</f>
        <v>2270.9164293530002</v>
      </c>
    </row>
    <row r="41" spans="2:100" s="188" customFormat="1" ht="12.75" x14ac:dyDescent="0.2">
      <c r="B41" s="189">
        <f>[3]Milch!$A23</f>
        <v>45505</v>
      </c>
      <c r="C41" s="250">
        <f>[3]Milch!$B23</f>
        <v>99.019426438741206</v>
      </c>
      <c r="D41" s="250">
        <f>[3]Milch!$C23</f>
        <v>75.991016390485697</v>
      </c>
      <c r="E41" s="250">
        <f t="shared" si="17"/>
        <v>23.028410048255509</v>
      </c>
      <c r="F41" s="355">
        <f t="shared" si="18"/>
        <v>0.30304121647646154</v>
      </c>
      <c r="G41" s="251"/>
      <c r="H41" s="304">
        <f>[3]Milch!$E23</f>
        <v>17037.443684918861</v>
      </c>
      <c r="I41" s="304">
        <f>[3]Milch!$F23</f>
        <v>234940.55631508114</v>
      </c>
      <c r="J41" s="265">
        <f t="shared" si="21"/>
        <v>6.7614806391505841E-2</v>
      </c>
      <c r="K41" s="265"/>
      <c r="L41" s="189">
        <f>[3]Milch!$A23</f>
        <v>45505</v>
      </c>
      <c r="M41" s="343">
        <f>'Früchte Daten'!BQ39</f>
        <v>4</v>
      </c>
      <c r="N41" s="250">
        <f>[3]Milch!$Z23</f>
        <v>1.994575273292694</v>
      </c>
      <c r="O41" s="250">
        <f>[3]Milch!$AA23</f>
        <v>1.8008609459972271</v>
      </c>
      <c r="P41" s="252">
        <f>[3]Milch!$AB23</f>
        <v>1.9920037833568816</v>
      </c>
      <c r="Q41" s="252">
        <f>[3]Milch!$AC23</f>
        <v>1.5044468801192374</v>
      </c>
      <c r="R41" s="250">
        <f>[3]Milch!$BN23</f>
        <v>12.617510256014677</v>
      </c>
      <c r="S41" s="250">
        <f>[3]Milch!$BO23</f>
        <v>8.3648672782941631</v>
      </c>
      <c r="T41" s="252">
        <f>[3]Milch!$BP23</f>
        <v>11.771725356233427</v>
      </c>
      <c r="U41" s="252">
        <f>[3]Milch!$BQ23</f>
        <v>7.5049834354585556</v>
      </c>
      <c r="V41" s="250">
        <f>[3]Milch!$BR23</f>
        <v>6.511791708538067</v>
      </c>
      <c r="W41" s="250">
        <f>[3]Milch!$BS23</f>
        <v>4.8122322752506665</v>
      </c>
      <c r="X41" s="252">
        <f>[3]Milch!$BF23</f>
        <v>24.335979995246344</v>
      </c>
      <c r="Y41" s="252">
        <f>[3]Milch!$BG23</f>
        <v>19.524298212916186</v>
      </c>
      <c r="Z41" s="250">
        <f>[3]Milch!$BH23</f>
        <v>21.276242844559931</v>
      </c>
      <c r="AA41" s="250">
        <f>[3]Milch!$BI23</f>
        <v>15.089707345234663</v>
      </c>
      <c r="AB41" s="252"/>
      <c r="AC41" s="252">
        <f>[3]Milch!$AH23</f>
        <v>23.918199009238243</v>
      </c>
      <c r="AD41" s="252">
        <f>[3]Milch!$AI23</f>
        <v>17.539134133668945</v>
      </c>
      <c r="AE41" s="250">
        <f>[3]Milch!$AL23</f>
        <v>26.443025719642513</v>
      </c>
      <c r="AF41" s="250">
        <f>[3]Milch!$AM23</f>
        <v>19.98352155320622</v>
      </c>
      <c r="AG41" s="252">
        <f>[3]Milch!$AR23</f>
        <v>10.622251874824009</v>
      </c>
      <c r="AH41" s="252">
        <f>[3]Milch!$AS23</f>
        <v>7.941586270892139</v>
      </c>
      <c r="AI41" s="250">
        <f>[3]Milch!$AN23</f>
        <v>15.777752157014715</v>
      </c>
      <c r="AJ41" s="250">
        <f>[3]Milch!$AO23</f>
        <v>11.417102668283347</v>
      </c>
      <c r="AK41" s="252">
        <f>[3]Milch!$AP23</f>
        <v>35.665575198709021</v>
      </c>
      <c r="AL41" s="252">
        <f>[3]Milch!$AQ23</f>
        <v>22.218866576344894</v>
      </c>
      <c r="AM41" s="250">
        <f>[3]Milch!$AJ23</f>
        <v>21.435139568133639</v>
      </c>
      <c r="AN41" s="250">
        <f>[3]Milch!$AK23</f>
        <v>21.027996514123185</v>
      </c>
      <c r="AO41" s="252"/>
      <c r="AP41" s="252">
        <f>[3]Milch!$CD23</f>
        <v>3.9079351416427155</v>
      </c>
      <c r="AQ41" s="252">
        <f>[3]Milch!$CE23</f>
        <v>3.7078643912403999</v>
      </c>
      <c r="AR41" s="250">
        <f>[3]Milch!$BZ23</f>
        <v>5.6111681533222919</v>
      </c>
      <c r="AS41" s="250">
        <f>[3]Milch!$CA23</f>
        <v>4.5695003657851041</v>
      </c>
      <c r="AT41" s="252">
        <f>[3]Milch!$CB23</f>
        <v>5.857987064725946</v>
      </c>
      <c r="AU41" s="252">
        <f>[3]Milch!$CC23</f>
        <v>5.0299338833354588</v>
      </c>
      <c r="AV41" s="250">
        <f>[3]Milch!$CF23</f>
        <v>5.241046870228911</v>
      </c>
      <c r="AW41" s="250">
        <f>[3]Milch!$CG23</f>
        <v>4.1614181455782848</v>
      </c>
      <c r="AX41" s="369" t="str">
        <f t="shared" si="20"/>
        <v>4</v>
      </c>
      <c r="AY41" s="189">
        <f>[3]Milch!$A23</f>
        <v>45505</v>
      </c>
      <c r="AZ41" s="343">
        <f>'Früchte Daten'!BQ39</f>
        <v>4</v>
      </c>
      <c r="BA41" s="440">
        <f>[3]Milch!$CX23</f>
        <v>3342.6843427220001</v>
      </c>
      <c r="BB41" s="440">
        <f>[3]Milch!$CY23</f>
        <v>18158.060701554001</v>
      </c>
      <c r="BC41" s="304">
        <f>[3]Milch!$AD23</f>
        <v>2259.118579466</v>
      </c>
      <c r="BD41" s="304">
        <f>[3]Milch!$AE23</f>
        <v>4035.6902709240003</v>
      </c>
      <c r="BE41" s="305">
        <f>[3]Milch!$AF23</f>
        <v>1011.718018666</v>
      </c>
      <c r="BF41" s="305">
        <f>[3]Milch!$AG23</f>
        <v>12476.471126910999</v>
      </c>
      <c r="BG41" s="304"/>
      <c r="BH41" s="304">
        <f>[3]Milch!$CV23</f>
        <v>136.64586340100101</v>
      </c>
      <c r="BI41" s="304">
        <f>[3]Milch!$CW23</f>
        <v>2668.944705635</v>
      </c>
      <c r="BJ41" s="305">
        <f>[3]Milch!$BT23</f>
        <v>42.554241707000003</v>
      </c>
      <c r="BK41" s="305">
        <f>[3]Milch!$BU23</f>
        <v>838.81594286799998</v>
      </c>
      <c r="BL41" s="304">
        <f>[3]Milch!$BV23</f>
        <v>8.9723500000000005</v>
      </c>
      <c r="BM41" s="304">
        <f>[3]Milch!$BW23</f>
        <v>726.33246082999995</v>
      </c>
      <c r="BN41" s="305">
        <f>[3]Milch!$BX23</f>
        <v>47.434593400000999</v>
      </c>
      <c r="BO41" s="305">
        <f>[3]Milch!$BY23</f>
        <v>606.98377590800101</v>
      </c>
      <c r="BP41" s="304"/>
      <c r="BQ41" s="304">
        <f>[3]Milch!$CT23</f>
        <v>96.725542501999996</v>
      </c>
      <c r="BR41" s="304">
        <f>[3]Milch!$CU23</f>
        <v>1072.8167531500001</v>
      </c>
      <c r="BS41" s="305">
        <f>[3]Milch!$BJ23</f>
        <v>71.583219502000006</v>
      </c>
      <c r="BT41" s="305">
        <f>[3]Milch!$BK23</f>
        <v>304.54096317800003</v>
      </c>
      <c r="BU41" s="304">
        <f>[3]Milch!$BL23</f>
        <v>13.0830701</v>
      </c>
      <c r="BV41" s="304">
        <f>[3]Milch!$BM23</f>
        <v>699.29947718200094</v>
      </c>
      <c r="BW41" s="304"/>
      <c r="BX41" s="305">
        <f>[3]Milch!$CP23</f>
        <v>556.08478861499998</v>
      </c>
      <c r="BY41" s="305">
        <f>[3]Milch!$CQ23</f>
        <v>7324.0930619379997</v>
      </c>
      <c r="BZ41" s="304">
        <f>[3]Milch!AT23</f>
        <v>16.088046401001002</v>
      </c>
      <c r="CA41" s="304">
        <f>[3]Milch!AU23</f>
        <v>188.13292966399999</v>
      </c>
      <c r="CB41" s="305">
        <f>[3]Milch!AX23</f>
        <v>63.681367544000004</v>
      </c>
      <c r="CC41" s="305">
        <f>[3]Milch!AY23</f>
        <v>643.30867506400102</v>
      </c>
      <c r="CD41" s="304">
        <f>[3]Milch!BD23</f>
        <v>47.086828237001001</v>
      </c>
      <c r="CE41" s="304">
        <f>[3]Milch!BE23</f>
        <v>532.64541816099995</v>
      </c>
      <c r="CF41" s="305">
        <f>[3]Milch!AZ23</f>
        <v>158.70686622300101</v>
      </c>
      <c r="CG41" s="305">
        <f>[3]Milch!BA23</f>
        <v>1413.6894000770001</v>
      </c>
      <c r="CH41" s="304">
        <f>[3]Milch!BB23</f>
        <v>30.668605036001001</v>
      </c>
      <c r="CI41" s="304">
        <f>[3]Milch!BC23</f>
        <v>380.45770892300004</v>
      </c>
      <c r="CJ41" s="305">
        <f>[3]Milch!AV23</f>
        <v>10.967491397</v>
      </c>
      <c r="CK41" s="305">
        <f>[3]Milch!AW23</f>
        <v>219.28652567199998</v>
      </c>
      <c r="CL41" s="304"/>
      <c r="CM41" s="304">
        <f>[3]Milch!$CR23</f>
        <v>1477.2889739560001</v>
      </c>
      <c r="CN41" s="304">
        <f>[3]Milch!$CS23</f>
        <v>7146.0804601620002</v>
      </c>
      <c r="CO41" s="305">
        <f>[3]Milch!$CL23</f>
        <v>819.98017659499999</v>
      </c>
      <c r="CP41" s="305">
        <f>[3]Milch!$CM23</f>
        <v>2279.231448433</v>
      </c>
      <c r="CQ41" s="304">
        <f>[3]Milch!$CH23</f>
        <v>146.07644925</v>
      </c>
      <c r="CR41" s="304">
        <f>[3]Milch!$CI23</f>
        <v>1133.4496758560001</v>
      </c>
      <c r="CS41" s="305">
        <f>[3]Milch!$CJ23</f>
        <v>114.405511925</v>
      </c>
      <c r="CT41" s="305">
        <f>[3]Milch!$CK23</f>
        <v>571.22562847500092</v>
      </c>
      <c r="CU41" s="304">
        <f>[3]Milch!$CN23</f>
        <v>246.53639176299998</v>
      </c>
      <c r="CV41" s="304">
        <f>[3]Milch!$CO23</f>
        <v>1766.068942421</v>
      </c>
    </row>
    <row r="42" spans="2:100" s="188" customFormat="1" ht="12.75" x14ac:dyDescent="0.2">
      <c r="B42" s="189">
        <f>[3]Milch!$A24</f>
        <v>45474</v>
      </c>
      <c r="C42" s="250">
        <f>[3]Milch!$B24</f>
        <v>98.216877345920395</v>
      </c>
      <c r="D42" s="250">
        <f>[3]Milch!$C24</f>
        <v>75.919099092248999</v>
      </c>
      <c r="E42" s="250">
        <f t="shared" si="17"/>
        <v>22.297778253671396</v>
      </c>
      <c r="F42" s="355">
        <f t="shared" si="18"/>
        <v>0.2937044633074144</v>
      </c>
      <c r="G42" s="251"/>
      <c r="H42" s="304">
        <f>[3]Milch!$E24</f>
        <v>17482.087589027651</v>
      </c>
      <c r="I42" s="304">
        <f>[3]Milch!$F24</f>
        <v>237688.91241097235</v>
      </c>
      <c r="J42" s="265">
        <f t="shared" si="21"/>
        <v>6.8511263384270354E-2</v>
      </c>
      <c r="K42" s="265"/>
      <c r="L42" s="189">
        <f>[3]Milch!$A24</f>
        <v>45474</v>
      </c>
      <c r="M42" s="343">
        <f>'Früchte Daten'!BQ40</f>
        <v>4</v>
      </c>
      <c r="N42" s="250">
        <f>[3]Milch!$Z24</f>
        <v>1.9905923288771872</v>
      </c>
      <c r="O42" s="250">
        <f>[3]Milch!$AA24</f>
        <v>1.8212454400031346</v>
      </c>
      <c r="P42" s="252">
        <f>[3]Milch!$AB24</f>
        <v>1.9578694423372986</v>
      </c>
      <c r="Q42" s="252">
        <f>[3]Milch!$AC24</f>
        <v>1.5157417327736424</v>
      </c>
      <c r="R42" s="250">
        <f>[3]Milch!$BN24</f>
        <v>12.579460753472533</v>
      </c>
      <c r="S42" s="250">
        <f>[3]Milch!$BO24</f>
        <v>8.2218020184962448</v>
      </c>
      <c r="T42" s="252">
        <f>[3]Milch!$BP24</f>
        <v>11.569589182823981</v>
      </c>
      <c r="U42" s="252">
        <f>[3]Milch!$BQ24</f>
        <v>7.6928062039318519</v>
      </c>
      <c r="V42" s="250">
        <f>[3]Milch!$BR24</f>
        <v>6.4233429521099845</v>
      </c>
      <c r="W42" s="250">
        <f>[3]Milch!$BS24</f>
        <v>4.8345841151446516</v>
      </c>
      <c r="X42" s="252">
        <f>[3]Milch!$BF24</f>
        <v>24.174351160861033</v>
      </c>
      <c r="Y42" s="252">
        <f>[3]Milch!$BG24</f>
        <v>19.896664306403334</v>
      </c>
      <c r="Z42" s="250">
        <f>[3]Milch!$BH24</f>
        <v>21.096203129213343</v>
      </c>
      <c r="AA42" s="250">
        <f>[3]Milch!$BI24</f>
        <v>15.103807709321879</v>
      </c>
      <c r="AB42" s="252"/>
      <c r="AC42" s="252">
        <f>[3]Milch!$AH24</f>
        <v>22.273648947400627</v>
      </c>
      <c r="AD42" s="252">
        <f>[3]Milch!$AI24</f>
        <v>17.933189748675002</v>
      </c>
      <c r="AE42" s="250">
        <f>[3]Milch!$AL24</f>
        <v>26.803237443427268</v>
      </c>
      <c r="AF42" s="250">
        <f>[3]Milch!$AM24</f>
        <v>19.481369305172667</v>
      </c>
      <c r="AG42" s="252">
        <f>[3]Milch!$AR24</f>
        <v>10.517718581536739</v>
      </c>
      <c r="AH42" s="252">
        <f>[3]Milch!$AS24</f>
        <v>7.8392892934831071</v>
      </c>
      <c r="AI42" s="250">
        <f>[3]Milch!$AN24</f>
        <v>16.823143330957357</v>
      </c>
      <c r="AJ42" s="250">
        <f>[3]Milch!$AO24</f>
        <v>11.445251401081343</v>
      </c>
      <c r="AK42" s="252">
        <f>[3]Milch!$AP24</f>
        <v>35.399940363222029</v>
      </c>
      <c r="AL42" s="252">
        <f>[3]Milch!$AQ24</f>
        <v>22.613957363159546</v>
      </c>
      <c r="AM42" s="250">
        <f>[3]Milch!$AJ24</f>
        <v>27.092818302834669</v>
      </c>
      <c r="AN42" s="250">
        <f>[3]Milch!$AK24</f>
        <v>20.305394931093009</v>
      </c>
      <c r="AO42" s="252"/>
      <c r="AP42" s="252">
        <f>[3]Milch!$CD24</f>
        <v>3.915124206986818</v>
      </c>
      <c r="AQ42" s="252">
        <f>[3]Milch!$CE24</f>
        <v>3.7955209367522671</v>
      </c>
      <c r="AR42" s="250">
        <f>[3]Milch!$BZ24</f>
        <v>5.3893040619578185</v>
      </c>
      <c r="AS42" s="250">
        <f>[3]Milch!$CA24</f>
        <v>4.6181218615275723</v>
      </c>
      <c r="AT42" s="252">
        <f>[3]Milch!$CB24</f>
        <v>5.8083233687488409</v>
      </c>
      <c r="AU42" s="252">
        <f>[3]Milch!$CC24</f>
        <v>5.0899832293324359</v>
      </c>
      <c r="AV42" s="250">
        <f>[3]Milch!$CF24</f>
        <v>5.1986080818418463</v>
      </c>
      <c r="AW42" s="250">
        <f>[3]Milch!$CG24</f>
        <v>4.1320557350864808</v>
      </c>
      <c r="AX42" s="369" t="str">
        <f t="shared" si="20"/>
        <v>4</v>
      </c>
      <c r="AY42" s="189">
        <f>[3]Milch!$A24</f>
        <v>45474</v>
      </c>
      <c r="AZ42" s="343">
        <f>'Früchte Daten'!BQ40</f>
        <v>4</v>
      </c>
      <c r="BA42" s="440">
        <f>[3]Milch!$CX24</f>
        <v>3149.8360828989998</v>
      </c>
      <c r="BB42" s="440">
        <f>[3]Milch!$CY24</f>
        <v>15731.736499701999</v>
      </c>
      <c r="BC42" s="304">
        <f>[3]Milch!$AD24</f>
        <v>2042.816760186</v>
      </c>
      <c r="BD42" s="304">
        <f>[3]Milch!$AE24</f>
        <v>3468.6410008890002</v>
      </c>
      <c r="BE42" s="305">
        <f>[3]Milch!$AF24</f>
        <v>1045.376045188</v>
      </c>
      <c r="BF42" s="305">
        <f>[3]Milch!$AG24</f>
        <v>10805.857203809001</v>
      </c>
      <c r="BG42" s="304"/>
      <c r="BH42" s="304">
        <f>[3]Milch!$CV24</f>
        <v>131.07126054099999</v>
      </c>
      <c r="BI42" s="304">
        <f>[3]Milch!$CW24</f>
        <v>2573.722549008</v>
      </c>
      <c r="BJ42" s="305">
        <f>[3]Milch!$BT24</f>
        <v>38.396240454001003</v>
      </c>
      <c r="BK42" s="305">
        <f>[3]Milch!$BU24</f>
        <v>838.50057879500002</v>
      </c>
      <c r="BL42" s="304">
        <f>[3]Milch!$BV24</f>
        <v>8.4088500000010011</v>
      </c>
      <c r="BM42" s="304">
        <f>[3]Milch!$BW24</f>
        <v>654.49431891000006</v>
      </c>
      <c r="BN42" s="305">
        <f>[3]Milch!$BX24</f>
        <v>51.736031437001003</v>
      </c>
      <c r="BO42" s="305">
        <f>[3]Milch!$BY24</f>
        <v>628.72930052000004</v>
      </c>
      <c r="BP42" s="304"/>
      <c r="BQ42" s="304">
        <f>[3]Milch!$CT24</f>
        <v>85.769967566000005</v>
      </c>
      <c r="BR42" s="304">
        <f>[3]Milch!$CU24</f>
        <v>1020.105095719</v>
      </c>
      <c r="BS42" s="305">
        <f>[3]Milch!$BJ24</f>
        <v>60.392537566001003</v>
      </c>
      <c r="BT42" s="305">
        <f>[3]Milch!$BK24</f>
        <v>270.33470724100005</v>
      </c>
      <c r="BU42" s="304">
        <f>[3]Milch!$BL24</f>
        <v>12.752080000001</v>
      </c>
      <c r="BV42" s="304">
        <f>[3]Milch!$BM24</f>
        <v>679.21322616199996</v>
      </c>
      <c r="BW42" s="304"/>
      <c r="BX42" s="305">
        <f>[3]Milch!$CP24</f>
        <v>489.95369735500003</v>
      </c>
      <c r="BY42" s="305">
        <f>[3]Milch!$CQ24</f>
        <v>6864.489903832</v>
      </c>
      <c r="BZ42" s="304">
        <f>[3]Milch!AT24</f>
        <v>23.583450165999999</v>
      </c>
      <c r="CA42" s="304">
        <f>[3]Milch!AU24</f>
        <v>189.559623334001</v>
      </c>
      <c r="CB42" s="305">
        <f>[3]Milch!AX24</f>
        <v>54.510510520000004</v>
      </c>
      <c r="CC42" s="305">
        <f>[3]Milch!AY24</f>
        <v>680.77760794999995</v>
      </c>
      <c r="CD42" s="304">
        <f>[3]Milch!BD24</f>
        <v>41.794700352000994</v>
      </c>
      <c r="CE42" s="304">
        <f>[3]Milch!BE24</f>
        <v>501.45709321200104</v>
      </c>
      <c r="CF42" s="305">
        <f>[3]Milch!AZ24</f>
        <v>110.385889278001</v>
      </c>
      <c r="CG42" s="305">
        <f>[3]Milch!BA24</f>
        <v>1252.1883934939999</v>
      </c>
      <c r="CH42" s="304">
        <f>[3]Milch!BB24</f>
        <v>31.251880111001</v>
      </c>
      <c r="CI42" s="304">
        <f>[3]Milch!BC24</f>
        <v>329.60022578700102</v>
      </c>
      <c r="CJ42" s="305">
        <f>[3]Milch!AV24</f>
        <v>6.1942740000010001</v>
      </c>
      <c r="CK42" s="305">
        <f>[3]Milch!AW24</f>
        <v>220.29977353000001</v>
      </c>
      <c r="CL42" s="304"/>
      <c r="CM42" s="304">
        <f>[3]Milch!$CR24</f>
        <v>1368.7784761979999</v>
      </c>
      <c r="CN42" s="304">
        <f>[3]Milch!$CS24</f>
        <v>6429.7839449619996</v>
      </c>
      <c r="CO42" s="305">
        <f>[3]Milch!$CL24</f>
        <v>738.00565526699995</v>
      </c>
      <c r="CP42" s="305">
        <f>[3]Milch!$CM24</f>
        <v>2037.4644847490001</v>
      </c>
      <c r="CQ42" s="304">
        <f>[3]Milch!$CH24</f>
        <v>130.49300238100099</v>
      </c>
      <c r="CR42" s="304">
        <f>[3]Milch!$CI24</f>
        <v>982.69353935300103</v>
      </c>
      <c r="CS42" s="305">
        <f>[3]Milch!$CJ24</f>
        <v>117.144831044</v>
      </c>
      <c r="CT42" s="305">
        <f>[3]Milch!$CK24</f>
        <v>513.52394185900096</v>
      </c>
      <c r="CU42" s="304">
        <f>[3]Milch!$CN24</f>
        <v>224.53489019400001</v>
      </c>
      <c r="CV42" s="304">
        <f>[3]Milch!$CO24</f>
        <v>1560.3979312829999</v>
      </c>
    </row>
    <row r="43" spans="2:100" s="188" customFormat="1" ht="12.75" x14ac:dyDescent="0.2">
      <c r="B43" s="189">
        <f>[3]Milch!$A25</f>
        <v>45444</v>
      </c>
      <c r="C43" s="250">
        <f>[3]Milch!$B25</f>
        <v>90.502628462903502</v>
      </c>
      <c r="D43" s="250">
        <f>[3]Milch!$C25</f>
        <v>72.497379710576098</v>
      </c>
      <c r="E43" s="250">
        <f t="shared" si="17"/>
        <v>18.005248752327404</v>
      </c>
      <c r="F43" s="355">
        <f t="shared" si="18"/>
        <v>0.24835723476086891</v>
      </c>
      <c r="G43" s="251"/>
      <c r="H43" s="304">
        <f>[3]Milch!$E25</f>
        <v>18976.208082159366</v>
      </c>
      <c r="I43" s="304">
        <f>[3]Milch!$F25</f>
        <v>249157.79191784063</v>
      </c>
      <c r="J43" s="265">
        <f t="shared" si="21"/>
        <v>7.0771360894774135E-2</v>
      </c>
      <c r="K43" s="265"/>
      <c r="L43" s="189">
        <f>[3]Milch!$A25</f>
        <v>45444</v>
      </c>
      <c r="M43" s="343">
        <f>'Früchte Daten'!BQ41</f>
        <v>5</v>
      </c>
      <c r="N43" s="250">
        <f>[3]Milch!$Z25</f>
        <v>1.956268869740529</v>
      </c>
      <c r="O43" s="250">
        <f>[3]Milch!$AA25</f>
        <v>1.7616483132580549</v>
      </c>
      <c r="P43" s="252">
        <f>[3]Milch!$AB25</f>
        <v>1.9258307255320859</v>
      </c>
      <c r="Q43" s="252">
        <f>[3]Milch!$AC25</f>
        <v>1.4526449541053426</v>
      </c>
      <c r="R43" s="250">
        <f>[3]Milch!$BN25</f>
        <v>12.19923339776131</v>
      </c>
      <c r="S43" s="250">
        <f>[3]Milch!$BO25</f>
        <v>8.4103587167752067</v>
      </c>
      <c r="T43" s="252">
        <f>[3]Milch!$BP25</f>
        <v>11.362181522374465</v>
      </c>
      <c r="U43" s="252">
        <f>[3]Milch!$BQ25</f>
        <v>7.1702532361702129</v>
      </c>
      <c r="V43" s="250">
        <f>[3]Milch!$BR25</f>
        <v>6.3528790711138603</v>
      </c>
      <c r="W43" s="250">
        <f>[3]Milch!$BS25</f>
        <v>4.676946365683806</v>
      </c>
      <c r="X43" s="252">
        <f>[3]Milch!$BF25</f>
        <v>23.484147790632754</v>
      </c>
      <c r="Y43" s="252">
        <f>[3]Milch!$BG25</f>
        <v>19.21775377383014</v>
      </c>
      <c r="Z43" s="250">
        <f>[3]Milch!$BH25</f>
        <v>20.591094958104602</v>
      </c>
      <c r="AA43" s="250">
        <f>[3]Milch!$BI25</f>
        <v>14.352878135110121</v>
      </c>
      <c r="AB43" s="252"/>
      <c r="AC43" s="252">
        <f>[3]Milch!$AH25</f>
        <v>22.631402753050825</v>
      </c>
      <c r="AD43" s="252">
        <f>[3]Milch!$AI25</f>
        <v>17.712745494004754</v>
      </c>
      <c r="AE43" s="250">
        <f>[3]Milch!$AL25</f>
        <v>26.44780606060748</v>
      </c>
      <c r="AF43" s="250">
        <f>[3]Milch!$AM25</f>
        <v>19.942843365867894</v>
      </c>
      <c r="AG43" s="252">
        <f>[3]Milch!$AR25</f>
        <v>10.179447177245137</v>
      </c>
      <c r="AH43" s="252">
        <f>[3]Milch!$AS25</f>
        <v>7.791732011253405</v>
      </c>
      <c r="AI43" s="250">
        <f>[3]Milch!$AN25</f>
        <v>15.617655936500146</v>
      </c>
      <c r="AJ43" s="250">
        <f>[3]Milch!$AO25</f>
        <v>11.295445108853009</v>
      </c>
      <c r="AK43" s="252">
        <f>[3]Milch!$AP25</f>
        <v>34.425349297583381</v>
      </c>
      <c r="AL43" s="252">
        <f>[3]Milch!$AQ25</f>
        <v>23.702075423807511</v>
      </c>
      <c r="AM43" s="250">
        <f>[3]Milch!$AJ25</f>
        <v>23.862149761383421</v>
      </c>
      <c r="AN43" s="250">
        <f>[3]Milch!$AK25</f>
        <v>21.850964486915178</v>
      </c>
      <c r="AO43" s="252"/>
      <c r="AP43" s="252">
        <f>[3]Milch!$CD25</f>
        <v>3.8958102318824865</v>
      </c>
      <c r="AQ43" s="252">
        <f>[3]Milch!$CE25</f>
        <v>3.7193580173429401</v>
      </c>
      <c r="AR43" s="250">
        <f>[3]Milch!$BZ25</f>
        <v>5.3635583831669544</v>
      </c>
      <c r="AS43" s="250">
        <f>[3]Milch!$CA25</f>
        <v>4.5997989999137738</v>
      </c>
      <c r="AT43" s="252">
        <f>[3]Milch!$CB25</f>
        <v>5.878035268768695</v>
      </c>
      <c r="AU43" s="252">
        <f>[3]Milch!$CC25</f>
        <v>5.0691435053978777</v>
      </c>
      <c r="AV43" s="250">
        <f>[3]Milch!$CF25</f>
        <v>5.2994973616604693</v>
      </c>
      <c r="AW43" s="250">
        <f>[3]Milch!$CG25</f>
        <v>4.1174201022628836</v>
      </c>
      <c r="AX43" s="369" t="str">
        <f t="shared" si="20"/>
        <v>5</v>
      </c>
      <c r="AY43" s="189">
        <f>[3]Milch!$A25</f>
        <v>45444</v>
      </c>
      <c r="AZ43" s="343">
        <f>'Früchte Daten'!BQ41</f>
        <v>5</v>
      </c>
      <c r="BA43" s="440">
        <f>[3]Milch!$CX25</f>
        <v>4434.3437251790001</v>
      </c>
      <c r="BB43" s="440">
        <f>[3]Milch!$CY25</f>
        <v>23027.418485073002</v>
      </c>
      <c r="BC43" s="304">
        <f>[3]Milch!$AD25</f>
        <v>2953.1272880839997</v>
      </c>
      <c r="BD43" s="304">
        <f>[3]Milch!$AE25</f>
        <v>4923.2775770640001</v>
      </c>
      <c r="BE43" s="305">
        <f>[3]Milch!$AF25</f>
        <v>1404.6625218920001</v>
      </c>
      <c r="BF43" s="305">
        <f>[3]Milch!$AG25</f>
        <v>15981.135571528999</v>
      </c>
      <c r="BG43" s="304"/>
      <c r="BH43" s="304">
        <f>[3]Milch!$CV25</f>
        <v>189.29869896800099</v>
      </c>
      <c r="BI43" s="304">
        <f>[3]Milch!$CW25</f>
        <v>3638.7057816349998</v>
      </c>
      <c r="BJ43" s="305">
        <f>[3]Milch!$BT25</f>
        <v>59.004441048000004</v>
      </c>
      <c r="BK43" s="305">
        <f>[3]Milch!$BU25</f>
        <v>1083.531363389</v>
      </c>
      <c r="BL43" s="304">
        <f>[3]Milch!$BV25</f>
        <v>12.661799999999999</v>
      </c>
      <c r="BM43" s="304">
        <f>[3]Milch!$BW25</f>
        <v>1075.6044703309999</v>
      </c>
      <c r="BN43" s="305">
        <f>[3]Milch!$BX25</f>
        <v>69.644593958000002</v>
      </c>
      <c r="BO43" s="305">
        <f>[3]Milch!$BY25</f>
        <v>850.48489267600007</v>
      </c>
      <c r="BP43" s="304"/>
      <c r="BQ43" s="304">
        <f>[3]Milch!$CT25</f>
        <v>145.508381028001</v>
      </c>
      <c r="BR43" s="304">
        <f>[3]Milch!$CU25</f>
        <v>1447.005643379</v>
      </c>
      <c r="BS43" s="305">
        <f>[3]Milch!$BJ25</f>
        <v>106.74575838600001</v>
      </c>
      <c r="BT43" s="305">
        <f>[3]Milch!$BK25</f>
        <v>363.63210576900002</v>
      </c>
      <c r="BU43" s="304">
        <f>[3]Milch!$BL25</f>
        <v>23.758782643000998</v>
      </c>
      <c r="BV43" s="304">
        <f>[3]Milch!$BM25</f>
        <v>997.90022101000102</v>
      </c>
      <c r="BW43" s="304"/>
      <c r="BX43" s="305">
        <f>[3]Milch!$CP25</f>
        <v>766.08652073700102</v>
      </c>
      <c r="BY43" s="305">
        <f>[3]Milch!$CQ25</f>
        <v>9010.4196065699998</v>
      </c>
      <c r="BZ43" s="304">
        <f>[3]Milch!AT25</f>
        <v>25.626537358</v>
      </c>
      <c r="CA43" s="304">
        <f>[3]Milch!AU25</f>
        <v>251.07621798</v>
      </c>
      <c r="CB43" s="305">
        <f>[3]Milch!AX25</f>
        <v>87.381701200999998</v>
      </c>
      <c r="CC43" s="305">
        <f>[3]Milch!AY25</f>
        <v>889.54953362900096</v>
      </c>
      <c r="CD43" s="304">
        <f>[3]Milch!BD25</f>
        <v>65.913548653001001</v>
      </c>
      <c r="CE43" s="304">
        <f>[3]Milch!BE25</f>
        <v>698.822779698001</v>
      </c>
      <c r="CF43" s="305">
        <f>[3]Milch!AZ25</f>
        <v>175.98897143599999</v>
      </c>
      <c r="CG43" s="305">
        <f>[3]Milch!BA25</f>
        <v>1527.6533434389999</v>
      </c>
      <c r="CH43" s="304">
        <f>[3]Milch!BB25</f>
        <v>50.754427438</v>
      </c>
      <c r="CI43" s="304">
        <f>[3]Milch!BC25</f>
        <v>414.41544800999998</v>
      </c>
      <c r="CJ43" s="305">
        <f>[3]Milch!AV25</f>
        <v>17.636146527001003</v>
      </c>
      <c r="CK43" s="305">
        <f>[3]Milch!AW25</f>
        <v>272.11586727599996</v>
      </c>
      <c r="CL43" s="304"/>
      <c r="CM43" s="304">
        <f>[3]Milch!$CR25</f>
        <v>1818.572110006</v>
      </c>
      <c r="CN43" s="304">
        <f>[3]Milch!$CS25</f>
        <v>8986.775561628001</v>
      </c>
      <c r="CO43" s="305">
        <f>[3]Milch!$CL25</f>
        <v>997.45425113900001</v>
      </c>
      <c r="CP43" s="305">
        <f>[3]Milch!$CM25</f>
        <v>2737.240637509</v>
      </c>
      <c r="CQ43" s="304">
        <f>[3]Milch!$CH25</f>
        <v>186.81217498100102</v>
      </c>
      <c r="CR43" s="304">
        <f>[3]Milch!$CI25</f>
        <v>1386.0278511860001</v>
      </c>
      <c r="CS43" s="305">
        <f>[3]Milch!$CJ25</f>
        <v>145.61481784700098</v>
      </c>
      <c r="CT43" s="305">
        <f>[3]Milch!$CK25</f>
        <v>697.90230135600007</v>
      </c>
      <c r="CU43" s="304">
        <f>[3]Milch!$CN25</f>
        <v>338.92072392300099</v>
      </c>
      <c r="CV43" s="304">
        <f>[3]Milch!$CO25</f>
        <v>2329.4032910450001</v>
      </c>
    </row>
    <row r="44" spans="2:100" s="188" customFormat="1" ht="12.75" x14ac:dyDescent="0.2">
      <c r="B44" s="189">
        <f>[3]Milch!$A26</f>
        <v>45413</v>
      </c>
      <c r="C44" s="250">
        <f>[3]Milch!$B26</f>
        <v>85.509353096854397</v>
      </c>
      <c r="D44" s="250">
        <f>[3]Milch!$C26</f>
        <v>69.847567020067103</v>
      </c>
      <c r="E44" s="250">
        <f t="shared" si="17"/>
        <v>15.661786076787294</v>
      </c>
      <c r="F44" s="355">
        <f t="shared" si="18"/>
        <v>0.22422808331015576</v>
      </c>
      <c r="G44" s="251"/>
      <c r="H44" s="304">
        <f>[3]Milch!$E26</f>
        <v>24237</v>
      </c>
      <c r="I44" s="304">
        <f>[3]Milch!$F26</f>
        <v>287376</v>
      </c>
      <c r="J44" s="265">
        <f t="shared" si="21"/>
        <v>7.7779168391562611E-2</v>
      </c>
      <c r="K44" s="265"/>
      <c r="L44" s="189">
        <f>[3]Milch!$A26</f>
        <v>45413</v>
      </c>
      <c r="M44" s="343">
        <f>'Früchte Daten'!BQ42</f>
        <v>4</v>
      </c>
      <c r="N44" s="250">
        <f>[3]Milch!$Z26</f>
        <v>1.9507579088796734</v>
      </c>
      <c r="O44" s="250">
        <f>[3]Milch!$AA26</f>
        <v>1.7475976532322739</v>
      </c>
      <c r="P44" s="252">
        <f>[3]Milch!$AB26</f>
        <v>1.9776934865516216</v>
      </c>
      <c r="Q44" s="252">
        <f>[3]Milch!$AC26</f>
        <v>1.4493136133376785</v>
      </c>
      <c r="R44" s="250">
        <f>[3]Milch!$BN26</f>
        <v>12.349142530370125</v>
      </c>
      <c r="S44" s="250">
        <f>[3]Milch!$BO26</f>
        <v>8.2219432083516519</v>
      </c>
      <c r="T44" s="252">
        <f>[3]Milch!$BP26</f>
        <v>11.736875069385338</v>
      </c>
      <c r="U44" s="252">
        <f>[3]Milch!$BQ26</f>
        <v>7.496982483973583</v>
      </c>
      <c r="V44" s="250">
        <f>[3]Milch!$BR26</f>
        <v>6.4635564581761962</v>
      </c>
      <c r="W44" s="250">
        <f>[3]Milch!$BS26</f>
        <v>4.6953234191839215</v>
      </c>
      <c r="X44" s="252">
        <f>[3]Milch!$BF26</f>
        <v>24.01874958242766</v>
      </c>
      <c r="Y44" s="252">
        <f>[3]Milch!$BG26</f>
        <v>19.270595410913781</v>
      </c>
      <c r="Z44" s="250">
        <f>[3]Milch!$BH26</f>
        <v>21.021874976687744</v>
      </c>
      <c r="AA44" s="250">
        <f>[3]Milch!$BI26</f>
        <v>14.663726094380847</v>
      </c>
      <c r="AB44" s="252"/>
      <c r="AC44" s="252">
        <f>[3]Milch!$AH26</f>
        <v>22.830234840945888</v>
      </c>
      <c r="AD44" s="252">
        <f>[3]Milch!$AI26</f>
        <v>18.252331358283993</v>
      </c>
      <c r="AE44" s="250">
        <f>[3]Milch!$AL26</f>
        <v>26.09816327690114</v>
      </c>
      <c r="AF44" s="250">
        <f>[3]Milch!$AM26</f>
        <v>20.055661277760422</v>
      </c>
      <c r="AG44" s="252">
        <f>[3]Milch!$AR26</f>
        <v>10.016967944797898</v>
      </c>
      <c r="AH44" s="252">
        <f>[3]Milch!$AS26</f>
        <v>7.8593369977694634</v>
      </c>
      <c r="AI44" s="250">
        <f>[3]Milch!$AN26</f>
        <v>15.593788390504262</v>
      </c>
      <c r="AJ44" s="250">
        <f>[3]Milch!$AO26</f>
        <v>11.185852725188923</v>
      </c>
      <c r="AK44" s="252">
        <f>[3]Milch!$AP26</f>
        <v>35.116931053785223</v>
      </c>
      <c r="AL44" s="252">
        <f>[3]Milch!$AQ26</f>
        <v>22.454612738732799</v>
      </c>
      <c r="AM44" s="250">
        <f>[3]Milch!$AJ26</f>
        <v>27.611089866847689</v>
      </c>
      <c r="AN44" s="250">
        <f>[3]Milch!$AK26</f>
        <v>21.478599824424649</v>
      </c>
      <c r="AO44" s="252"/>
      <c r="AP44" s="252">
        <f>[3]Milch!$CD26</f>
        <v>3.9227141818007882</v>
      </c>
      <c r="AQ44" s="252">
        <f>[3]Milch!$CE26</f>
        <v>3.6570096042504185</v>
      </c>
      <c r="AR44" s="250">
        <f>[3]Milch!$BZ26</f>
        <v>5.4553404148837608</v>
      </c>
      <c r="AS44" s="250">
        <f>[3]Milch!$CA26</f>
        <v>4.571549549279899</v>
      </c>
      <c r="AT44" s="252">
        <f>[3]Milch!$CB26</f>
        <v>5.8771677939958584</v>
      </c>
      <c r="AU44" s="252">
        <f>[3]Milch!$CC26</f>
        <v>5.0477111722185155</v>
      </c>
      <c r="AV44" s="250">
        <f>[3]Milch!$CF26</f>
        <v>5.0747587486138874</v>
      </c>
      <c r="AW44" s="250">
        <f>[3]Milch!$CG26</f>
        <v>4.1621804981249371</v>
      </c>
      <c r="AX44" s="369" t="str">
        <f t="shared" si="20"/>
        <v>4</v>
      </c>
      <c r="AY44" s="189">
        <f>[3]Milch!$A26</f>
        <v>45413</v>
      </c>
      <c r="AZ44" s="343">
        <f>'Früchte Daten'!BQ42</f>
        <v>4</v>
      </c>
      <c r="BA44" s="440">
        <f>[3]Milch!$CX26</f>
        <v>3538.0057745419999</v>
      </c>
      <c r="BB44" s="440">
        <f>[3]Milch!$CY26</f>
        <v>19338.116568178</v>
      </c>
      <c r="BC44" s="304">
        <f>[3]Milch!$AD26</f>
        <v>2403.4499697179999</v>
      </c>
      <c r="BD44" s="304">
        <f>[3]Milch!$AE26</f>
        <v>4136.6679951269998</v>
      </c>
      <c r="BE44" s="305">
        <f>[3]Milch!$AF26</f>
        <v>1085.7365627329998</v>
      </c>
      <c r="BF44" s="305">
        <f>[3]Milch!$AG26</f>
        <v>13500.025066566001</v>
      </c>
      <c r="BG44" s="304"/>
      <c r="BH44" s="304">
        <f>[3]Milch!$CV26</f>
        <v>151.937474909</v>
      </c>
      <c r="BI44" s="304">
        <f>[3]Milch!$CW26</f>
        <v>3078.3579402180003</v>
      </c>
      <c r="BJ44" s="305">
        <f>[3]Milch!$BT26</f>
        <v>47.544383474</v>
      </c>
      <c r="BK44" s="305">
        <f>[3]Milch!$BU26</f>
        <v>1027.1885917039999</v>
      </c>
      <c r="BL44" s="304">
        <f>[3]Milch!$BV26</f>
        <v>10.809200000000001</v>
      </c>
      <c r="BM44" s="304">
        <f>[3]Milch!$BW26</f>
        <v>831.03235676200006</v>
      </c>
      <c r="BN44" s="305">
        <f>[3]Milch!$BX26</f>
        <v>52.356190000000005</v>
      </c>
      <c r="BO44" s="305">
        <f>[3]Milch!$BY26</f>
        <v>668.40734712699998</v>
      </c>
      <c r="BP44" s="304"/>
      <c r="BQ44" s="304">
        <f>[3]Milch!$CT26</f>
        <v>105.45783421199999</v>
      </c>
      <c r="BR44" s="304">
        <f>[3]Milch!$CU26</f>
        <v>1224.5590412049999</v>
      </c>
      <c r="BS44" s="305">
        <f>[3]Milch!$BJ26</f>
        <v>76.640132895999997</v>
      </c>
      <c r="BT44" s="305">
        <f>[3]Milch!$BK26</f>
        <v>302.48721607500102</v>
      </c>
      <c r="BU44" s="304">
        <f>[3]Milch!$BL26</f>
        <v>16.08596</v>
      </c>
      <c r="BV44" s="304">
        <f>[3]Milch!$BM26</f>
        <v>844.8427941440001</v>
      </c>
      <c r="BW44" s="304"/>
      <c r="BX44" s="305">
        <f>[3]Milch!$CP26</f>
        <v>550.81609197600108</v>
      </c>
      <c r="BY44" s="305">
        <f>[3]Milch!$CQ26</f>
        <v>7340.3630951579999</v>
      </c>
      <c r="BZ44" s="304">
        <f>[3]Milch!AT26</f>
        <v>21.434335915999998</v>
      </c>
      <c r="CA44" s="304">
        <f>[3]Milch!AU26</f>
        <v>188.58795149600101</v>
      </c>
      <c r="CB44" s="305">
        <f>[3]Milch!AX26</f>
        <v>70.685936768001</v>
      </c>
      <c r="CC44" s="305">
        <f>[3]Milch!AY26</f>
        <v>707.06215215500094</v>
      </c>
      <c r="CD44" s="304">
        <f>[3]Milch!BD26</f>
        <v>51.554807103001004</v>
      </c>
      <c r="CE44" s="304">
        <f>[3]Milch!BE26</f>
        <v>547.26597713899992</v>
      </c>
      <c r="CF44" s="305">
        <f>[3]Milch!AZ26</f>
        <v>132.70323216000003</v>
      </c>
      <c r="CG44" s="305">
        <f>[3]Milch!BA26</f>
        <v>1197.4174744480001</v>
      </c>
      <c r="CH44" s="304">
        <f>[3]Milch!BB26</f>
        <v>34.765374162000001</v>
      </c>
      <c r="CI44" s="304">
        <f>[3]Milch!BC26</f>
        <v>396.981339157001</v>
      </c>
      <c r="CJ44" s="305">
        <f>[3]Milch!AV26</f>
        <v>10.584827373001001</v>
      </c>
      <c r="CK44" s="305">
        <f>[3]Milch!AW26</f>
        <v>220.15079182000002</v>
      </c>
      <c r="CL44" s="304"/>
      <c r="CM44" s="304">
        <f>[3]Milch!$CR26</f>
        <v>1475.7225910659999</v>
      </c>
      <c r="CN44" s="304">
        <f>[3]Milch!$CS26</f>
        <v>7156.2293815960002</v>
      </c>
      <c r="CO44" s="305">
        <f>[3]Milch!$CL26</f>
        <v>758.75685263299999</v>
      </c>
      <c r="CP44" s="305">
        <f>[3]Milch!$CM26</f>
        <v>2169.956492885</v>
      </c>
      <c r="CQ44" s="304">
        <f>[3]Milch!$CH26</f>
        <v>174.130077894001</v>
      </c>
      <c r="CR44" s="304">
        <f>[3]Milch!$CI26</f>
        <v>1132.9444220799999</v>
      </c>
      <c r="CS44" s="305">
        <f>[3]Milch!$CJ26</f>
        <v>125.80425608799999</v>
      </c>
      <c r="CT44" s="305">
        <f>[3]Milch!$CK26</f>
        <v>568.804318257001</v>
      </c>
      <c r="CU44" s="304">
        <f>[3]Milch!$CN26</f>
        <v>301.63048841900002</v>
      </c>
      <c r="CV44" s="304">
        <f>[3]Milch!$CO26</f>
        <v>1825.6837834590001</v>
      </c>
    </row>
    <row r="45" spans="2:100" s="188" customFormat="1" ht="12.75" x14ac:dyDescent="0.2">
      <c r="B45" s="189">
        <f>[3]Milch!$A27</f>
        <v>45383</v>
      </c>
      <c r="C45" s="250">
        <f>[3]Milch!$B27</f>
        <v>85.804046926943897</v>
      </c>
      <c r="D45" s="250">
        <f>[3]Milch!$C27</f>
        <v>70.072588525496798</v>
      </c>
      <c r="E45" s="250">
        <f t="shared" si="17"/>
        <v>15.7314584014471</v>
      </c>
      <c r="F45" s="355">
        <f t="shared" si="18"/>
        <v>0.22450231584812963</v>
      </c>
      <c r="G45" s="251"/>
      <c r="H45" s="304">
        <f>[3]Milch!$E27</f>
        <v>24721</v>
      </c>
      <c r="I45" s="304">
        <f>[3]Milch!$F27</f>
        <v>283363</v>
      </c>
      <c r="J45" s="265">
        <f t="shared" si="21"/>
        <v>8.0241103075784526E-2</v>
      </c>
      <c r="K45" s="265"/>
      <c r="L45" s="189">
        <f>[3]Milch!$A27</f>
        <v>45383</v>
      </c>
      <c r="M45" s="343">
        <f>'Früchte Daten'!BQ43</f>
        <v>4</v>
      </c>
      <c r="N45" s="250">
        <f>[3]Milch!$Z27</f>
        <v>1.938745659077922</v>
      </c>
      <c r="O45" s="250">
        <f>[3]Milch!$AA27</f>
        <v>1.7619831115418727</v>
      </c>
      <c r="P45" s="252">
        <f>[3]Milch!$AB27</f>
        <v>1.8878022637613858</v>
      </c>
      <c r="Q45" s="252">
        <f>[3]Milch!$AC27</f>
        <v>1.460028557671841</v>
      </c>
      <c r="R45" s="250">
        <f>[3]Milch!$BN27</f>
        <v>12.255184056871222</v>
      </c>
      <c r="S45" s="250">
        <f>[3]Milch!$BO27</f>
        <v>8.5644969388607652</v>
      </c>
      <c r="T45" s="252">
        <f>[3]Milch!$BP27</f>
        <v>11.618375453175574</v>
      </c>
      <c r="U45" s="252">
        <f>[3]Milch!$BQ27</f>
        <v>7.1476426745161934</v>
      </c>
      <c r="V45" s="250">
        <f>[3]Milch!$BR27</f>
        <v>6.4039350358427987</v>
      </c>
      <c r="W45" s="250">
        <f>[3]Milch!$BS27</f>
        <v>4.679370982717967</v>
      </c>
      <c r="X45" s="252">
        <f>[3]Milch!$BF27</f>
        <v>23.011098294734438</v>
      </c>
      <c r="Y45" s="252">
        <f>[3]Milch!$BG27</f>
        <v>19.306702080060944</v>
      </c>
      <c r="Z45" s="250">
        <f>[3]Milch!$BH27</f>
        <v>21.062779414684805</v>
      </c>
      <c r="AA45" s="250">
        <f>[3]Milch!$BI27</f>
        <v>14.601014275660022</v>
      </c>
      <c r="AB45" s="252"/>
      <c r="AC45" s="252">
        <f>[3]Milch!$AH27</f>
        <v>21.112040794877625</v>
      </c>
      <c r="AD45" s="252">
        <f>[3]Milch!$AI27</f>
        <v>17.664210103020448</v>
      </c>
      <c r="AE45" s="250">
        <f>[3]Milch!$AL27</f>
        <v>25.719701828793262</v>
      </c>
      <c r="AF45" s="250">
        <f>[3]Milch!$AM27</f>
        <v>20.158251170046963</v>
      </c>
      <c r="AG45" s="252">
        <f>[3]Milch!$AR27</f>
        <v>10.204872994755551</v>
      </c>
      <c r="AH45" s="252">
        <f>[3]Milch!$AS27</f>
        <v>7.6111865943880188</v>
      </c>
      <c r="AI45" s="250">
        <f>[3]Milch!$AN27</f>
        <v>15.188318224457458</v>
      </c>
      <c r="AJ45" s="250">
        <f>[3]Milch!$AO27</f>
        <v>11.209679372406937</v>
      </c>
      <c r="AK45" s="252">
        <f>[3]Milch!$AP27</f>
        <v>35.121408963348429</v>
      </c>
      <c r="AL45" s="252">
        <f>[3]Milch!$AQ27</f>
        <v>22.251340671471144</v>
      </c>
      <c r="AM45" s="250">
        <f>[3]Milch!$AJ27</f>
        <v>25.894610652552544</v>
      </c>
      <c r="AN45" s="250">
        <f>[3]Milch!$AK27</f>
        <v>20.992389324942099</v>
      </c>
      <c r="AO45" s="252"/>
      <c r="AP45" s="252">
        <f>[3]Milch!$CD27</f>
        <v>3.8254454330207102</v>
      </c>
      <c r="AQ45" s="252">
        <f>[3]Milch!$CE27</f>
        <v>3.6831697616479868</v>
      </c>
      <c r="AR45" s="250">
        <f>[3]Milch!$BZ27</f>
        <v>5.1778313354802865</v>
      </c>
      <c r="AS45" s="250">
        <f>[3]Milch!$CA27</f>
        <v>4.6652338162243776</v>
      </c>
      <c r="AT45" s="252">
        <f>[3]Milch!$CB27</f>
        <v>5.863266873149696</v>
      </c>
      <c r="AU45" s="252">
        <f>[3]Milch!$CC27</f>
        <v>5.0874327467285214</v>
      </c>
      <c r="AV45" s="250">
        <f>[3]Milch!$CF27</f>
        <v>5.1864858487794274</v>
      </c>
      <c r="AW45" s="250">
        <f>[3]Milch!$CG27</f>
        <v>4.0253808613146722</v>
      </c>
      <c r="AX45" s="369" t="str">
        <f t="shared" si="20"/>
        <v>4</v>
      </c>
      <c r="AY45" s="189">
        <f>[3]Milch!$A27</f>
        <v>45383</v>
      </c>
      <c r="AZ45" s="343">
        <f>'Früchte Daten'!BQ43</f>
        <v>4</v>
      </c>
      <c r="BA45" s="440">
        <f>[3]Milch!$CX27</f>
        <v>3640.8684949460003</v>
      </c>
      <c r="BB45" s="440">
        <f>[3]Milch!$CY27</f>
        <v>18569.80590834</v>
      </c>
      <c r="BC45" s="304">
        <f>[3]Milch!$AD27</f>
        <v>2400.8486902680002</v>
      </c>
      <c r="BD45" s="304">
        <f>[3]Milch!$AE27</f>
        <v>3893.5975681870004</v>
      </c>
      <c r="BE45" s="305">
        <f>[3]Milch!$AF27</f>
        <v>1170.17422715</v>
      </c>
      <c r="BF45" s="305">
        <f>[3]Milch!$AG27</f>
        <v>12922.228439806</v>
      </c>
      <c r="BG45" s="304"/>
      <c r="BH45" s="304">
        <f>[3]Milch!$CV27</f>
        <v>141.51919157700101</v>
      </c>
      <c r="BI45" s="304">
        <f>[3]Milch!$CW27</f>
        <v>2886.7540461360004</v>
      </c>
      <c r="BJ45" s="305">
        <f>[3]Milch!$BT27</f>
        <v>43.296196072999997</v>
      </c>
      <c r="BK45" s="305">
        <f>[3]Milch!$BU27</f>
        <v>846.61274007700104</v>
      </c>
      <c r="BL45" s="304">
        <f>[3]Milch!$BV27</f>
        <v>10.38505</v>
      </c>
      <c r="BM45" s="304">
        <f>[3]Milch!$BW27</f>
        <v>871.14131010200003</v>
      </c>
      <c r="BN45" s="305">
        <f>[3]Milch!$BX27</f>
        <v>49.277646695001003</v>
      </c>
      <c r="BO45" s="305">
        <f>[3]Milch!$BY27</f>
        <v>657.93956221200096</v>
      </c>
      <c r="BP45" s="304"/>
      <c r="BQ45" s="304">
        <f>[3]Milch!$CT27</f>
        <v>112.28777964199999</v>
      </c>
      <c r="BR45" s="304">
        <f>[3]Milch!$CU27</f>
        <v>1150.669547792</v>
      </c>
      <c r="BS45" s="305">
        <f>[3]Milch!$BJ27</f>
        <v>85.997110082000006</v>
      </c>
      <c r="BT45" s="305">
        <f>[3]Milch!$BK27</f>
        <v>290.97926844599999</v>
      </c>
      <c r="BU45" s="304">
        <f>[3]Milch!$BL27</f>
        <v>14.457855008000001</v>
      </c>
      <c r="BV45" s="304">
        <f>[3]Milch!$BM27</f>
        <v>789.98260333099995</v>
      </c>
      <c r="BW45" s="304"/>
      <c r="BX45" s="305">
        <f>[3]Milch!$CP27</f>
        <v>531.04491721500005</v>
      </c>
      <c r="BY45" s="305">
        <f>[3]Milch!$CQ27</f>
        <v>6961.5036218400001</v>
      </c>
      <c r="BZ45" s="304">
        <f>[3]Milch!AT27</f>
        <v>27.373705179000002</v>
      </c>
      <c r="CA45" s="304">
        <f>[3]Milch!AU27</f>
        <v>214.18843167100098</v>
      </c>
      <c r="CB45" s="305">
        <f>[3]Milch!AX27</f>
        <v>79.150863352000002</v>
      </c>
      <c r="CC45" s="305">
        <f>[3]Milch!AY27</f>
        <v>622.74258197100096</v>
      </c>
      <c r="CD45" s="304">
        <f>[3]Milch!BD27</f>
        <v>44.314956004000003</v>
      </c>
      <c r="CE45" s="304">
        <f>[3]Milch!BE27</f>
        <v>570.72428694100006</v>
      </c>
      <c r="CF45" s="305">
        <f>[3]Milch!AZ27</f>
        <v>117.32372148600101</v>
      </c>
      <c r="CG45" s="305">
        <f>[3]Milch!BA27</f>
        <v>987.63874314300006</v>
      </c>
      <c r="CH45" s="304">
        <f>[3]Milch!BB27</f>
        <v>33.149935186</v>
      </c>
      <c r="CI45" s="304">
        <f>[3]Milch!BC27</f>
        <v>380.467142553001</v>
      </c>
      <c r="CJ45" s="305">
        <f>[3]Milch!AV27</f>
        <v>15.324407107000999</v>
      </c>
      <c r="CK45" s="305">
        <f>[3]Milch!AW27</f>
        <v>258.13456442100102</v>
      </c>
      <c r="CL45" s="304"/>
      <c r="CM45" s="304">
        <f>[3]Milch!$CR27</f>
        <v>1411.557794526</v>
      </c>
      <c r="CN45" s="304">
        <f>[3]Milch!$CS27</f>
        <v>7138.3660572809995</v>
      </c>
      <c r="CO45" s="305">
        <f>[3]Milch!$CL27</f>
        <v>760.016456417001</v>
      </c>
      <c r="CP45" s="305">
        <f>[3]Milch!$CM27</f>
        <v>2074.0630839089999</v>
      </c>
      <c r="CQ45" s="304">
        <f>[3]Milch!$CH27</f>
        <v>144.90374584099999</v>
      </c>
      <c r="CR45" s="304">
        <f>[3]Milch!$CI27</f>
        <v>1094.3869755840001</v>
      </c>
      <c r="CS45" s="305">
        <f>[3]Milch!$CJ27</f>
        <v>128.41352590599999</v>
      </c>
      <c r="CT45" s="305">
        <f>[3]Milch!$CK27</f>
        <v>569.61909993100096</v>
      </c>
      <c r="CU45" s="304">
        <f>[3]Milch!$CN27</f>
        <v>254.42284784900002</v>
      </c>
      <c r="CV45" s="304">
        <f>[3]Milch!$CO27</f>
        <v>1903.187821726</v>
      </c>
    </row>
    <row r="46" spans="2:100" s="188" customFormat="1" ht="12.75" x14ac:dyDescent="0.2">
      <c r="B46" s="189">
        <f>[3]Milch!$A28</f>
        <v>45352</v>
      </c>
      <c r="C46" s="250">
        <f>[3]Milch!$B28</f>
        <v>85.6393153705326</v>
      </c>
      <c r="D46" s="250">
        <f>[3]Milch!$C28</f>
        <v>69.865628460238199</v>
      </c>
      <c r="E46" s="250">
        <f t="shared" si="17"/>
        <v>15.773686910294401</v>
      </c>
      <c r="F46" s="355">
        <f t="shared" si="18"/>
        <v>0.22577177444659347</v>
      </c>
      <c r="G46" s="251"/>
      <c r="H46" s="304">
        <f>[3]Milch!$E28</f>
        <v>23017</v>
      </c>
      <c r="I46" s="304">
        <f>[3]Milch!$F28</f>
        <v>282093</v>
      </c>
      <c r="J46" s="265">
        <f t="shared" si="21"/>
        <v>7.5438366490773817E-2</v>
      </c>
      <c r="K46" s="265"/>
      <c r="L46" s="189">
        <f>[3]Milch!$A28</f>
        <v>45352</v>
      </c>
      <c r="M46" s="343">
        <f>'Früchte Daten'!BQ44</f>
        <v>5</v>
      </c>
      <c r="N46" s="250">
        <f>[3]Milch!$Z28</f>
        <v>1.9629031586718662</v>
      </c>
      <c r="O46" s="250">
        <f>[3]Milch!$AA28</f>
        <v>1.7635103861247459</v>
      </c>
      <c r="P46" s="252">
        <f>[3]Milch!$AB28</f>
        <v>1.8857581130142016</v>
      </c>
      <c r="Q46" s="252">
        <f>[3]Milch!$AC28</f>
        <v>1.4591532324554304</v>
      </c>
      <c r="R46" s="250">
        <f>[3]Milch!$BN28</f>
        <v>12.123072112099326</v>
      </c>
      <c r="S46" s="250">
        <f>[3]Milch!$BO28</f>
        <v>8.2211053895667945</v>
      </c>
      <c r="T46" s="252">
        <f>[3]Milch!$BP28</f>
        <v>11.52338518323227</v>
      </c>
      <c r="U46" s="252">
        <f>[3]Milch!$BQ28</f>
        <v>7.3032333845933088</v>
      </c>
      <c r="V46" s="250">
        <f>[3]Milch!$BR28</f>
        <v>6.4795205109910841</v>
      </c>
      <c r="W46" s="250">
        <f>[3]Milch!$BS28</f>
        <v>4.6200740703221106</v>
      </c>
      <c r="X46" s="252">
        <f>[3]Milch!$BF28</f>
        <v>23.689038063315692</v>
      </c>
      <c r="Y46" s="252">
        <f>[3]Milch!$BG28</f>
        <v>19.171381314455839</v>
      </c>
      <c r="Z46" s="250">
        <f>[3]Milch!$BH28</f>
        <v>20.30811162952369</v>
      </c>
      <c r="AA46" s="250">
        <f>[3]Milch!$BI28</f>
        <v>14.318733475513289</v>
      </c>
      <c r="AB46" s="252"/>
      <c r="AC46" s="252">
        <f>[3]Milch!$AH28</f>
        <v>22.4701248213856</v>
      </c>
      <c r="AD46" s="252">
        <f>[3]Milch!$AI28</f>
        <v>17.647862537715501</v>
      </c>
      <c r="AE46" s="250">
        <f>[3]Milch!$AL28</f>
        <v>26.543865515749115</v>
      </c>
      <c r="AF46" s="250">
        <f>[3]Milch!$AM28</f>
        <v>19.877064839168597</v>
      </c>
      <c r="AG46" s="252">
        <f>[3]Milch!$AR28</f>
        <v>10.418204939929907</v>
      </c>
      <c r="AH46" s="252">
        <f>[3]Milch!$AS28</f>
        <v>7.7577153621214103</v>
      </c>
      <c r="AI46" s="250">
        <f>[3]Milch!$AN28</f>
        <v>15.698186351080151</v>
      </c>
      <c r="AJ46" s="250">
        <f>[3]Milch!$AO28</f>
        <v>11.256731472153175</v>
      </c>
      <c r="AK46" s="252">
        <f>[3]Milch!$AP28</f>
        <v>36.904863430548637</v>
      </c>
      <c r="AL46" s="252">
        <f>[3]Milch!$AQ28</f>
        <v>22.43960626056419</v>
      </c>
      <c r="AM46" s="250">
        <f>[3]Milch!$AJ28</f>
        <v>22.559156002126652</v>
      </c>
      <c r="AN46" s="250">
        <f>[3]Milch!$AK28</f>
        <v>20.639394070525071</v>
      </c>
      <c r="AO46" s="252"/>
      <c r="AP46" s="252">
        <f>[3]Milch!$CD28</f>
        <v>3.8684899691379679</v>
      </c>
      <c r="AQ46" s="252">
        <f>[3]Milch!$CE28</f>
        <v>3.6864793853540347</v>
      </c>
      <c r="AR46" s="250">
        <f>[3]Milch!$BZ28</f>
        <v>5.3973939331430882</v>
      </c>
      <c r="AS46" s="250">
        <f>[3]Milch!$CA28</f>
        <v>4.6857628404616563</v>
      </c>
      <c r="AT46" s="252">
        <f>[3]Milch!$CB28</f>
        <v>5.8808204907586452</v>
      </c>
      <c r="AU46" s="252">
        <f>[3]Milch!$CC28</f>
        <v>5.0292414806458146</v>
      </c>
      <c r="AV46" s="250">
        <f>[3]Milch!$CF28</f>
        <v>5.2950889603124134</v>
      </c>
      <c r="AW46" s="250">
        <f>[3]Milch!$CG28</f>
        <v>4.023882138301337</v>
      </c>
      <c r="AX46" s="369" t="str">
        <f t="shared" si="20"/>
        <v>5</v>
      </c>
      <c r="AY46" s="189">
        <f>[3]Milch!$A28</f>
        <v>45352</v>
      </c>
      <c r="AZ46" s="343">
        <f>'Früchte Daten'!BQ44</f>
        <v>5</v>
      </c>
      <c r="BA46" s="440">
        <f>[3]Milch!$CX28</f>
        <v>4833.0716275369996</v>
      </c>
      <c r="BB46" s="440">
        <f>[3]Milch!$CY28</f>
        <v>25024.472151403999</v>
      </c>
      <c r="BC46" s="304">
        <f>[3]Milch!$AD28</f>
        <v>3225.0557334719997</v>
      </c>
      <c r="BD46" s="304">
        <f>[3]Milch!$AE28</f>
        <v>5346.0695815500003</v>
      </c>
      <c r="BE46" s="305">
        <f>[3]Milch!$AF28</f>
        <v>1547.8525038980001</v>
      </c>
      <c r="BF46" s="305">
        <f>[3]Milch!$AG28</f>
        <v>17383.311721637001</v>
      </c>
      <c r="BG46" s="304"/>
      <c r="BH46" s="304">
        <f>[3]Milch!$CV28</f>
        <v>198.71257610100002</v>
      </c>
      <c r="BI46" s="304">
        <f>[3]Milch!$CW28</f>
        <v>4270.8946068630003</v>
      </c>
      <c r="BJ46" s="305">
        <f>[3]Milch!$BT28</f>
        <v>65.066007963999994</v>
      </c>
      <c r="BK46" s="305">
        <f>[3]Milch!$BU28</f>
        <v>1414.2742761480001</v>
      </c>
      <c r="BL46" s="304">
        <f>[3]Milch!$BV28</f>
        <v>15.740950000000002</v>
      </c>
      <c r="BM46" s="304">
        <f>[3]Milch!$BW28</f>
        <v>1203.9010325450001</v>
      </c>
      <c r="BN46" s="305">
        <f>[3]Milch!$BX28</f>
        <v>65.075109999999995</v>
      </c>
      <c r="BO46" s="305">
        <f>[3]Milch!$BY28</f>
        <v>922.90642064700103</v>
      </c>
      <c r="BP46" s="304"/>
      <c r="BQ46" s="304">
        <f>[3]Milch!$CT28</f>
        <v>149.21826336700002</v>
      </c>
      <c r="BR46" s="304">
        <f>[3]Milch!$CU28</f>
        <v>1816.6125240710001</v>
      </c>
      <c r="BS46" s="305">
        <f>[3]Milch!$BJ28</f>
        <v>106.28760382200099</v>
      </c>
      <c r="BT46" s="305">
        <f>[3]Milch!$BK28</f>
        <v>418.452448989</v>
      </c>
      <c r="BU46" s="304">
        <f>[3]Milch!$BL28</f>
        <v>26.211733778000998</v>
      </c>
      <c r="BV46" s="304">
        <f>[3]Milch!$BM28</f>
        <v>1307.1532289259999</v>
      </c>
      <c r="BW46" s="304"/>
      <c r="BX46" s="305">
        <f>[3]Milch!$CP28</f>
        <v>690.95791265200103</v>
      </c>
      <c r="BY46" s="305">
        <f>[3]Milch!$CQ28</f>
        <v>9549.4324656259996</v>
      </c>
      <c r="BZ46" s="304">
        <f>[3]Milch!AT28</f>
        <v>26.316417858000001</v>
      </c>
      <c r="CA46" s="304">
        <f>[3]Milch!AU28</f>
        <v>259.86903000699999</v>
      </c>
      <c r="CB46" s="305">
        <f>[3]Milch!AX28</f>
        <v>87.783654146999993</v>
      </c>
      <c r="CC46" s="305">
        <f>[3]Milch!AY28</f>
        <v>970.81521444200007</v>
      </c>
      <c r="CD46" s="304">
        <f>[3]Milch!BD28</f>
        <v>45.141855801999995</v>
      </c>
      <c r="CE46" s="304">
        <f>[3]Milch!BE28</f>
        <v>698.47466206999991</v>
      </c>
      <c r="CF46" s="305">
        <f>[3]Milch!AZ28</f>
        <v>121.30452895700101</v>
      </c>
      <c r="CG46" s="305">
        <f>[3]Milch!BA28</f>
        <v>1165.8818582570002</v>
      </c>
      <c r="CH46" s="304">
        <f>[3]Milch!BB28</f>
        <v>40.165880985999998</v>
      </c>
      <c r="CI46" s="304">
        <f>[3]Milch!BC28</f>
        <v>523.22608482600003</v>
      </c>
      <c r="CJ46" s="305">
        <f>[3]Milch!AV28</f>
        <v>37.093474603000004</v>
      </c>
      <c r="CK46" s="305">
        <f>[3]Milch!AW28</f>
        <v>560.68994538000004</v>
      </c>
      <c r="CL46" s="304"/>
      <c r="CM46" s="304">
        <f>[3]Milch!$CR28</f>
        <v>1924.2328145029999</v>
      </c>
      <c r="CN46" s="304">
        <f>[3]Milch!$CS28</f>
        <v>9389.374868429999</v>
      </c>
      <c r="CO46" s="305">
        <f>[3]Milch!$CL28</f>
        <v>1001.607714762</v>
      </c>
      <c r="CP46" s="305">
        <f>[3]Milch!$CM28</f>
        <v>2658.8552493599996</v>
      </c>
      <c r="CQ46" s="304">
        <f>[3]Milch!$CH28</f>
        <v>210.36866623199998</v>
      </c>
      <c r="CR46" s="304">
        <f>[3]Milch!$CI28</f>
        <v>1432.6233186659999</v>
      </c>
      <c r="CS46" s="305">
        <f>[3]Milch!$CJ28</f>
        <v>169.35156172800001</v>
      </c>
      <c r="CT46" s="305">
        <f>[3]Milch!$CK28</f>
        <v>720.52598075300091</v>
      </c>
      <c r="CU46" s="304">
        <f>[3]Milch!$CN28</f>
        <v>383.40489274900096</v>
      </c>
      <c r="CV46" s="304">
        <f>[3]Milch!$CO28</f>
        <v>2620.2834150950002</v>
      </c>
    </row>
    <row r="47" spans="2:100" s="188" customFormat="1" ht="12.75" x14ac:dyDescent="0.2">
      <c r="B47" s="189">
        <f>[3]Milch!$A29</f>
        <v>45323</v>
      </c>
      <c r="C47" s="250">
        <f>[3]Milch!$B29</f>
        <v>87.6928703729007</v>
      </c>
      <c r="D47" s="250">
        <f>[3]Milch!$C29</f>
        <v>71.339685671118204</v>
      </c>
      <c r="E47" s="250">
        <f t="shared" si="17"/>
        <v>16.353184701782496</v>
      </c>
      <c r="F47" s="355">
        <f t="shared" si="18"/>
        <v>0.22922983957585719</v>
      </c>
      <c r="G47" s="251"/>
      <c r="H47" s="304">
        <f>[3]Milch!$E29</f>
        <v>21105</v>
      </c>
      <c r="I47" s="304">
        <f>[3]Milch!$F29</f>
        <v>254610</v>
      </c>
      <c r="J47" s="265">
        <f t="shared" si="21"/>
        <v>7.6546433817528972E-2</v>
      </c>
      <c r="K47" s="265"/>
      <c r="L47" s="189">
        <f>[3]Milch!$A29</f>
        <v>45323</v>
      </c>
      <c r="M47" s="343">
        <f>'Früchte Daten'!BQ45</f>
        <v>4</v>
      </c>
      <c r="N47" s="250">
        <f>[3]Milch!$Z29</f>
        <v>1.9695947139934129</v>
      </c>
      <c r="O47" s="250">
        <f>[3]Milch!$AA29</f>
        <v>1.7593420384172607</v>
      </c>
      <c r="P47" s="252">
        <f>[3]Milch!$AB29</f>
        <v>1.9422256726750606</v>
      </c>
      <c r="Q47" s="252">
        <f>[3]Milch!$AC29</f>
        <v>1.4666675436054362</v>
      </c>
      <c r="R47" s="250">
        <f>[3]Milch!$BN29</f>
        <v>12.146344532520917</v>
      </c>
      <c r="S47" s="250">
        <f>[3]Milch!$BO29</f>
        <v>8.2772508855479288</v>
      </c>
      <c r="T47" s="252">
        <f>[3]Milch!$BP29</f>
        <v>11.841020701990653</v>
      </c>
      <c r="U47" s="252">
        <f>[3]Milch!$BQ29</f>
        <v>7.2336513705146626</v>
      </c>
      <c r="V47" s="250">
        <f>[3]Milch!$BR29</f>
        <v>6.4808988998191106</v>
      </c>
      <c r="W47" s="250">
        <f>[3]Milch!$BS29</f>
        <v>4.6579204028330059</v>
      </c>
      <c r="X47" s="252">
        <f>[3]Milch!$BF29</f>
        <v>22.620074938479974</v>
      </c>
      <c r="Y47" s="252">
        <f>[3]Milch!$BG29</f>
        <v>19.322553056221977</v>
      </c>
      <c r="Z47" s="250">
        <f>[3]Milch!$BH29</f>
        <v>20.315626714833542</v>
      </c>
      <c r="AA47" s="250">
        <f>[3]Milch!$BI29</f>
        <v>14.728909311185419</v>
      </c>
      <c r="AB47" s="252"/>
      <c r="AC47" s="252">
        <f>[3]Milch!$AH29</f>
        <v>21.440550972640466</v>
      </c>
      <c r="AD47" s="252">
        <f>[3]Milch!$AI29</f>
        <v>17.594615673085837</v>
      </c>
      <c r="AE47" s="250">
        <f>[3]Milch!$AL29</f>
        <v>26.146623994557075</v>
      </c>
      <c r="AF47" s="250">
        <f>[3]Milch!$AM29</f>
        <v>19.834250797487222</v>
      </c>
      <c r="AG47" s="252">
        <f>[3]Milch!$AR29</f>
        <v>10.24476570428269</v>
      </c>
      <c r="AH47" s="252">
        <f>[3]Milch!$AS29</f>
        <v>7.8309462706006734</v>
      </c>
      <c r="AI47" s="250">
        <f>[3]Milch!$AN29</f>
        <v>15.74652507939124</v>
      </c>
      <c r="AJ47" s="250">
        <f>[3]Milch!$AO29</f>
        <v>11.29973781160129</v>
      </c>
      <c r="AK47" s="252">
        <f>[3]Milch!$AP29</f>
        <v>32.786024449236798</v>
      </c>
      <c r="AL47" s="252">
        <f>[3]Milch!$AQ29</f>
        <v>22.833881621721144</v>
      </c>
      <c r="AM47" s="250">
        <f>[3]Milch!$AJ29</f>
        <v>23.187077882649334</v>
      </c>
      <c r="AN47" s="250">
        <f>[3]Milch!$AK29</f>
        <v>20.041312131568485</v>
      </c>
      <c r="AO47" s="252"/>
      <c r="AP47" s="252">
        <f>[3]Milch!$CD29</f>
        <v>3.9253632186201877</v>
      </c>
      <c r="AQ47" s="252">
        <f>[3]Milch!$CE29</f>
        <v>3.7441232782938365</v>
      </c>
      <c r="AR47" s="250">
        <f>[3]Milch!$BZ29</f>
        <v>5.4404541682640106</v>
      </c>
      <c r="AS47" s="250">
        <f>[3]Milch!$CA29</f>
        <v>4.6873983768480345</v>
      </c>
      <c r="AT47" s="252">
        <f>[3]Milch!$CB29</f>
        <v>6.0485971445204756</v>
      </c>
      <c r="AU47" s="252">
        <f>[3]Milch!$CC29</f>
        <v>5.1429660197043567</v>
      </c>
      <c r="AV47" s="250">
        <f>[3]Milch!$CF29</f>
        <v>5.3812051849820373</v>
      </c>
      <c r="AW47" s="250">
        <f>[3]Milch!$CG29</f>
        <v>4.036661588155547</v>
      </c>
      <c r="AX47" s="369" t="str">
        <f t="shared" si="20"/>
        <v>4</v>
      </c>
      <c r="AY47" s="189">
        <f>[3]Milch!$A29</f>
        <v>45323</v>
      </c>
      <c r="AZ47" s="343">
        <f>'Früchte Daten'!BQ45</f>
        <v>4</v>
      </c>
      <c r="BA47" s="440">
        <f>[3]Milch!$CX29</f>
        <v>3744.4485585389998</v>
      </c>
      <c r="BB47" s="440">
        <f>[3]Milch!$CY29</f>
        <v>19592.583033860999</v>
      </c>
      <c r="BC47" s="304">
        <f>[3]Milch!$AD29</f>
        <v>2486.9977401830001</v>
      </c>
      <c r="BD47" s="304">
        <f>[3]Milch!$AE29</f>
        <v>4310.7305275680001</v>
      </c>
      <c r="BE47" s="305">
        <f>[3]Milch!$AF29</f>
        <v>1170.496601244</v>
      </c>
      <c r="BF47" s="305">
        <f>[3]Milch!$AG29</f>
        <v>13518.617504454</v>
      </c>
      <c r="BG47" s="304"/>
      <c r="BH47" s="304">
        <f>[3]Milch!$CV29</f>
        <v>150.32444403399998</v>
      </c>
      <c r="BI47" s="304">
        <f>[3]Milch!$CW29</f>
        <v>3055.2109469679999</v>
      </c>
      <c r="BJ47" s="305">
        <f>[3]Milch!$BT29</f>
        <v>48.400461206000998</v>
      </c>
      <c r="BK47" s="305">
        <f>[3]Milch!$BU29</f>
        <v>959.81833637099999</v>
      </c>
      <c r="BL47" s="304">
        <f>[3]Milch!$BV29</f>
        <v>11.641264128001</v>
      </c>
      <c r="BM47" s="304">
        <f>[3]Milch!$BW29</f>
        <v>877.3861516259999</v>
      </c>
      <c r="BN47" s="305">
        <f>[3]Milch!$BX29</f>
        <v>52.643292426999999</v>
      </c>
      <c r="BO47" s="305">
        <f>[3]Milch!$BY29</f>
        <v>694.82785959600096</v>
      </c>
      <c r="BP47" s="304"/>
      <c r="BQ47" s="304">
        <f>[3]Milch!$CT29</f>
        <v>128.28450854300002</v>
      </c>
      <c r="BR47" s="304">
        <f>[3]Milch!$CU29</f>
        <v>1176.836199414</v>
      </c>
      <c r="BS47" s="305">
        <f>[3]Milch!$BJ29</f>
        <v>93.818468459000002</v>
      </c>
      <c r="BT47" s="305">
        <f>[3]Milch!$BK29</f>
        <v>311.87858103800102</v>
      </c>
      <c r="BU47" s="304">
        <f>[3]Milch!$BL29</f>
        <v>20.993280000001</v>
      </c>
      <c r="BV47" s="304">
        <f>[3]Milch!$BM29</f>
        <v>800.15530683300005</v>
      </c>
      <c r="BW47" s="304"/>
      <c r="BX47" s="305">
        <f>[3]Milch!$CP29</f>
        <v>587.55606515900104</v>
      </c>
      <c r="BY47" s="305">
        <f>[3]Milch!$CQ29</f>
        <v>7515.1253338719998</v>
      </c>
      <c r="BZ47" s="304">
        <f>[3]Milch!AT29</f>
        <v>24.967691733999999</v>
      </c>
      <c r="CA47" s="304">
        <f>[3]Milch!AU29</f>
        <v>212.22771354999998</v>
      </c>
      <c r="CB47" s="305">
        <f>[3]Milch!AX29</f>
        <v>74.693375222</v>
      </c>
      <c r="CC47" s="305">
        <f>[3]Milch!AY29</f>
        <v>741.02208909000092</v>
      </c>
      <c r="CD47" s="304">
        <f>[3]Milch!BD29</f>
        <v>36.186539458001</v>
      </c>
      <c r="CE47" s="304">
        <f>[3]Milch!BE29</f>
        <v>509.52857837599998</v>
      </c>
      <c r="CF47" s="305">
        <f>[3]Milch!AZ29</f>
        <v>87.548019006000004</v>
      </c>
      <c r="CG47" s="305">
        <f>[3]Milch!BA29</f>
        <v>846.78385963400103</v>
      </c>
      <c r="CH47" s="304">
        <f>[3]Milch!BB29</f>
        <v>41.815924002000003</v>
      </c>
      <c r="CI47" s="304">
        <f>[3]Milch!BC29</f>
        <v>388.24679171100001</v>
      </c>
      <c r="CJ47" s="305">
        <f>[3]Milch!AV29</f>
        <v>50.205118681000002</v>
      </c>
      <c r="CK47" s="305">
        <f>[3]Milch!AW29</f>
        <v>632.49703939100004</v>
      </c>
      <c r="CL47" s="304"/>
      <c r="CM47" s="304">
        <f>[3]Milch!$CR29</f>
        <v>1424.029865152</v>
      </c>
      <c r="CN47" s="304">
        <f>[3]Milch!$CS29</f>
        <v>7376.5391145430003</v>
      </c>
      <c r="CO47" s="305">
        <f>[3]Milch!$CL29</f>
        <v>750.67036962500094</v>
      </c>
      <c r="CP47" s="305">
        <f>[3]Milch!$CM29</f>
        <v>2045.1204940750001</v>
      </c>
      <c r="CQ47" s="304">
        <f>[3]Milch!$CH29</f>
        <v>142.26932957400101</v>
      </c>
      <c r="CR47" s="304">
        <f>[3]Milch!$CI29</f>
        <v>1065.254410842</v>
      </c>
      <c r="CS47" s="305">
        <f>[3]Milch!$CJ29</f>
        <v>141.57217725200101</v>
      </c>
      <c r="CT47" s="305">
        <f>[3]Milch!$CK29</f>
        <v>565.89779453400001</v>
      </c>
      <c r="CU47" s="304">
        <f>[3]Milch!$CN29</f>
        <v>275.565041425</v>
      </c>
      <c r="CV47" s="304">
        <f>[3]Milch!$CO29</f>
        <v>2030.3750630000002</v>
      </c>
    </row>
    <row r="48" spans="2:100" s="188" customFormat="1" ht="12.75" x14ac:dyDescent="0.2">
      <c r="B48" s="189">
        <f>[3]Milch!$A30</f>
        <v>45292</v>
      </c>
      <c r="C48" s="250">
        <f>[3]Milch!$B30</f>
        <v>91.820345172782595</v>
      </c>
      <c r="D48" s="250">
        <f>[3]Milch!$C30</f>
        <v>74.265611528207202</v>
      </c>
      <c r="E48" s="250">
        <f t="shared" si="17"/>
        <v>17.554733644575393</v>
      </c>
      <c r="F48" s="355">
        <f t="shared" si="18"/>
        <v>0.23637768926076697</v>
      </c>
      <c r="G48" s="251"/>
      <c r="H48" s="304">
        <f>[3]Milch!$E30</f>
        <v>22196</v>
      </c>
      <c r="I48" s="304">
        <f>[3]Milch!$F30</f>
        <v>259348</v>
      </c>
      <c r="J48" s="265">
        <f t="shared" si="21"/>
        <v>7.8836700480209132E-2</v>
      </c>
      <c r="K48" s="265"/>
      <c r="L48" s="189">
        <f>[3]Milch!$A30</f>
        <v>45292</v>
      </c>
      <c r="M48" s="343">
        <f>'Früchte Daten'!BQ46</f>
        <v>4</v>
      </c>
      <c r="N48" s="250">
        <f>[3]Milch!$Z30</f>
        <v>1.9881529602695658</v>
      </c>
      <c r="O48" s="250">
        <f>[3]Milch!$AA30</f>
        <v>1.7701137762065551</v>
      </c>
      <c r="P48" s="252">
        <f>[3]Milch!$AB30</f>
        <v>1.9827466526396853</v>
      </c>
      <c r="Q48" s="252">
        <f>[3]Milch!$AC30</f>
        <v>1.435056201088357</v>
      </c>
      <c r="R48" s="250">
        <f>[3]Milch!$BN30</f>
        <v>12.203056540502216</v>
      </c>
      <c r="S48" s="250">
        <f>[3]Milch!$BO30</f>
        <v>8.2126982253543623</v>
      </c>
      <c r="T48" s="252">
        <f>[3]Milch!$BP30</f>
        <v>11.697709808111838</v>
      </c>
      <c r="U48" s="252">
        <f>[3]Milch!$BQ30</f>
        <v>7.0714223067916828</v>
      </c>
      <c r="V48" s="250">
        <f>[3]Milch!$BR30</f>
        <v>6.514458095265435</v>
      </c>
      <c r="W48" s="250">
        <f>[3]Milch!$BS30</f>
        <v>4.6476508593270403</v>
      </c>
      <c r="X48" s="252">
        <f>[3]Milch!$BF30</f>
        <v>23.736342130838104</v>
      </c>
      <c r="Y48" s="252">
        <f>[3]Milch!$BG30</f>
        <v>19.360991884296713</v>
      </c>
      <c r="Z48" s="250">
        <f>[3]Milch!$BH30</f>
        <v>20.901885338092544</v>
      </c>
      <c r="AA48" s="250">
        <f>[3]Milch!$BI30</f>
        <v>14.478251569863591</v>
      </c>
      <c r="AB48" s="252"/>
      <c r="AC48" s="252">
        <f>[3]Milch!$AH30</f>
        <v>21.295793193646396</v>
      </c>
      <c r="AD48" s="252">
        <f>[3]Milch!$AI30</f>
        <v>17.949323799687967</v>
      </c>
      <c r="AE48" s="250">
        <f>[3]Milch!$AL30</f>
        <v>25.5168821005486</v>
      </c>
      <c r="AF48" s="250">
        <f>[3]Milch!$AM30</f>
        <v>20.208878098771461</v>
      </c>
      <c r="AG48" s="252">
        <f>[3]Milch!$AR30</f>
        <v>10.142425152225588</v>
      </c>
      <c r="AH48" s="252">
        <f>[3]Milch!$AS30</f>
        <v>7.7863523917033435</v>
      </c>
      <c r="AI48" s="250">
        <f>[3]Milch!$AN30</f>
        <v>16.638688345911842</v>
      </c>
      <c r="AJ48" s="250">
        <f>[3]Milch!$AO30</f>
        <v>11.130099973552564</v>
      </c>
      <c r="AK48" s="252">
        <f>[3]Milch!$AP30</f>
        <v>36.426135597409768</v>
      </c>
      <c r="AL48" s="252">
        <f>[3]Milch!$AQ30</f>
        <v>22.670922067004312</v>
      </c>
      <c r="AM48" s="250">
        <f>[3]Milch!$AJ30</f>
        <v>26.498060124731936</v>
      </c>
      <c r="AN48" s="250">
        <f>[3]Milch!$AK30</f>
        <v>19.703884963829658</v>
      </c>
      <c r="AO48" s="252"/>
      <c r="AP48" s="252">
        <f>[3]Milch!$CD30</f>
        <v>3.9272548919108976</v>
      </c>
      <c r="AQ48" s="252">
        <f>[3]Milch!$CE30</f>
        <v>3.7158148778079036</v>
      </c>
      <c r="AR48" s="250">
        <f>[3]Milch!$BZ30</f>
        <v>5.2516898716631273</v>
      </c>
      <c r="AS48" s="250">
        <f>[3]Milch!$CA30</f>
        <v>4.5650470246767894</v>
      </c>
      <c r="AT48" s="252">
        <f>[3]Milch!$CB30</f>
        <v>5.8569499099304974</v>
      </c>
      <c r="AU48" s="252">
        <f>[3]Milch!$CC30</f>
        <v>5.0562715943084244</v>
      </c>
      <c r="AV48" s="250">
        <f>[3]Milch!$CF30</f>
        <v>5.2897406135942191</v>
      </c>
      <c r="AW48" s="250">
        <f>[3]Milch!$CG30</f>
        <v>4.0545729086211173</v>
      </c>
      <c r="AX48" s="369" t="str">
        <f t="shared" si="20"/>
        <v>4</v>
      </c>
      <c r="AY48" s="189">
        <f>[3]Milch!$A30</f>
        <v>45292</v>
      </c>
      <c r="AZ48" s="343">
        <f>'Früchte Daten'!BQ46</f>
        <v>4</v>
      </c>
      <c r="BA48" s="440">
        <f>[3]Milch!$CX30</f>
        <v>3718.3712212790001</v>
      </c>
      <c r="BB48" s="440">
        <f>[3]Milch!$CY30</f>
        <v>20606.471453049999</v>
      </c>
      <c r="BC48" s="304">
        <f>[3]Milch!$AD30</f>
        <v>2487.9178732119999</v>
      </c>
      <c r="BD48" s="304">
        <f>[3]Milch!$AE30</f>
        <v>4165.3565803419997</v>
      </c>
      <c r="BE48" s="305">
        <f>[3]Milch!$AF30</f>
        <v>1176.219630266</v>
      </c>
      <c r="BF48" s="305">
        <f>[3]Milch!$AG30</f>
        <v>14745.091885506001</v>
      </c>
      <c r="BG48" s="304"/>
      <c r="BH48" s="304">
        <f>[3]Milch!$CV30</f>
        <v>139.94508311199999</v>
      </c>
      <c r="BI48" s="304">
        <f>[3]Milch!$CW30</f>
        <v>2971.5081913060003</v>
      </c>
      <c r="BJ48" s="305">
        <f>[3]Milch!$BT30</f>
        <v>44.658125257000002</v>
      </c>
      <c r="BK48" s="305">
        <f>[3]Milch!$BU30</f>
        <v>920.37673037400009</v>
      </c>
      <c r="BL48" s="304">
        <f>[3]Milch!$BV30</f>
        <v>11.230499999999999</v>
      </c>
      <c r="BM48" s="304">
        <f>[3]Milch!$BW30</f>
        <v>851.28955162900002</v>
      </c>
      <c r="BN48" s="305">
        <f>[3]Milch!$BX30</f>
        <v>49.431622000000004</v>
      </c>
      <c r="BO48" s="305">
        <f>[3]Milch!$BY30</f>
        <v>686.97948627800099</v>
      </c>
      <c r="BP48" s="304"/>
      <c r="BQ48" s="304">
        <f>[3]Milch!$CT30</f>
        <v>101.30693377099999</v>
      </c>
      <c r="BR48" s="304">
        <f>[3]Milch!$CU30</f>
        <v>1226.8079767940001</v>
      </c>
      <c r="BS48" s="305">
        <f>[3]Milch!$BJ30</f>
        <v>73.193283771001006</v>
      </c>
      <c r="BT48" s="305">
        <f>[3]Milch!$BK30</f>
        <v>306.775080489</v>
      </c>
      <c r="BU48" s="304">
        <f>[3]Milch!$BL30</f>
        <v>15.879379999999999</v>
      </c>
      <c r="BV48" s="304">
        <f>[3]Milch!$BM30</f>
        <v>858.57546086700006</v>
      </c>
      <c r="BW48" s="304"/>
      <c r="BX48" s="305">
        <f>[3]Milch!$CP30</f>
        <v>475.31962799399997</v>
      </c>
      <c r="BY48" s="305">
        <f>[3]Milch!$CQ30</f>
        <v>7396.717081623</v>
      </c>
      <c r="BZ48" s="304">
        <f>[3]Milch!AT30</f>
        <v>24.795292517</v>
      </c>
      <c r="CA48" s="304">
        <f>[3]Milch!AU30</f>
        <v>176.65909971299999</v>
      </c>
      <c r="CB48" s="305">
        <f>[3]Milch!AX30</f>
        <v>74.657112299000005</v>
      </c>
      <c r="CC48" s="305">
        <f>[3]Milch!AY30</f>
        <v>679.38753206600097</v>
      </c>
      <c r="CD48" s="304">
        <f>[3]Milch!BD30</f>
        <v>32.954810893000001</v>
      </c>
      <c r="CE48" s="304">
        <f>[3]Milch!BE30</f>
        <v>493.24745255600101</v>
      </c>
      <c r="CF48" s="305">
        <f>[3]Milch!AZ30</f>
        <v>72.043372677001003</v>
      </c>
      <c r="CG48" s="305">
        <f>[3]Milch!BA30</f>
        <v>818.53091674899997</v>
      </c>
      <c r="CH48" s="304">
        <f>[3]Milch!BB30</f>
        <v>32.938662938000995</v>
      </c>
      <c r="CI48" s="304">
        <f>[3]Milch!BC30</f>
        <v>377.806034866</v>
      </c>
      <c r="CJ48" s="305">
        <f>[3]Milch!AV30</f>
        <v>37.999592919000001</v>
      </c>
      <c r="CK48" s="305">
        <f>[3]Milch!AW30</f>
        <v>724.57884343500098</v>
      </c>
      <c r="CL48" s="304"/>
      <c r="CM48" s="304">
        <f>[3]Milch!$CR30</f>
        <v>1366.4166456130001</v>
      </c>
      <c r="CN48" s="304">
        <f>[3]Milch!$CS30</f>
        <v>6939.678754781</v>
      </c>
      <c r="CO48" s="305">
        <f>[3]Milch!$CL30</f>
        <v>713.08909456100002</v>
      </c>
      <c r="CP48" s="305">
        <f>[3]Milch!$CM30</f>
        <v>2008.2897433849998</v>
      </c>
      <c r="CQ48" s="304">
        <f>[3]Milch!$CH30</f>
        <v>130.957829416001</v>
      </c>
      <c r="CR48" s="304">
        <f>[3]Milch!$CI30</f>
        <v>1036.8944721089999</v>
      </c>
      <c r="CS48" s="305">
        <f>[3]Milch!$CJ30</f>
        <v>120.043625269</v>
      </c>
      <c r="CT48" s="305">
        <f>[3]Milch!$CK30</f>
        <v>540.938635116</v>
      </c>
      <c r="CU48" s="304">
        <f>[3]Milch!$CN30</f>
        <v>297.40593186800101</v>
      </c>
      <c r="CV48" s="304">
        <f>[3]Milch!$CO30</f>
        <v>1890.929066168</v>
      </c>
    </row>
    <row r="49" spans="2:100" s="188" customFormat="1" ht="12.75" x14ac:dyDescent="0.2">
      <c r="B49" s="189">
        <f>[3]Milch!$A31</f>
        <v>45261</v>
      </c>
      <c r="C49" s="250">
        <f>[3]Milch!$B31</f>
        <v>92.500536823905804</v>
      </c>
      <c r="D49" s="250">
        <f>[3]Milch!$C31</f>
        <v>75.860161556693399</v>
      </c>
      <c r="E49" s="250">
        <f t="shared" si="17"/>
        <v>16.640375267212406</v>
      </c>
      <c r="F49" s="355">
        <f t="shared" si="18"/>
        <v>0.219355916540942</v>
      </c>
      <c r="G49" s="251"/>
      <c r="H49" s="304">
        <f>[3]Milch!$E31</f>
        <v>19848.560082177311</v>
      </c>
      <c r="I49" s="304">
        <f>[3]Milch!$F31</f>
        <v>249815.43991782269</v>
      </c>
      <c r="J49" s="265">
        <f t="shared" si="21"/>
        <v>7.3604782552277315E-2</v>
      </c>
      <c r="K49" s="265"/>
      <c r="L49" s="189">
        <f>[3]Milch!$A31</f>
        <v>45261</v>
      </c>
      <c r="M49" s="343">
        <f>'Früchte Daten'!BQ47</f>
        <v>5</v>
      </c>
      <c r="N49" s="250">
        <f>[3]Milch!$Z31</f>
        <v>1.9778427775294827</v>
      </c>
      <c r="O49" s="250">
        <f>[3]Milch!$AA31</f>
        <v>1.7854279142342733</v>
      </c>
      <c r="P49" s="252">
        <f>[3]Milch!$AB31</f>
        <v>1.9449974921391637</v>
      </c>
      <c r="Q49" s="252">
        <f>[3]Milch!$AC31</f>
        <v>1.4919061653607155</v>
      </c>
      <c r="R49" s="250">
        <f>[3]Milch!$BN31</f>
        <v>12.004204378241621</v>
      </c>
      <c r="S49" s="250">
        <f>[3]Milch!$BO31</f>
        <v>8.1175774852748859</v>
      </c>
      <c r="T49" s="252">
        <f>[3]Milch!$BP31</f>
        <v>11.588932530330803</v>
      </c>
      <c r="U49" s="252">
        <f>[3]Milch!$BQ31</f>
        <v>7.5736066628561254</v>
      </c>
      <c r="V49" s="250">
        <f>[3]Milch!$BR31</f>
        <v>6.5031974278408118</v>
      </c>
      <c r="W49" s="250">
        <f>[3]Milch!$BS31</f>
        <v>4.6989225908580563</v>
      </c>
      <c r="X49" s="252">
        <f>[3]Milch!$BF31</f>
        <v>23.10705679591063</v>
      </c>
      <c r="Y49" s="252">
        <f>[3]Milch!$BG31</f>
        <v>19.53683146341173</v>
      </c>
      <c r="Z49" s="250">
        <f>[3]Milch!$BH31</f>
        <v>20.783799762588401</v>
      </c>
      <c r="AA49" s="250">
        <f>[3]Milch!$BI31</f>
        <v>14.961909661444984</v>
      </c>
      <c r="AB49" s="252"/>
      <c r="AC49" s="252">
        <f>[3]Milch!$AH31</f>
        <v>23.282373378150517</v>
      </c>
      <c r="AD49" s="252">
        <f>[3]Milch!$AI31</f>
        <v>17.337232506129197</v>
      </c>
      <c r="AE49" s="250">
        <f>[3]Milch!$AL31</f>
        <v>27.149111295701367</v>
      </c>
      <c r="AF49" s="250">
        <f>[3]Milch!$AM31</f>
        <v>20.303174428795163</v>
      </c>
      <c r="AG49" s="252">
        <f>[3]Milch!$AR31</f>
        <v>10.322926829006008</v>
      </c>
      <c r="AH49" s="252">
        <f>[3]Milch!$AS31</f>
        <v>7.8396764539419257</v>
      </c>
      <c r="AI49" s="250">
        <f>[3]Milch!$AN31</f>
        <v>16.737548633362032</v>
      </c>
      <c r="AJ49" s="250">
        <f>[3]Milch!$AO31</f>
        <v>11.612770728837603</v>
      </c>
      <c r="AK49" s="252">
        <f>[3]Milch!$AP31</f>
        <v>36.217361074953644</v>
      </c>
      <c r="AL49" s="252">
        <f>[3]Milch!$AQ31</f>
        <v>23.190795717965951</v>
      </c>
      <c r="AM49" s="250">
        <f>[3]Milch!$AJ31</f>
        <v>24.476198348772375</v>
      </c>
      <c r="AN49" s="250">
        <f>[3]Milch!$AK31</f>
        <v>19.985592539613091</v>
      </c>
      <c r="AO49" s="252"/>
      <c r="AP49" s="252">
        <f>[3]Milch!$CD31</f>
        <v>3.8996930945365516</v>
      </c>
      <c r="AQ49" s="252">
        <f>[3]Milch!$CE31</f>
        <v>3.6587137166773878</v>
      </c>
      <c r="AR49" s="250">
        <f>[3]Milch!$BZ31</f>
        <v>5.1400857621477059</v>
      </c>
      <c r="AS49" s="250">
        <f>[3]Milch!$CA31</f>
        <v>4.6394762741338162</v>
      </c>
      <c r="AT49" s="252">
        <f>[3]Milch!$CB31</f>
        <v>5.9386869416494195</v>
      </c>
      <c r="AU49" s="252">
        <f>[3]Milch!$CC31</f>
        <v>5.0821005671080197</v>
      </c>
      <c r="AV49" s="250">
        <f>[3]Milch!$CF31</f>
        <v>5.1952849987739089</v>
      </c>
      <c r="AW49" s="250">
        <f>[3]Milch!$CG31</f>
        <v>4.1248306492467579</v>
      </c>
      <c r="AX49" s="369" t="str">
        <f t="shared" si="20"/>
        <v>5</v>
      </c>
      <c r="AY49" s="189">
        <f>[3]Milch!$A31</f>
        <v>45261</v>
      </c>
      <c r="AZ49" s="343">
        <f>'Früchte Daten'!BQ47</f>
        <v>5</v>
      </c>
      <c r="BA49" s="440">
        <f>[3]Milch!$CX31</f>
        <v>4790.6476394350002</v>
      </c>
      <c r="BB49" s="440">
        <f>[3]Milch!$CY31</f>
        <v>24638.78989534</v>
      </c>
      <c r="BC49" s="304">
        <f>[3]Milch!$AD31</f>
        <v>3194.692011699</v>
      </c>
      <c r="BD49" s="304">
        <f>[3]Milch!$AE31</f>
        <v>5246.9633857789995</v>
      </c>
      <c r="BE49" s="305">
        <f>[3]Milch!$AF31</f>
        <v>1522.014561078</v>
      </c>
      <c r="BF49" s="305">
        <f>[3]Milch!$AG31</f>
        <v>17045.613631067998</v>
      </c>
      <c r="BG49" s="304"/>
      <c r="BH49" s="304">
        <f>[3]Milch!$CV31</f>
        <v>221.88727325299999</v>
      </c>
      <c r="BI49" s="304">
        <f>[3]Milch!$CW31</f>
        <v>4682.95858288</v>
      </c>
      <c r="BJ49" s="305">
        <f>[3]Milch!$BT31</f>
        <v>76.954470648001006</v>
      </c>
      <c r="BK49" s="305">
        <f>[3]Milch!$BU31</f>
        <v>1743.602068829</v>
      </c>
      <c r="BL49" s="304">
        <f>[3]Milch!$BV31</f>
        <v>17.185500000000001</v>
      </c>
      <c r="BM49" s="304">
        <f>[3]Milch!$BW31</f>
        <v>1202.428226518</v>
      </c>
      <c r="BN49" s="305">
        <f>[3]Milch!$BX31</f>
        <v>68.931970000000007</v>
      </c>
      <c r="BO49" s="305">
        <f>[3]Milch!$BY31</f>
        <v>925.41980728500107</v>
      </c>
      <c r="BP49" s="304"/>
      <c r="BQ49" s="304">
        <f>[3]Milch!$CT31</f>
        <v>172.80410985900102</v>
      </c>
      <c r="BR49" s="304">
        <f>[3]Milch!$CU31</f>
        <v>2147.0395340749997</v>
      </c>
      <c r="BS49" s="305">
        <f>[3]Milch!$BJ31</f>
        <v>125.35745985899999</v>
      </c>
      <c r="BT49" s="305">
        <f>[3]Milch!$BK31</f>
        <v>455.13306047899999</v>
      </c>
      <c r="BU49" s="304">
        <f>[3]Milch!$BL31</f>
        <v>30.259679999999999</v>
      </c>
      <c r="BV49" s="304">
        <f>[3]Milch!$BM31</f>
        <v>1596.2750407740002</v>
      </c>
      <c r="BW49" s="304"/>
      <c r="BX49" s="305">
        <f>[3]Milch!$CP31</f>
        <v>715.40230934700003</v>
      </c>
      <c r="BY49" s="305">
        <f>[3]Milch!$CQ31</f>
        <v>10560.359287566</v>
      </c>
      <c r="BZ49" s="304">
        <f>[3]Milch!AT31</f>
        <v>24.263916159000999</v>
      </c>
      <c r="CA49" s="304">
        <f>[3]Milch!AU31</f>
        <v>265.14482116900001</v>
      </c>
      <c r="CB49" s="305">
        <f>[3]Milch!AX31</f>
        <v>74.424219371001001</v>
      </c>
      <c r="CC49" s="305">
        <f>[3]Milch!AY31</f>
        <v>956.77912115399999</v>
      </c>
      <c r="CD49" s="304">
        <f>[3]Milch!BD31</f>
        <v>31.977717511999998</v>
      </c>
      <c r="CE49" s="304">
        <f>[3]Milch!BE31</f>
        <v>496.678052344001</v>
      </c>
      <c r="CF49" s="305">
        <f>[3]Milch!AZ31</f>
        <v>87.845523212000998</v>
      </c>
      <c r="CG49" s="305">
        <f>[3]Milch!BA31</f>
        <v>924.83458981799993</v>
      </c>
      <c r="CH49" s="304">
        <f>[3]Milch!BB31</f>
        <v>45.313003513001</v>
      </c>
      <c r="CI49" s="304">
        <f>[3]Milch!BC31</f>
        <v>499.320311701001</v>
      </c>
      <c r="CJ49" s="305">
        <f>[3]Milch!AV31</f>
        <v>110.163244703001</v>
      </c>
      <c r="CK49" s="305">
        <f>[3]Milch!AW31</f>
        <v>1606.8559045309999</v>
      </c>
      <c r="CL49" s="304"/>
      <c r="CM49" s="304">
        <f>[3]Milch!$CR31</f>
        <v>1577.368435671</v>
      </c>
      <c r="CN49" s="304">
        <f>[3]Milch!$CS31</f>
        <v>8154.3323136859999</v>
      </c>
      <c r="CO49" s="305">
        <f>[3]Milch!$CL31</f>
        <v>784.870813303001</v>
      </c>
      <c r="CP49" s="305">
        <f>[3]Milch!$CM31</f>
        <v>2301.185122628</v>
      </c>
      <c r="CQ49" s="304">
        <f>[3]Milch!$CH31</f>
        <v>154.35658142900101</v>
      </c>
      <c r="CR49" s="304">
        <f>[3]Milch!$CI31</f>
        <v>1146.356939472</v>
      </c>
      <c r="CS49" s="305">
        <f>[3]Milch!$CJ31</f>
        <v>136.893825945</v>
      </c>
      <c r="CT49" s="305">
        <f>[3]Milch!$CK31</f>
        <v>673.76578566400099</v>
      </c>
      <c r="CU49" s="304">
        <f>[3]Milch!$CN31</f>
        <v>355.765771284001</v>
      </c>
      <c r="CV49" s="304">
        <f>[3]Milch!$CO31</f>
        <v>2259.111775719</v>
      </c>
    </row>
    <row r="50" spans="2:100" s="188" customFormat="1" ht="12.75" x14ac:dyDescent="0.2">
      <c r="B50" s="189">
        <f>[3]Milch!$A32</f>
        <v>45231</v>
      </c>
      <c r="C50" s="250">
        <f>[3]Milch!$B32</f>
        <v>93.039986073344195</v>
      </c>
      <c r="D50" s="250">
        <f>[3]Milch!$C32</f>
        <v>75.615881184619298</v>
      </c>
      <c r="E50" s="250">
        <f t="shared" si="17"/>
        <v>17.424104888724898</v>
      </c>
      <c r="F50" s="355">
        <f t="shared" si="18"/>
        <v>0.23042917196432877</v>
      </c>
      <c r="G50" s="251"/>
      <c r="H50" s="304">
        <f>[3]Milch!$E32</f>
        <v>20162.820328752983</v>
      </c>
      <c r="I50" s="304">
        <f>[3]Milch!$F32</f>
        <v>232743.17967124702</v>
      </c>
      <c r="J50" s="265">
        <f t="shared" si="21"/>
        <v>7.9724562994760828E-2</v>
      </c>
      <c r="K50" s="265"/>
      <c r="L50" s="189">
        <f>[3]Milch!$A32</f>
        <v>45231</v>
      </c>
      <c r="M50" s="343">
        <f>'Früchte Daten'!BQ48</f>
        <v>4</v>
      </c>
      <c r="N50" s="250">
        <f>[3]Milch!$Z32</f>
        <v>1.9911570210072351</v>
      </c>
      <c r="O50" s="250">
        <f>[3]Milch!$AA32</f>
        <v>1.7689990593087712</v>
      </c>
      <c r="P50" s="252">
        <f>[3]Milch!$AB32</f>
        <v>1.9785134813408252</v>
      </c>
      <c r="Q50" s="252">
        <f>[3]Milch!$AC32</f>
        <v>1.4720450926173578</v>
      </c>
      <c r="R50" s="250">
        <f>[3]Milch!$BN32</f>
        <v>12.39693183528744</v>
      </c>
      <c r="S50" s="250">
        <f>[3]Milch!$BO32</f>
        <v>8.2518998941680834</v>
      </c>
      <c r="T50" s="252">
        <f>[3]Milch!$BP32</f>
        <v>11.927254701490304</v>
      </c>
      <c r="U50" s="252">
        <f>[3]Milch!$BQ32</f>
        <v>7.11715648551478</v>
      </c>
      <c r="V50" s="250">
        <f>[3]Milch!$BR32</f>
        <v>6.4948153178355206</v>
      </c>
      <c r="W50" s="250">
        <f>[3]Milch!$BS32</f>
        <v>4.7131700923210138</v>
      </c>
      <c r="X50" s="252">
        <f>[3]Milch!$BF32</f>
        <v>23.598143491518805</v>
      </c>
      <c r="Y50" s="252">
        <f>[3]Milch!$BG32</f>
        <v>19.645642158400058</v>
      </c>
      <c r="Z50" s="250">
        <f>[3]Milch!$BH32</f>
        <v>20.758106368720448</v>
      </c>
      <c r="AA50" s="250">
        <f>[3]Milch!$BI32</f>
        <v>14.657620163067298</v>
      </c>
      <c r="AB50" s="252"/>
      <c r="AC50" s="252">
        <f>[3]Milch!$AH32</f>
        <v>23.12784534541381</v>
      </c>
      <c r="AD50" s="252">
        <f>[3]Milch!$AI32</f>
        <v>18.666733727910067</v>
      </c>
      <c r="AE50" s="250">
        <f>[3]Milch!$AL32</f>
        <v>27.853814114963981</v>
      </c>
      <c r="AF50" s="250">
        <f>[3]Milch!$AM32</f>
        <v>19.628894901726937</v>
      </c>
      <c r="AG50" s="252">
        <f>[3]Milch!$AR32</f>
        <v>10.245346525437737</v>
      </c>
      <c r="AH50" s="252">
        <f>[3]Milch!$AS32</f>
        <v>7.8720369192825386</v>
      </c>
      <c r="AI50" s="250">
        <f>[3]Milch!$AN32</f>
        <v>15.940398279495513</v>
      </c>
      <c r="AJ50" s="250">
        <f>[3]Milch!$AO32</f>
        <v>11.466980229400191</v>
      </c>
      <c r="AK50" s="252">
        <f>[3]Milch!$AP32</f>
        <v>37.580343157828516</v>
      </c>
      <c r="AL50" s="252">
        <f>[3]Milch!$AQ32</f>
        <v>22.952386122122476</v>
      </c>
      <c r="AM50" s="250">
        <f>[3]Milch!$AJ32</f>
        <v>24.66316295344129</v>
      </c>
      <c r="AN50" s="250">
        <f>[3]Milch!$AK32</f>
        <v>20.514129627168529</v>
      </c>
      <c r="AO50" s="252"/>
      <c r="AP50" s="252">
        <f>[3]Milch!$CD32</f>
        <v>3.9423709507289635</v>
      </c>
      <c r="AQ50" s="252">
        <f>[3]Milch!$CE32</f>
        <v>3.6989641593600786</v>
      </c>
      <c r="AR50" s="250">
        <f>[3]Milch!$BZ32</f>
        <v>5.1112448565851238</v>
      </c>
      <c r="AS50" s="250">
        <f>[3]Milch!$CA32</f>
        <v>4.6985525858826884</v>
      </c>
      <c r="AT50" s="252">
        <f>[3]Milch!$CB32</f>
        <v>6.0749983228843556</v>
      </c>
      <c r="AU50" s="252">
        <f>[3]Milch!$CC32</f>
        <v>5.0249602273168268</v>
      </c>
      <c r="AV50" s="250">
        <f>[3]Milch!$CF32</f>
        <v>5.1649055767082741</v>
      </c>
      <c r="AW50" s="250">
        <f>[3]Milch!$CG32</f>
        <v>4.0951847171039297</v>
      </c>
      <c r="AX50" s="369" t="str">
        <f t="shared" si="20"/>
        <v>4</v>
      </c>
      <c r="AY50" s="189">
        <f>[3]Milch!$A32</f>
        <v>45231</v>
      </c>
      <c r="AZ50" s="343">
        <f>'Früchte Daten'!BQ48</f>
        <v>4</v>
      </c>
      <c r="BA50" s="440">
        <f>[3]Milch!$CX32</f>
        <v>3795.6357596600001</v>
      </c>
      <c r="BB50" s="440">
        <f>[3]Milch!$CY32</f>
        <v>21108.382645810001</v>
      </c>
      <c r="BC50" s="304">
        <f>[3]Milch!$AD32</f>
        <v>2585.2997247540002</v>
      </c>
      <c r="BD50" s="304">
        <f>[3]Milch!$AE32</f>
        <v>4371.8448286359999</v>
      </c>
      <c r="BE50" s="305">
        <f>[3]Milch!$AF32</f>
        <v>1110.4275252060002</v>
      </c>
      <c r="BF50" s="305">
        <f>[3]Milch!$AG32</f>
        <v>14856.230599475</v>
      </c>
      <c r="BG50" s="304"/>
      <c r="BH50" s="304">
        <f>[3]Milch!$CV32</f>
        <v>168.64885420100001</v>
      </c>
      <c r="BI50" s="304">
        <f>[3]Milch!$CW32</f>
        <v>3439.1705466450003</v>
      </c>
      <c r="BJ50" s="305">
        <f>[3]Milch!$BT32</f>
        <v>51.596374324999999</v>
      </c>
      <c r="BK50" s="305">
        <f>[3]Milch!$BU32</f>
        <v>1131.941070522</v>
      </c>
      <c r="BL50" s="304">
        <f>[3]Milch!$BV32</f>
        <v>12.9108</v>
      </c>
      <c r="BM50" s="304">
        <f>[3]Milch!$BW32</f>
        <v>1013.790920111</v>
      </c>
      <c r="BN50" s="305">
        <f>[3]Milch!$BX32</f>
        <v>59.66912902</v>
      </c>
      <c r="BO50" s="305">
        <f>[3]Milch!$BY32</f>
        <v>746.51707958100098</v>
      </c>
      <c r="BP50" s="304"/>
      <c r="BQ50" s="304">
        <f>[3]Milch!$CT32</f>
        <v>114.83062809</v>
      </c>
      <c r="BR50" s="304">
        <f>[3]Milch!$CU32</f>
        <v>1459.8755034860001</v>
      </c>
      <c r="BS50" s="305">
        <f>[3]Milch!$BJ32</f>
        <v>82.148943646000006</v>
      </c>
      <c r="BT50" s="305">
        <f>[3]Milch!$BK32</f>
        <v>331.66772048100103</v>
      </c>
      <c r="BU50" s="304">
        <f>[3]Milch!$BL32</f>
        <v>19.852968486999998</v>
      </c>
      <c r="BV50" s="304">
        <f>[3]Milch!$BM32</f>
        <v>1059.935533842</v>
      </c>
      <c r="BW50" s="304"/>
      <c r="BX50" s="305">
        <f>[3]Milch!$CP32</f>
        <v>573.60871133199998</v>
      </c>
      <c r="BY50" s="305">
        <f>[3]Milch!$CQ32</f>
        <v>8155.6307244790005</v>
      </c>
      <c r="BZ50" s="304">
        <f>[3]Milch!AT32</f>
        <v>21.931847905001</v>
      </c>
      <c r="CA50" s="304">
        <f>[3]Milch!AU32</f>
        <v>195.27002459900098</v>
      </c>
      <c r="CB50" s="305">
        <f>[3]Milch!AX32</f>
        <v>59.921033702000003</v>
      </c>
      <c r="CC50" s="305">
        <f>[3]Milch!AY32</f>
        <v>759.64557462800099</v>
      </c>
      <c r="CD50" s="304">
        <f>[3]Milch!BD32</f>
        <v>31.354619929000002</v>
      </c>
      <c r="CE50" s="304">
        <f>[3]Milch!BE32</f>
        <v>458.52352645799999</v>
      </c>
      <c r="CF50" s="305">
        <f>[3]Milch!AZ32</f>
        <v>82.510800215000998</v>
      </c>
      <c r="CG50" s="305">
        <f>[3]Milch!BA32</f>
        <v>764.05455806400107</v>
      </c>
      <c r="CH50" s="304">
        <f>[3]Milch!BB32</f>
        <v>30.039920128000002</v>
      </c>
      <c r="CI50" s="304">
        <f>[3]Milch!BC32</f>
        <v>400.28078882900104</v>
      </c>
      <c r="CJ50" s="305">
        <f>[3]Milch!AV32</f>
        <v>88.551659446999992</v>
      </c>
      <c r="CK50" s="305">
        <f>[3]Milch!AW32</f>
        <v>997.02683078400003</v>
      </c>
      <c r="CL50" s="304"/>
      <c r="CM50" s="304">
        <f>[3]Milch!$CR32</f>
        <v>1354.52282713</v>
      </c>
      <c r="CN50" s="304">
        <f>[3]Milch!$CS32</f>
        <v>7122.2562439090007</v>
      </c>
      <c r="CO50" s="305">
        <f>[3]Milch!$CL32</f>
        <v>689.99038248900001</v>
      </c>
      <c r="CP50" s="305">
        <f>[3]Milch!$CM32</f>
        <v>1955.186512622</v>
      </c>
      <c r="CQ50" s="304">
        <f>[3]Milch!$CH32</f>
        <v>128.269933901</v>
      </c>
      <c r="CR50" s="304">
        <f>[3]Milch!$CI32</f>
        <v>1003.045510705</v>
      </c>
      <c r="CS50" s="305">
        <f>[3]Milch!$CJ32</f>
        <v>137.93233327299998</v>
      </c>
      <c r="CT50" s="305">
        <f>[3]Milch!$CK32</f>
        <v>592.33025157700092</v>
      </c>
      <c r="CU50" s="304">
        <f>[3]Milch!$CN32</f>
        <v>305.78844951499997</v>
      </c>
      <c r="CV50" s="304">
        <f>[3]Milch!$CO32</f>
        <v>1969.0171020349999</v>
      </c>
    </row>
    <row r="51" spans="2:100" s="188" customFormat="1" ht="12.75" x14ac:dyDescent="0.2">
      <c r="B51" s="189">
        <f>[3]Milch!$A33</f>
        <v>45200</v>
      </c>
      <c r="C51" s="250">
        <f>[3]Milch!$B33</f>
        <v>96.009156546312894</v>
      </c>
      <c r="D51" s="250">
        <f>[3]Milch!$C33</f>
        <v>76.331532489066902</v>
      </c>
      <c r="E51" s="250">
        <f t="shared" si="17"/>
        <v>19.677624057245993</v>
      </c>
      <c r="F51" s="355">
        <f t="shared" si="18"/>
        <v>0.25779154977747165</v>
      </c>
      <c r="G51" s="251"/>
      <c r="H51" s="304">
        <f>[3]Milch!$E33</f>
        <v>21819.43824656017</v>
      </c>
      <c r="I51" s="304">
        <f>[3]Milch!$F33</f>
        <v>252295.56175343983</v>
      </c>
      <c r="J51" s="265">
        <f t="shared" si="21"/>
        <v>7.9599577719424955E-2</v>
      </c>
      <c r="K51" s="265"/>
      <c r="L51" s="189">
        <f>[3]Milch!$A33</f>
        <v>45200</v>
      </c>
      <c r="M51" s="343">
        <f>'Früchte Daten'!BQ49</f>
        <v>4</v>
      </c>
      <c r="N51" s="250">
        <f>[3]Milch!$Z33</f>
        <v>1.9749328630381804</v>
      </c>
      <c r="O51" s="250">
        <f>[3]Milch!$AA33</f>
        <v>1.7691728715057391</v>
      </c>
      <c r="P51" s="252">
        <f>[3]Milch!$AB33</f>
        <v>1.8792252718884204</v>
      </c>
      <c r="Q51" s="252">
        <f>[3]Milch!$AC33</f>
        <v>1.4899552641914824</v>
      </c>
      <c r="R51" s="250">
        <f>[3]Milch!$BN33</f>
        <v>12.113491965275456</v>
      </c>
      <c r="S51" s="250">
        <f>[3]Milch!$BO33</f>
        <v>8.7011418286138582</v>
      </c>
      <c r="T51" s="252">
        <f>[3]Milch!$BP33</f>
        <v>11.315612504422392</v>
      </c>
      <c r="U51" s="252">
        <f>[3]Milch!$BQ33</f>
        <v>7.3160486974154475</v>
      </c>
      <c r="V51" s="250">
        <f>[3]Milch!$BR33</f>
        <v>6.6987932029086696</v>
      </c>
      <c r="W51" s="250">
        <f>[3]Milch!$BS33</f>
        <v>4.7243644933299995</v>
      </c>
      <c r="X51" s="252">
        <f>[3]Milch!$BF33</f>
        <v>22.078632490493771</v>
      </c>
      <c r="Y51" s="252">
        <f>[3]Milch!$BG33</f>
        <v>19.765604256188581</v>
      </c>
      <c r="Z51" s="250">
        <f>[3]Milch!$BH33</f>
        <v>20.016411706921431</v>
      </c>
      <c r="AA51" s="250">
        <f>[3]Milch!$BI33</f>
        <v>14.794767510847096</v>
      </c>
      <c r="AB51" s="252"/>
      <c r="AC51" s="252">
        <f>[3]Milch!$AH33</f>
        <v>20.513015584289757</v>
      </c>
      <c r="AD51" s="252">
        <f>[3]Milch!$AI33</f>
        <v>18.382879684738992</v>
      </c>
      <c r="AE51" s="250">
        <f>[3]Milch!$AL33</f>
        <v>26.028315503790534</v>
      </c>
      <c r="AF51" s="250">
        <f>[3]Milch!$AM33</f>
        <v>20.48080251334196</v>
      </c>
      <c r="AG51" s="252">
        <f>[3]Milch!$AR33</f>
        <v>9.9168910869532052</v>
      </c>
      <c r="AH51" s="252">
        <f>[3]Milch!$AS33</f>
        <v>8.0129199533607984</v>
      </c>
      <c r="AI51" s="250">
        <f>[3]Milch!$AN33</f>
        <v>16.70713413502563</v>
      </c>
      <c r="AJ51" s="250">
        <f>[3]Milch!$AO33</f>
        <v>11.440784257318958</v>
      </c>
      <c r="AK51" s="252">
        <f>[3]Milch!$AP33</f>
        <v>36.174786791336885</v>
      </c>
      <c r="AL51" s="252">
        <f>[3]Milch!$AQ33</f>
        <v>22.993669578610014</v>
      </c>
      <c r="AM51" s="250">
        <f>[3]Milch!$AJ33</f>
        <v>25.795995371887429</v>
      </c>
      <c r="AN51" s="250">
        <f>[3]Milch!$AK33</f>
        <v>20.280659023308896</v>
      </c>
      <c r="AO51" s="252"/>
      <c r="AP51" s="252">
        <f>[3]Milch!$CD33</f>
        <v>3.904671158939963</v>
      </c>
      <c r="AQ51" s="252">
        <f>[3]Milch!$CE33</f>
        <v>3.6698960842933475</v>
      </c>
      <c r="AR51" s="250">
        <f>[3]Milch!$BZ33</f>
        <v>5.0676509954575497</v>
      </c>
      <c r="AS51" s="250">
        <f>[3]Milch!$CA33</f>
        <v>4.6918985293247824</v>
      </c>
      <c r="AT51" s="252">
        <f>[3]Milch!$CB33</f>
        <v>5.8692450466888886</v>
      </c>
      <c r="AU51" s="252">
        <f>[3]Milch!$CC33</f>
        <v>5.0584657258969461</v>
      </c>
      <c r="AV51" s="250">
        <f>[3]Milch!$CF33</f>
        <v>5.2431759877988737</v>
      </c>
      <c r="AW51" s="250">
        <f>[3]Milch!$CG33</f>
        <v>4.0493103525702239</v>
      </c>
      <c r="AX51" s="369" t="str">
        <f t="shared" si="20"/>
        <v>4</v>
      </c>
      <c r="AY51" s="189">
        <f>[3]Milch!$A33</f>
        <v>45200</v>
      </c>
      <c r="AZ51" s="343">
        <f>'Früchte Daten'!BQ49</f>
        <v>4</v>
      </c>
      <c r="BA51" s="440">
        <f>[3]Milch!$CX33</f>
        <v>3637.102768964</v>
      </c>
      <c r="BB51" s="440">
        <f>[3]Milch!$CY33</f>
        <v>18934.289630183997</v>
      </c>
      <c r="BC51" s="304">
        <f>[3]Milch!$AD33</f>
        <v>2316.9119697019996</v>
      </c>
      <c r="BD51" s="304">
        <f>[3]Milch!$AE33</f>
        <v>4155.0909953370001</v>
      </c>
      <c r="BE51" s="305">
        <f>[3]Milch!$AF33</f>
        <v>1272.055697257</v>
      </c>
      <c r="BF51" s="305">
        <f>[3]Milch!$AG33</f>
        <v>13117.79931208</v>
      </c>
      <c r="BG51" s="304"/>
      <c r="BH51" s="304">
        <f>[3]Milch!$CV33</f>
        <v>157.475219734001</v>
      </c>
      <c r="BI51" s="304">
        <f>[3]Milch!$CW33</f>
        <v>2938.7943154199997</v>
      </c>
      <c r="BJ51" s="305">
        <f>[3]Milch!$BT33</f>
        <v>49.144542826999995</v>
      </c>
      <c r="BK51" s="305">
        <f>[3]Milch!$BU33</f>
        <v>882.99882159499998</v>
      </c>
      <c r="BL51" s="304">
        <f>[3]Milch!$BV33</f>
        <v>12.874254800000001</v>
      </c>
      <c r="BM51" s="304">
        <f>[3]Milch!$BW33</f>
        <v>867.64936127400097</v>
      </c>
      <c r="BN51" s="305">
        <f>[3]Milch!$BX33</f>
        <v>56.430190699999997</v>
      </c>
      <c r="BO51" s="305">
        <f>[3]Milch!$BY33</f>
        <v>686.41839369600098</v>
      </c>
      <c r="BP51" s="304"/>
      <c r="BQ51" s="304">
        <f>[3]Milch!$CT33</f>
        <v>135.73955959300002</v>
      </c>
      <c r="BR51" s="304">
        <f>[3]Milch!$CU33</f>
        <v>1251.497776982</v>
      </c>
      <c r="BS51" s="305">
        <f>[3]Milch!$BJ33</f>
        <v>100.586293736</v>
      </c>
      <c r="BT51" s="305">
        <f>[3]Milch!$BK33</f>
        <v>303.72931315800002</v>
      </c>
      <c r="BU51" s="304">
        <f>[3]Milch!$BL33</f>
        <v>22.438561799999999</v>
      </c>
      <c r="BV51" s="304">
        <f>[3]Milch!$BM33</f>
        <v>881.91626615300095</v>
      </c>
      <c r="BW51" s="304"/>
      <c r="BX51" s="305">
        <f>[3]Milch!$CP33</f>
        <v>598.98352623099993</v>
      </c>
      <c r="BY51" s="305">
        <f>[3]Milch!$CQ33</f>
        <v>7690.1198380799997</v>
      </c>
      <c r="BZ51" s="304">
        <f>[3]Milch!AT33</f>
        <v>31.276376376000002</v>
      </c>
      <c r="CA51" s="304">
        <f>[3]Milch!AU33</f>
        <v>187.27165059400099</v>
      </c>
      <c r="CB51" s="305">
        <f>[3]Milch!AX33</f>
        <v>78.723557260000007</v>
      </c>
      <c r="CC51" s="305">
        <f>[3]Milch!AY33</f>
        <v>650.31333892300097</v>
      </c>
      <c r="CD51" s="304">
        <f>[3]Milch!BD33</f>
        <v>33.065864301001</v>
      </c>
      <c r="CE51" s="304">
        <f>[3]Milch!BE33</f>
        <v>425.22557772300001</v>
      </c>
      <c r="CF51" s="305">
        <f>[3]Milch!AZ33</f>
        <v>75.759810707</v>
      </c>
      <c r="CG51" s="305">
        <f>[3]Milch!BA33</f>
        <v>821.39224281099996</v>
      </c>
      <c r="CH51" s="304">
        <f>[3]Milch!BB33</f>
        <v>36.236433299999995</v>
      </c>
      <c r="CI51" s="304">
        <f>[3]Milch!BC33</f>
        <v>372.61077717999996</v>
      </c>
      <c r="CJ51" s="305">
        <f>[3]Milch!AV33</f>
        <v>69.999527227000002</v>
      </c>
      <c r="CK51" s="305">
        <f>[3]Milch!AW33</f>
        <v>944.69609101499998</v>
      </c>
      <c r="CL51" s="304"/>
      <c r="CM51" s="304">
        <f>[3]Milch!$CR33</f>
        <v>1355.387930913</v>
      </c>
      <c r="CN51" s="304">
        <f>[3]Milch!$CS33</f>
        <v>7147.698121296</v>
      </c>
      <c r="CO51" s="305">
        <f>[3]Milch!$CL33</f>
        <v>671.94529658299996</v>
      </c>
      <c r="CP51" s="305">
        <f>[3]Milch!$CM33</f>
        <v>1972.513128695</v>
      </c>
      <c r="CQ51" s="304">
        <f>[3]Milch!$CH33</f>
        <v>140.62769054100102</v>
      </c>
      <c r="CR51" s="304">
        <f>[3]Milch!$CI33</f>
        <v>1048.7810069709999</v>
      </c>
      <c r="CS51" s="305">
        <f>[3]Milch!$CJ33</f>
        <v>122.187146792001</v>
      </c>
      <c r="CT51" s="305">
        <f>[3]Milch!$CK33</f>
        <v>543.47244886700003</v>
      </c>
      <c r="CU51" s="304">
        <f>[3]Milch!$CN33</f>
        <v>293.70257814300004</v>
      </c>
      <c r="CV51" s="304">
        <f>[3]Milch!$CO33</f>
        <v>1970.0959050060001</v>
      </c>
    </row>
    <row r="52" spans="2:100" s="188" customFormat="1" ht="12.75" x14ac:dyDescent="0.2">
      <c r="B52" s="189">
        <f>[3]Milch!$A34</f>
        <v>45170</v>
      </c>
      <c r="C52" s="250">
        <f>[3]Milch!$B34</f>
        <v>96.397384000000002</v>
      </c>
      <c r="D52" s="250">
        <f>[3]Milch!$C34</f>
        <v>77.030827000000002</v>
      </c>
      <c r="E52" s="250">
        <f t="shared" si="17"/>
        <v>19.366557</v>
      </c>
      <c r="F52" s="355">
        <f t="shared" si="18"/>
        <v>0.25141307388534195</v>
      </c>
      <c r="G52" s="251"/>
      <c r="H52" s="304">
        <f>[3]Milch!$E34</f>
        <v>19355.519342329015</v>
      </c>
      <c r="I52" s="304">
        <f>[3]Milch!$F34</f>
        <v>259576.480657671</v>
      </c>
      <c r="J52" s="265">
        <f t="shared" si="21"/>
        <v>6.9391533930596036E-2</v>
      </c>
      <c r="K52" s="265"/>
      <c r="L52" s="189">
        <f>[3]Milch!$A34</f>
        <v>45170</v>
      </c>
      <c r="M52" s="343">
        <f>'Früchte Daten'!BQ50</f>
        <v>5</v>
      </c>
      <c r="N52" s="250">
        <f>[3]Milch!$Z34</f>
        <v>1.982841246637532</v>
      </c>
      <c r="O52" s="250">
        <f>[3]Milch!$AA34</f>
        <v>1.7653589089482868</v>
      </c>
      <c r="P52" s="252">
        <f>[3]Milch!$AB34</f>
        <v>1.9413507576303111</v>
      </c>
      <c r="Q52" s="252">
        <f>[3]Milch!$AC34</f>
        <v>1.4735452034714329</v>
      </c>
      <c r="R52" s="250">
        <f>[3]Milch!$BN34</f>
        <v>12.234001090214981</v>
      </c>
      <c r="S52" s="250">
        <f>[3]Milch!$BO34</f>
        <v>8.3935656241429957</v>
      </c>
      <c r="T52" s="252">
        <f>[3]Milch!$BP34</f>
        <v>11.764001689133195</v>
      </c>
      <c r="U52" s="252">
        <f>[3]Milch!$BQ34</f>
        <v>7.2088735656909373</v>
      </c>
      <c r="V52" s="250">
        <f>[3]Milch!$BR34</f>
        <v>6.7069214403778448</v>
      </c>
      <c r="W52" s="250">
        <f>[3]Milch!$BS34</f>
        <v>4.7375517246347689</v>
      </c>
      <c r="X52" s="252">
        <f>[3]Milch!$BF34</f>
        <v>23.081285493609982</v>
      </c>
      <c r="Y52" s="252">
        <f>[3]Milch!$BG34</f>
        <v>19.629167284377921</v>
      </c>
      <c r="Z52" s="250">
        <f>[3]Milch!$BH34</f>
        <v>20.947994894002523</v>
      </c>
      <c r="AA52" s="250">
        <f>[3]Milch!$BI34</f>
        <v>14.861340354388403</v>
      </c>
      <c r="AB52" s="252"/>
      <c r="AC52" s="252">
        <f>[3]Milch!$AH34</f>
        <v>22.918280747430035</v>
      </c>
      <c r="AD52" s="252">
        <f>[3]Milch!$AI34</f>
        <v>18.076904287262938</v>
      </c>
      <c r="AE52" s="250">
        <f>[3]Milch!$AL34</f>
        <v>26.307139899027696</v>
      </c>
      <c r="AF52" s="250">
        <f>[3]Milch!$AM34</f>
        <v>20.512549159427465</v>
      </c>
      <c r="AG52" s="252">
        <f>[3]Milch!$AR34</f>
        <v>10.177668982369834</v>
      </c>
      <c r="AH52" s="252">
        <f>[3]Milch!$AS34</f>
        <v>7.8643934166061218</v>
      </c>
      <c r="AI52" s="250">
        <f>[3]Milch!$AN34</f>
        <v>15.676240557997575</v>
      </c>
      <c r="AJ52" s="250">
        <f>[3]Milch!$AO34</f>
        <v>11.307738043594068</v>
      </c>
      <c r="AK52" s="252">
        <f>[3]Milch!$AP34</f>
        <v>37.943160650687837</v>
      </c>
      <c r="AL52" s="252">
        <f>[3]Milch!$AQ34</f>
        <v>23.407768264337484</v>
      </c>
      <c r="AM52" s="250">
        <f>[3]Milch!$AJ34</f>
        <v>25.535758270300111</v>
      </c>
      <c r="AN52" s="250">
        <f>[3]Milch!$AK34</f>
        <v>20.435183785185039</v>
      </c>
      <c r="AO52" s="252"/>
      <c r="AP52" s="252">
        <f>[3]Milch!$CD34</f>
        <v>3.9280847400032251</v>
      </c>
      <c r="AQ52" s="252">
        <f>[3]Milch!$CE34</f>
        <v>3.7608369630096168</v>
      </c>
      <c r="AR52" s="250">
        <f>[3]Milch!$BZ34</f>
        <v>5.233423045775119</v>
      </c>
      <c r="AS52" s="250">
        <f>[3]Milch!$CA34</f>
        <v>4.7183752878930454</v>
      </c>
      <c r="AT52" s="252">
        <f>[3]Milch!$CB34</f>
        <v>5.9765440663029397</v>
      </c>
      <c r="AU52" s="252">
        <f>[3]Milch!$CC34</f>
        <v>5.0915647953759793</v>
      </c>
      <c r="AV52" s="250">
        <f>[3]Milch!$CF34</f>
        <v>5.3189504492483879</v>
      </c>
      <c r="AW52" s="250">
        <f>[3]Milch!$CG34</f>
        <v>4.139407903468225</v>
      </c>
      <c r="AX52" s="369" t="str">
        <f t="shared" si="20"/>
        <v>5</v>
      </c>
      <c r="AY52" s="189">
        <f>[3]Milch!$A34</f>
        <v>45170</v>
      </c>
      <c r="AZ52" s="343">
        <f>'Früchte Daten'!BQ50</f>
        <v>5</v>
      </c>
      <c r="BA52" s="440">
        <f>[3]Milch!$CX34</f>
        <v>4403.2500762529999</v>
      </c>
      <c r="BB52" s="440">
        <f>[3]Milch!$CY34</f>
        <v>24045.596857779001</v>
      </c>
      <c r="BC52" s="304">
        <f>[3]Milch!$AD34</f>
        <v>2934.1914665040003</v>
      </c>
      <c r="BD52" s="304">
        <f>[3]Milch!$AE34</f>
        <v>5257.8009797699997</v>
      </c>
      <c r="BE52" s="305">
        <f>[3]Milch!$AF34</f>
        <v>1361.7288346810001</v>
      </c>
      <c r="BF52" s="305">
        <f>[3]Milch!$AG34</f>
        <v>16573.169691536001</v>
      </c>
      <c r="BG52" s="304"/>
      <c r="BH52" s="304">
        <f>[3]Milch!$CV34</f>
        <v>178.872475081</v>
      </c>
      <c r="BI52" s="304">
        <f>[3]Milch!$CW34</f>
        <v>3640.9181886840001</v>
      </c>
      <c r="BJ52" s="305">
        <f>[3]Milch!$BT34</f>
        <v>52.684329233999996</v>
      </c>
      <c r="BK52" s="305">
        <f>[3]Milch!$BU34</f>
        <v>1119.897289083</v>
      </c>
      <c r="BL52" s="304">
        <f>[3]Milch!$BV34</f>
        <v>13.55725</v>
      </c>
      <c r="BM52" s="304">
        <f>[3]Milch!$BW34</f>
        <v>1065.6302496140001</v>
      </c>
      <c r="BN52" s="305">
        <f>[3]Milch!$BX34</f>
        <v>65.369667497000009</v>
      </c>
      <c r="BO52" s="305">
        <f>[3]Milch!$BY34</f>
        <v>848.63667613000007</v>
      </c>
      <c r="BP52" s="304"/>
      <c r="BQ52" s="304">
        <f>[3]Milch!$CT34</f>
        <v>132.25538335499999</v>
      </c>
      <c r="BR52" s="304">
        <f>[3]Milch!$CU34</f>
        <v>1499.2208879330001</v>
      </c>
      <c r="BS52" s="305">
        <f>[3]Milch!$BJ34</f>
        <v>101.07137335500001</v>
      </c>
      <c r="BT52" s="305">
        <f>[3]Milch!$BK34</f>
        <v>373.64240121199998</v>
      </c>
      <c r="BU52" s="304">
        <f>[3]Milch!$BL34</f>
        <v>16.459080000000998</v>
      </c>
      <c r="BV52" s="304">
        <f>[3]Milch!$BM34</f>
        <v>1040.954773448</v>
      </c>
      <c r="BW52" s="304"/>
      <c r="BX52" s="305">
        <f>[3]Milch!$CP34</f>
        <v>682.85521884299999</v>
      </c>
      <c r="BY52" s="305">
        <f>[3]Milch!$CQ34</f>
        <v>8866.4935119139991</v>
      </c>
      <c r="BZ52" s="304">
        <f>[3]Milch!AT34</f>
        <v>25.799065601999999</v>
      </c>
      <c r="CA52" s="304">
        <f>[3]Milch!AU34</f>
        <v>238.388501402</v>
      </c>
      <c r="CB52" s="305">
        <f>[3]Milch!AX34</f>
        <v>86.881184859000001</v>
      </c>
      <c r="CC52" s="305">
        <f>[3]Milch!AY34</f>
        <v>835.53914790600197</v>
      </c>
      <c r="CD52" s="304">
        <f>[3]Milch!BD34</f>
        <v>40.465685119001002</v>
      </c>
      <c r="CE52" s="304">
        <f>[3]Milch!BE34</f>
        <v>599.14987305599993</v>
      </c>
      <c r="CF52" s="305">
        <f>[3]Milch!AZ34</f>
        <v>142.519902532</v>
      </c>
      <c r="CG52" s="305">
        <f>[3]Milch!BA34</f>
        <v>1279.2573898640001</v>
      </c>
      <c r="CH52" s="304">
        <f>[3]Milch!BB34</f>
        <v>37.164803302000003</v>
      </c>
      <c r="CI52" s="304">
        <f>[3]Milch!BC34</f>
        <v>433.08304828700096</v>
      </c>
      <c r="CJ52" s="305">
        <f>[3]Milch!AV34</f>
        <v>30.701563324001</v>
      </c>
      <c r="CK52" s="305">
        <f>[3]Milch!AW34</f>
        <v>636.05172685900095</v>
      </c>
      <c r="CL52" s="304"/>
      <c r="CM52" s="304">
        <f>[3]Milch!$CR34</f>
        <v>1674.1341011349998</v>
      </c>
      <c r="CN52" s="304">
        <f>[3]Milch!$CS34</f>
        <v>8788.5095358940016</v>
      </c>
      <c r="CO52" s="305">
        <f>[3]Milch!$CL34</f>
        <v>874.63343345800104</v>
      </c>
      <c r="CP52" s="305">
        <f>[3]Milch!$CM34</f>
        <v>2481.0920839989999</v>
      </c>
      <c r="CQ52" s="304">
        <f>[3]Milch!$CH34</f>
        <v>178.56023322200099</v>
      </c>
      <c r="CR52" s="304">
        <f>[3]Milch!$CI34</f>
        <v>1389.5816143519999</v>
      </c>
      <c r="CS52" s="305">
        <f>[3]Milch!$CJ34</f>
        <v>141.71745776300099</v>
      </c>
      <c r="CT52" s="305">
        <f>[3]Milch!$CK34</f>
        <v>693.21412984500103</v>
      </c>
      <c r="CU52" s="304">
        <f>[3]Milch!$CN34</f>
        <v>308.31394875200101</v>
      </c>
      <c r="CV52" s="304">
        <f>[3]Milch!$CO34</f>
        <v>2390.653865539</v>
      </c>
    </row>
    <row r="53" spans="2:100" s="188" customFormat="1" ht="12.75" x14ac:dyDescent="0.2">
      <c r="B53" s="189">
        <f>[3]Milch!$A35</f>
        <v>45139</v>
      </c>
      <c r="C53" s="250">
        <f>[3]Milch!$B35</f>
        <v>96.151764999999997</v>
      </c>
      <c r="D53" s="250">
        <f>[3]Milch!$C35</f>
        <v>76.636551999999995</v>
      </c>
      <c r="E53" s="250">
        <f t="shared" si="17"/>
        <v>19.515213000000003</v>
      </c>
      <c r="F53" s="355">
        <f t="shared" si="18"/>
        <v>0.25464628158114433</v>
      </c>
      <c r="G53" s="251"/>
      <c r="H53" s="304">
        <f>[3]Milch!$E35</f>
        <v>17955.07498641243</v>
      </c>
      <c r="I53" s="304">
        <f>[3]Milch!$F35</f>
        <v>231568.92501358758</v>
      </c>
      <c r="J53" s="265">
        <f t="shared" si="21"/>
        <v>7.1957306657525644E-2</v>
      </c>
      <c r="K53" s="265"/>
      <c r="L53" s="189">
        <f>[3]Milch!$A35</f>
        <v>45139</v>
      </c>
      <c r="M53" s="343">
        <f>'Früchte Daten'!BQ51</f>
        <v>4</v>
      </c>
      <c r="N53" s="250">
        <f>[3]Milch!$Z35</f>
        <v>1.9874144766519193</v>
      </c>
      <c r="O53" s="250">
        <f>[3]Milch!$AA35</f>
        <v>1.7812048194445931</v>
      </c>
      <c r="P53" s="252">
        <f>[3]Milch!$AB35</f>
        <v>1.927448892418355</v>
      </c>
      <c r="Q53" s="252">
        <f>[3]Milch!$AC35</f>
        <v>1.4908503400962478</v>
      </c>
      <c r="R53" s="250">
        <f>[3]Milch!$BN35</f>
        <v>12.46992908127061</v>
      </c>
      <c r="S53" s="250">
        <f>[3]Milch!$BO35</f>
        <v>8.5726987255407359</v>
      </c>
      <c r="T53" s="252">
        <f>[3]Milch!$BP35</f>
        <v>11.751725508708391</v>
      </c>
      <c r="U53" s="252">
        <f>[3]Milch!$BQ35</f>
        <v>7.2869111342160027</v>
      </c>
      <c r="V53" s="250">
        <f>[3]Milch!$BR35</f>
        <v>6.6822897756312516</v>
      </c>
      <c r="W53" s="250">
        <f>[3]Milch!$BS35</f>
        <v>4.6652648990864654</v>
      </c>
      <c r="X53" s="252">
        <f>[3]Milch!$BF35</f>
        <v>22.969404562841245</v>
      </c>
      <c r="Y53" s="252">
        <f>[3]Milch!$BG35</f>
        <v>19.748762759780554</v>
      </c>
      <c r="Z53" s="250">
        <f>[3]Milch!$BH35</f>
        <v>20.678597431713257</v>
      </c>
      <c r="AA53" s="250">
        <f>[3]Milch!$BI35</f>
        <v>14.921650568009156</v>
      </c>
      <c r="AB53" s="252"/>
      <c r="AC53" s="252">
        <f>[3]Milch!$AH35</f>
        <v>23.667934900985088</v>
      </c>
      <c r="AD53" s="252">
        <f>[3]Milch!$AI35</f>
        <v>17.531272676001546</v>
      </c>
      <c r="AE53" s="250">
        <f>[3]Milch!$AL35</f>
        <v>26.859802145625487</v>
      </c>
      <c r="AF53" s="250">
        <f>[3]Milch!$AM35</f>
        <v>21.317428613949588</v>
      </c>
      <c r="AG53" s="252">
        <f>[3]Milch!$AR35</f>
        <v>10.106172899304569</v>
      </c>
      <c r="AH53" s="252">
        <f>[3]Milch!$AS35</f>
        <v>7.9576390732140894</v>
      </c>
      <c r="AI53" s="250">
        <f>[3]Milch!$AN35</f>
        <v>15.476449697396818</v>
      </c>
      <c r="AJ53" s="250">
        <f>[3]Milch!$AO35</f>
        <v>11.621538768585495</v>
      </c>
      <c r="AK53" s="252">
        <f>[3]Milch!$AP35</f>
        <v>37.727824382727491</v>
      </c>
      <c r="AL53" s="252">
        <f>[3]Milch!$AQ35</f>
        <v>22.819349517653443</v>
      </c>
      <c r="AM53" s="250">
        <f>[3]Milch!$AJ35</f>
        <v>27.057428767896766</v>
      </c>
      <c r="AN53" s="250">
        <f>[3]Milch!$AK35</f>
        <v>21.761094162927058</v>
      </c>
      <c r="AO53" s="252"/>
      <c r="AP53" s="252">
        <f>[3]Milch!$CD35</f>
        <v>3.9397921569626351</v>
      </c>
      <c r="AQ53" s="252">
        <f>[3]Milch!$CE35</f>
        <v>3.7260704712188857</v>
      </c>
      <c r="AR53" s="250">
        <f>[3]Milch!$BZ35</f>
        <v>5.182880027534444</v>
      </c>
      <c r="AS53" s="250">
        <f>[3]Milch!$CA35</f>
        <v>4.6632453953819377</v>
      </c>
      <c r="AT53" s="252">
        <f>[3]Milch!$CB35</f>
        <v>5.9494593536483356</v>
      </c>
      <c r="AU53" s="252">
        <f>[3]Milch!$CC35</f>
        <v>4.9968881541608274</v>
      </c>
      <c r="AV53" s="250">
        <f>[3]Milch!$CF35</f>
        <v>5.2837831087322549</v>
      </c>
      <c r="AW53" s="250">
        <f>[3]Milch!$CG35</f>
        <v>4.0961338810084698</v>
      </c>
      <c r="AX53" s="369" t="str">
        <f t="shared" si="20"/>
        <v>4</v>
      </c>
      <c r="AY53" s="189">
        <f>[3]Milch!$A35</f>
        <v>45139</v>
      </c>
      <c r="AZ53" s="343">
        <f>'Früchte Daten'!BQ51</f>
        <v>4</v>
      </c>
      <c r="BA53" s="440">
        <f>[3]Milch!$CX35</f>
        <v>3527.0005134849998</v>
      </c>
      <c r="BB53" s="440">
        <f>[3]Milch!$CY35</f>
        <v>18179.290711607999</v>
      </c>
      <c r="BC53" s="304">
        <f>[3]Milch!$AD35</f>
        <v>2299.034687454</v>
      </c>
      <c r="BD53" s="304">
        <f>[3]Milch!$AE35</f>
        <v>4149.2352593530004</v>
      </c>
      <c r="BE53" s="305">
        <f>[3]Milch!$AF35</f>
        <v>1160.730636734</v>
      </c>
      <c r="BF53" s="305">
        <f>[3]Milch!$AG35</f>
        <v>12311.54126907</v>
      </c>
      <c r="BG53" s="304"/>
      <c r="BH53" s="304">
        <f>[3]Milch!$CV35</f>
        <v>141.773337470001</v>
      </c>
      <c r="BI53" s="304">
        <f>[3]Milch!$CW35</f>
        <v>2786.9061751700001</v>
      </c>
      <c r="BJ53" s="305">
        <f>[3]Milch!$BT35</f>
        <v>41.044179232000005</v>
      </c>
      <c r="BK53" s="305">
        <f>[3]Milch!$BU35</f>
        <v>812.32367482700101</v>
      </c>
      <c r="BL53" s="304">
        <f>[3]Milch!$BV35</f>
        <v>10.062250000000001</v>
      </c>
      <c r="BM53" s="304">
        <f>[3]Milch!$BW35</f>
        <v>795.767037633001</v>
      </c>
      <c r="BN53" s="305">
        <f>[3]Milch!$BX35</f>
        <v>51.614139999999999</v>
      </c>
      <c r="BO53" s="305">
        <f>[3]Milch!$BY35</f>
        <v>680.54867878300001</v>
      </c>
      <c r="BP53" s="304"/>
      <c r="BQ53" s="304">
        <f>[3]Milch!$CT35</f>
        <v>109.98604068900001</v>
      </c>
      <c r="BR53" s="304">
        <f>[3]Milch!$CU35</f>
        <v>1095.2470159960001</v>
      </c>
      <c r="BS53" s="305">
        <f>[3]Milch!$BJ35</f>
        <v>82.835680689001009</v>
      </c>
      <c r="BT53" s="305">
        <f>[3]Milch!$BK35</f>
        <v>291.11495416100104</v>
      </c>
      <c r="BU53" s="304">
        <f>[3]Milch!$BL35</f>
        <v>14.91578</v>
      </c>
      <c r="BV53" s="304">
        <f>[3]Milch!$BM35</f>
        <v>731.06847357500101</v>
      </c>
      <c r="BW53" s="304"/>
      <c r="BX53" s="305">
        <f>[3]Milch!$CP35</f>
        <v>626.88572184200007</v>
      </c>
      <c r="BY53" s="305">
        <f>[3]Milch!$CQ35</f>
        <v>6950.1981329659993</v>
      </c>
      <c r="BZ53" s="304">
        <f>[3]Milch!AT35</f>
        <v>17.746976498001001</v>
      </c>
      <c r="CA53" s="304">
        <f>[3]Milch!AU35</f>
        <v>220.72129887900101</v>
      </c>
      <c r="CB53" s="305">
        <f>[3]Milch!AX35</f>
        <v>72.047539116001005</v>
      </c>
      <c r="CC53" s="305">
        <f>[3]Milch!AY35</f>
        <v>596.53226249500005</v>
      </c>
      <c r="CD53" s="304">
        <f>[3]Milch!BD35</f>
        <v>36.895340804001002</v>
      </c>
      <c r="CE53" s="304">
        <f>[3]Milch!BE35</f>
        <v>509.09111002199995</v>
      </c>
      <c r="CF53" s="305">
        <f>[3]Milch!AZ35</f>
        <v>172.42160584599998</v>
      </c>
      <c r="CG53" s="305">
        <f>[3]Milch!BA35</f>
        <v>1224.513499874</v>
      </c>
      <c r="CH53" s="304">
        <f>[3]Milch!BB35</f>
        <v>33.420884563999998</v>
      </c>
      <c r="CI53" s="304">
        <f>[3]Milch!BC35</f>
        <v>336.98621630700001</v>
      </c>
      <c r="CJ53" s="305">
        <f>[3]Milch!AV35</f>
        <v>14.901458386001</v>
      </c>
      <c r="CK53" s="305">
        <f>[3]Milch!AW35</f>
        <v>266.75788758800098</v>
      </c>
      <c r="CL53" s="304"/>
      <c r="CM53" s="304">
        <f>[3]Milch!$CR35</f>
        <v>1409.9975144350001</v>
      </c>
      <c r="CN53" s="304">
        <f>[3]Milch!$CS35</f>
        <v>7175.355811503</v>
      </c>
      <c r="CO53" s="305">
        <f>[3]Milch!$CL35</f>
        <v>750.27291960900106</v>
      </c>
      <c r="CP53" s="305">
        <f>[3]Milch!$CM35</f>
        <v>2145.4185346209997</v>
      </c>
      <c r="CQ53" s="304">
        <f>[3]Milch!$CH35</f>
        <v>135.27026262799998</v>
      </c>
      <c r="CR53" s="304">
        <f>[3]Milch!$CI35</f>
        <v>1188.11406347</v>
      </c>
      <c r="CS53" s="305">
        <f>[3]Milch!$CJ35</f>
        <v>117.044501466</v>
      </c>
      <c r="CT53" s="305">
        <f>[3]Milch!$CK35</f>
        <v>576.63136470699999</v>
      </c>
      <c r="CU53" s="304">
        <f>[3]Milch!$CN35</f>
        <v>263.86778456799999</v>
      </c>
      <c r="CV53" s="304">
        <f>[3]Milch!$CO35</f>
        <v>1831.4609902880002</v>
      </c>
    </row>
    <row r="54" spans="2:100" s="188" customFormat="1" ht="12.75" x14ac:dyDescent="0.2">
      <c r="B54" s="189">
        <f>[3]Milch!$A36</f>
        <v>45108</v>
      </c>
      <c r="C54" s="250">
        <f>[3]Milch!$B36</f>
        <v>95.228468000000007</v>
      </c>
      <c r="D54" s="250">
        <f>[3]Milch!$C36</f>
        <v>76.008889999999994</v>
      </c>
      <c r="E54" s="250">
        <f t="shared" si="17"/>
        <v>19.219578000000013</v>
      </c>
      <c r="F54" s="355">
        <f t="shared" si="18"/>
        <v>0.25285960629079063</v>
      </c>
      <c r="G54" s="251"/>
      <c r="H54" s="304">
        <f>[3]Milch!$E36</f>
        <v>17453.662972590137</v>
      </c>
      <c r="I54" s="304">
        <f>[3]Milch!$F36</f>
        <v>237584.33702740987</v>
      </c>
      <c r="J54" s="265">
        <f t="shared" si="21"/>
        <v>6.8435538910241359E-2</v>
      </c>
      <c r="K54" s="265"/>
      <c r="L54" s="189">
        <f>[3]Milch!$A36</f>
        <v>45108</v>
      </c>
      <c r="M54" s="343">
        <f>'Früchte Daten'!BQ52</f>
        <v>4</v>
      </c>
      <c r="N54" s="250">
        <f>[3]Milch!$Z36</f>
        <v>1.9793312585725718</v>
      </c>
      <c r="O54" s="250">
        <f>[3]Milch!$AA36</f>
        <v>1.7809985133963604</v>
      </c>
      <c r="P54" s="252">
        <f>[3]Milch!$AB36</f>
        <v>1.9269515285001153</v>
      </c>
      <c r="Q54" s="252">
        <f>[3]Milch!$AC36</f>
        <v>1.5015810832746372</v>
      </c>
      <c r="R54" s="250">
        <f>[3]Milch!$BN36</f>
        <v>12.485188659274682</v>
      </c>
      <c r="S54" s="250">
        <f>[3]Milch!$BO36</f>
        <v>8.2661895288768008</v>
      </c>
      <c r="T54" s="252">
        <f>[3]Milch!$BP36</f>
        <v>11.616243972628428</v>
      </c>
      <c r="U54" s="252">
        <f>[3]Milch!$BQ36</f>
        <v>7.6341657765253483</v>
      </c>
      <c r="V54" s="250">
        <f>[3]Milch!$BR36</f>
        <v>6.6708573583226638</v>
      </c>
      <c r="W54" s="250">
        <f>[3]Milch!$BS36</f>
        <v>4.7173219430080042</v>
      </c>
      <c r="X54" s="252">
        <f>[3]Milch!$BF36</f>
        <v>22.966680872555258</v>
      </c>
      <c r="Y54" s="252">
        <f>[3]Milch!$BG36</f>
        <v>19.294652944321712</v>
      </c>
      <c r="Z54" s="250">
        <f>[3]Milch!$BH36</f>
        <v>20.28504812804119</v>
      </c>
      <c r="AA54" s="250">
        <f>[3]Milch!$BI36</f>
        <v>14.920648852884234</v>
      </c>
      <c r="AB54" s="252"/>
      <c r="AC54" s="252">
        <f>[3]Milch!$AH36</f>
        <v>22.77425773010879</v>
      </c>
      <c r="AD54" s="252">
        <f>[3]Milch!$AI36</f>
        <v>18.953351730565085</v>
      </c>
      <c r="AE54" s="250">
        <f>[3]Milch!$AL36</f>
        <v>26.75663317420064</v>
      </c>
      <c r="AF54" s="250">
        <f>[3]Milch!$AM36</f>
        <v>20.800992679134783</v>
      </c>
      <c r="AG54" s="252">
        <f>[3]Milch!$AR36</f>
        <v>10.275615742429581</v>
      </c>
      <c r="AH54" s="252">
        <f>[3]Milch!$AS36</f>
        <v>8.0076662627196882</v>
      </c>
      <c r="AI54" s="250">
        <f>[3]Milch!$AN36</f>
        <v>16.02889782191718</v>
      </c>
      <c r="AJ54" s="250">
        <f>[3]Milch!$AO36</f>
        <v>11.648687959863084</v>
      </c>
      <c r="AK54" s="252">
        <f>[3]Milch!$AP36</f>
        <v>36.600332805591691</v>
      </c>
      <c r="AL54" s="252">
        <f>[3]Milch!$AQ36</f>
        <v>23.120491574373478</v>
      </c>
      <c r="AM54" s="250">
        <f>[3]Milch!$AJ36</f>
        <v>20.834149142540504</v>
      </c>
      <c r="AN54" s="250">
        <f>[3]Milch!$AK36</f>
        <v>20.200488074110872</v>
      </c>
      <c r="AO54" s="252"/>
      <c r="AP54" s="252">
        <f>[3]Milch!$CD36</f>
        <v>3.9796370015325939</v>
      </c>
      <c r="AQ54" s="252">
        <f>[3]Milch!$CE36</f>
        <v>3.8007938064643039</v>
      </c>
      <c r="AR54" s="250">
        <f>[3]Milch!$BZ36</f>
        <v>5.1735536157913833</v>
      </c>
      <c r="AS54" s="250">
        <f>[3]Milch!$CA36</f>
        <v>4.7283715050929178</v>
      </c>
      <c r="AT54" s="252">
        <f>[3]Milch!$CB36</f>
        <v>5.8430766741454692</v>
      </c>
      <c r="AU54" s="252">
        <f>[3]Milch!$CC36</f>
        <v>5.1712355964882022</v>
      </c>
      <c r="AV54" s="250">
        <f>[3]Milch!$CF36</f>
        <v>5.3027114652804475</v>
      </c>
      <c r="AW54" s="250">
        <f>[3]Milch!$CG36</f>
        <v>4.0712129124442802</v>
      </c>
      <c r="AX54" s="369" t="str">
        <f t="shared" si="20"/>
        <v>4</v>
      </c>
      <c r="AY54" s="189">
        <f>[3]Milch!$A36</f>
        <v>45108</v>
      </c>
      <c r="AZ54" s="343">
        <f>'Früchte Daten'!BQ52</f>
        <v>4</v>
      </c>
      <c r="BA54" s="440">
        <f>[3]Milch!$CX36</f>
        <v>3153.875685171</v>
      </c>
      <c r="BB54" s="440">
        <f>[3]Milch!$CY36</f>
        <v>16602.856374595998</v>
      </c>
      <c r="BC54" s="304">
        <f>[3]Milch!$AD36</f>
        <v>2041.7903692479999</v>
      </c>
      <c r="BD54" s="304">
        <f>[3]Milch!$AE36</f>
        <v>3751.5327372409997</v>
      </c>
      <c r="BE54" s="305">
        <f>[3]Milch!$AF36</f>
        <v>1048.3843240460001</v>
      </c>
      <c r="BF54" s="305">
        <f>[3]Milch!$AG36</f>
        <v>11311.031451269</v>
      </c>
      <c r="BG54" s="304"/>
      <c r="BH54" s="304">
        <f>[3]Milch!$CV36</f>
        <v>129.610010084001</v>
      </c>
      <c r="BI54" s="304">
        <f>[3]Milch!$CW36</f>
        <v>2558.1379580060002</v>
      </c>
      <c r="BJ54" s="305">
        <f>[3]Milch!$BT36</f>
        <v>37.440440018000999</v>
      </c>
      <c r="BK54" s="305">
        <f>[3]Milch!$BU36</f>
        <v>826.28887931500003</v>
      </c>
      <c r="BL54" s="304">
        <f>[3]Milch!$BV36</f>
        <v>9.1042999999999985</v>
      </c>
      <c r="BM54" s="304">
        <f>[3]Milch!$BW36</f>
        <v>648.72681972700104</v>
      </c>
      <c r="BN54" s="305">
        <f>[3]Milch!$BX36</f>
        <v>49.169290000000004</v>
      </c>
      <c r="BO54" s="305">
        <f>[3]Milch!$BY36</f>
        <v>629.38379537200103</v>
      </c>
      <c r="BP54" s="304"/>
      <c r="BQ54" s="304">
        <f>[3]Milch!$CT36</f>
        <v>100.162724463</v>
      </c>
      <c r="BR54" s="304">
        <f>[3]Milch!$CU36</f>
        <v>1035.073933703</v>
      </c>
      <c r="BS54" s="305">
        <f>[3]Milch!$BJ36</f>
        <v>73.217694463000996</v>
      </c>
      <c r="BT54" s="305">
        <f>[3]Milch!$BK36</f>
        <v>292.10643706999997</v>
      </c>
      <c r="BU54" s="304">
        <f>[3]Milch!$BL36</f>
        <v>15.631219999999999</v>
      </c>
      <c r="BV54" s="304">
        <f>[3]Milch!$BM36</f>
        <v>669.99455930300098</v>
      </c>
      <c r="BW54" s="304"/>
      <c r="BX54" s="305">
        <f>[3]Milch!$CP36</f>
        <v>569.23028485000009</v>
      </c>
      <c r="BY54" s="305">
        <f>[3]Milch!$CQ36</f>
        <v>6529.0745897019997</v>
      </c>
      <c r="BZ54" s="304">
        <f>[3]Milch!AT36</f>
        <v>21.292663201000998</v>
      </c>
      <c r="CA54" s="304">
        <f>[3]Milch!AU36</f>
        <v>174.226802397</v>
      </c>
      <c r="CB54" s="305">
        <f>[3]Milch!AX36</f>
        <v>72.894716824</v>
      </c>
      <c r="CC54" s="305">
        <f>[3]Milch!AY36</f>
        <v>597.54850021100106</v>
      </c>
      <c r="CD54" s="304">
        <f>[3]Milch!BD36</f>
        <v>37.335095561999999</v>
      </c>
      <c r="CE54" s="304">
        <f>[3]Milch!BE36</f>
        <v>469.05977573199999</v>
      </c>
      <c r="CF54" s="305">
        <f>[3]Milch!AZ36</f>
        <v>135.72785423900001</v>
      </c>
      <c r="CG54" s="305">
        <f>[3]Milch!BA36</f>
        <v>1138.2166295700001</v>
      </c>
      <c r="CH54" s="304">
        <f>[3]Milch!BB36</f>
        <v>29.71088301</v>
      </c>
      <c r="CI54" s="304">
        <f>[3]Milch!BC36</f>
        <v>309.109868044</v>
      </c>
      <c r="CJ54" s="305">
        <f>[3]Milch!AV36</f>
        <v>11.051503122</v>
      </c>
      <c r="CK54" s="305">
        <f>[3]Milch!AW36</f>
        <v>238.76302717900001</v>
      </c>
      <c r="CL54" s="304"/>
      <c r="CM54" s="304">
        <f>[3]Milch!$CR36</f>
        <v>1298.4202659580001</v>
      </c>
      <c r="CN54" s="304">
        <f>[3]Milch!$CS36</f>
        <v>6693.9819210409996</v>
      </c>
      <c r="CO54" s="305">
        <f>[3]Milch!$CL36</f>
        <v>694.51369726500002</v>
      </c>
      <c r="CP54" s="305">
        <f>[3]Milch!$CM36</f>
        <v>1982.6274727810001</v>
      </c>
      <c r="CQ54" s="304">
        <f>[3]Milch!$CH36</f>
        <v>119.146845888</v>
      </c>
      <c r="CR54" s="304">
        <f>[3]Milch!$CI36</f>
        <v>1007.5230331729999</v>
      </c>
      <c r="CS54" s="305">
        <f>[3]Milch!$CJ36</f>
        <v>122.659901555</v>
      </c>
      <c r="CT54" s="305">
        <f>[3]Milch!$CK36</f>
        <v>541.13430524</v>
      </c>
      <c r="CU54" s="304">
        <f>[3]Milch!$CN36</f>
        <v>215.34542238300099</v>
      </c>
      <c r="CV54" s="304">
        <f>[3]Milch!$CO36</f>
        <v>1724.704965874</v>
      </c>
    </row>
    <row r="55" spans="2:100" s="188" customFormat="1" ht="12.75" x14ac:dyDescent="0.2">
      <c r="B55" s="189">
        <f>[3]Milch!$A37</f>
        <v>45078</v>
      </c>
      <c r="C55" s="250">
        <f>[3]Milch!$B37</f>
        <v>90.428150000000002</v>
      </c>
      <c r="D55" s="250">
        <f>[3]Milch!$C37</f>
        <v>73.977695999999995</v>
      </c>
      <c r="E55" s="250">
        <f t="shared" si="17"/>
        <v>16.450454000000008</v>
      </c>
      <c r="F55" s="355">
        <f t="shared" si="18"/>
        <v>0.22237045608990047</v>
      </c>
      <c r="G55" s="251"/>
      <c r="H55" s="304">
        <f>[3]Milch!$E37</f>
        <v>19202.319356151267</v>
      </c>
      <c r="I55" s="304">
        <f>[3]Milch!$F37</f>
        <v>243740.68064384873</v>
      </c>
      <c r="J55" s="265">
        <f t="shared" si="21"/>
        <v>7.3028448584488911E-2</v>
      </c>
      <c r="K55" s="265"/>
      <c r="L55" s="189">
        <f>[3]Milch!$A37</f>
        <v>45078</v>
      </c>
      <c r="M55" s="343">
        <f>'Früchte Daten'!BQ53</f>
        <v>5</v>
      </c>
      <c r="N55" s="250">
        <f>[3]Milch!$Z37</f>
        <v>1.9794756268786915</v>
      </c>
      <c r="O55" s="250">
        <f>[3]Milch!$AA37</f>
        <v>1.7655179684483668</v>
      </c>
      <c r="P55" s="252">
        <f>[3]Milch!$AB37</f>
        <v>1.939550958547005</v>
      </c>
      <c r="Q55" s="252">
        <f>[3]Milch!$AC37</f>
        <v>1.490126216658187</v>
      </c>
      <c r="R55" s="250">
        <f>[3]Milch!$BN37</f>
        <v>12.616734684876215</v>
      </c>
      <c r="S55" s="250">
        <f>[3]Milch!$BO37</f>
        <v>8.3620976419131026</v>
      </c>
      <c r="T55" s="252">
        <f>[3]Milch!$BP37</f>
        <v>11.545589095073801</v>
      </c>
      <c r="U55" s="252">
        <f>[3]Milch!$BQ37</f>
        <v>7.4931018229631157</v>
      </c>
      <c r="V55" s="250">
        <f>[3]Milch!$BR37</f>
        <v>6.360509795277884</v>
      </c>
      <c r="W55" s="250">
        <f>[3]Milch!$BS37</f>
        <v>4.712201107346849</v>
      </c>
      <c r="X55" s="252">
        <f>[3]Milch!$BF37</f>
        <v>22.813016762961748</v>
      </c>
      <c r="Y55" s="252">
        <f>[3]Milch!$BG37</f>
        <v>19.333053021503357</v>
      </c>
      <c r="Z55" s="250">
        <f>[3]Milch!$BH37</f>
        <v>20.358251168736953</v>
      </c>
      <c r="AA55" s="250">
        <f>[3]Milch!$BI37</f>
        <v>14.854223547472007</v>
      </c>
      <c r="AB55" s="252"/>
      <c r="AC55" s="252">
        <f>[3]Milch!$AH37</f>
        <v>21.946909644386103</v>
      </c>
      <c r="AD55" s="252">
        <f>[3]Milch!$AI37</f>
        <v>19.377860151066137</v>
      </c>
      <c r="AE55" s="250">
        <f>[3]Milch!$AL37</f>
        <v>27.488981746982944</v>
      </c>
      <c r="AF55" s="250">
        <f>[3]Milch!$AM37</f>
        <v>20.321882444513516</v>
      </c>
      <c r="AG55" s="252">
        <f>[3]Milch!$AR37</f>
        <v>10.059063489695108</v>
      </c>
      <c r="AH55" s="252">
        <f>[3]Milch!$AS37</f>
        <v>8.0441529130892278</v>
      </c>
      <c r="AI55" s="250">
        <f>[3]Milch!$AN37</f>
        <v>16.072958708068022</v>
      </c>
      <c r="AJ55" s="250">
        <f>[3]Milch!$AO37</f>
        <v>11.743223031970176</v>
      </c>
      <c r="AK55" s="252">
        <f>[3]Milch!$AP37</f>
        <v>37.144726300029895</v>
      </c>
      <c r="AL55" s="252">
        <f>[3]Milch!$AQ37</f>
        <v>23.164089092121273</v>
      </c>
      <c r="AM55" s="250">
        <f>[3]Milch!$AJ37</f>
        <v>26.050531412807526</v>
      </c>
      <c r="AN55" s="250">
        <f>[3]Milch!$AK37</f>
        <v>22.265394093243444</v>
      </c>
      <c r="AO55" s="252"/>
      <c r="AP55" s="252">
        <f>[3]Milch!$CD37</f>
        <v>3.8007659828639002</v>
      </c>
      <c r="AQ55" s="252">
        <f>[3]Milch!$CE37</f>
        <v>3.6713316483215563</v>
      </c>
      <c r="AR55" s="250">
        <f>[3]Milch!$BZ37</f>
        <v>5.147714301430085</v>
      </c>
      <c r="AS55" s="250">
        <f>[3]Milch!$CA37</f>
        <v>4.7291360475623767</v>
      </c>
      <c r="AT55" s="252">
        <f>[3]Milch!$CB37</f>
        <v>5.812375211332526</v>
      </c>
      <c r="AU55" s="252">
        <f>[3]Milch!$CC37</f>
        <v>5.1013685909192796</v>
      </c>
      <c r="AV55" s="250">
        <f>[3]Milch!$CF37</f>
        <v>5.2652655867430154</v>
      </c>
      <c r="AW55" s="250">
        <f>[3]Milch!$CG37</f>
        <v>4.034811575443606</v>
      </c>
      <c r="AX55" s="369" t="str">
        <f t="shared" si="20"/>
        <v>5</v>
      </c>
      <c r="AY55" s="189">
        <f>[3]Milch!$A37</f>
        <v>45078</v>
      </c>
      <c r="AZ55" s="343">
        <f>'Früchte Daten'!BQ53</f>
        <v>5</v>
      </c>
      <c r="BA55" s="440">
        <f>[3]Milch!$CX37</f>
        <v>4348.647789097</v>
      </c>
      <c r="BB55" s="440">
        <f>[3]Milch!$CY37</f>
        <v>22304.854187284</v>
      </c>
      <c r="BC55" s="304">
        <f>[3]Milch!$AD37</f>
        <v>2882.9563193609997</v>
      </c>
      <c r="BD55" s="304">
        <f>[3]Milch!$AE37</f>
        <v>4939.2954215</v>
      </c>
      <c r="BE55" s="305">
        <f>[3]Milch!$AF37</f>
        <v>1354.4642565699999</v>
      </c>
      <c r="BF55" s="305">
        <f>[3]Milch!$AG37</f>
        <v>15244.901241459002</v>
      </c>
      <c r="BG55" s="304"/>
      <c r="BH55" s="304">
        <f>[3]Milch!$CV37</f>
        <v>185.76222792000098</v>
      </c>
      <c r="BI55" s="304">
        <f>[3]Milch!$CW37</f>
        <v>3446.2984025809997</v>
      </c>
      <c r="BJ55" s="305">
        <f>[3]Milch!$BT37</f>
        <v>52.430147869000002</v>
      </c>
      <c r="BK55" s="305">
        <f>[3]Milch!$BU37</f>
        <v>1079.2882029560001</v>
      </c>
      <c r="BL55" s="304">
        <f>[3]Milch!$BV37</f>
        <v>12.4861</v>
      </c>
      <c r="BM55" s="304">
        <f>[3]Milch!$BW37</f>
        <v>924.83204474000001</v>
      </c>
      <c r="BN55" s="305">
        <f>[3]Milch!$BX37</f>
        <v>73.589540000000994</v>
      </c>
      <c r="BO55" s="305">
        <f>[3]Milch!$BY37</f>
        <v>842.98674438399996</v>
      </c>
      <c r="BP55" s="304"/>
      <c r="BQ55" s="304">
        <f>[3]Milch!$CT37</f>
        <v>122.41245414000001</v>
      </c>
      <c r="BR55" s="304">
        <f>[3]Milch!$CU37</f>
        <v>1404.0812989890001</v>
      </c>
      <c r="BS55" s="305">
        <f>[3]Milch!$BJ37</f>
        <v>92.137844140001008</v>
      </c>
      <c r="BT55" s="305">
        <f>[3]Milch!$BK37</f>
        <v>354.50711091300002</v>
      </c>
      <c r="BU55" s="304">
        <f>[3]Milch!$BL37</f>
        <v>15.769159999999999</v>
      </c>
      <c r="BV55" s="304">
        <f>[3]Milch!$BM37</f>
        <v>954.54145604400003</v>
      </c>
      <c r="BW55" s="304"/>
      <c r="BX55" s="305">
        <f>[3]Milch!$CP37</f>
        <v>688.67830133699999</v>
      </c>
      <c r="BY55" s="305">
        <f>[3]Milch!$CQ37</f>
        <v>8407.5911427810006</v>
      </c>
      <c r="BZ55" s="304">
        <f>[3]Milch!AT37</f>
        <v>24.846560863000001</v>
      </c>
      <c r="CA55" s="304">
        <f>[3]Milch!AU37</f>
        <v>234.954600104001</v>
      </c>
      <c r="CB55" s="305">
        <f>[3]Milch!AX37</f>
        <v>71.724643940999997</v>
      </c>
      <c r="CC55" s="305">
        <f>[3]Milch!AY37</f>
        <v>765.15370883999992</v>
      </c>
      <c r="CD55" s="304">
        <f>[3]Milch!BD37</f>
        <v>52.147068094000005</v>
      </c>
      <c r="CE55" s="304">
        <f>[3]Milch!BE37</f>
        <v>652.96264082800099</v>
      </c>
      <c r="CF55" s="305">
        <f>[3]Milch!AZ37</f>
        <v>190.74581350899999</v>
      </c>
      <c r="CG55" s="305">
        <f>[3]Milch!BA37</f>
        <v>1561.9719262610001</v>
      </c>
      <c r="CH55" s="304">
        <f>[3]Milch!BB37</f>
        <v>38.018900883000001</v>
      </c>
      <c r="CI55" s="304">
        <f>[3]Milch!BC37</f>
        <v>392.57718785700098</v>
      </c>
      <c r="CJ55" s="305">
        <f>[3]Milch!AV37</f>
        <v>7.308971756</v>
      </c>
      <c r="CK55" s="305">
        <f>[3]Milch!AW37</f>
        <v>187.52606404600002</v>
      </c>
      <c r="CL55" s="304"/>
      <c r="CM55" s="304">
        <f>[3]Milch!$CR37</f>
        <v>1801.5976333610001</v>
      </c>
      <c r="CN55" s="304">
        <f>[3]Milch!$CS37</f>
        <v>9074.9312240199997</v>
      </c>
      <c r="CO55" s="305">
        <f>[3]Milch!$CL37</f>
        <v>970.80190699000093</v>
      </c>
      <c r="CP55" s="305">
        <f>[3]Milch!$CM37</f>
        <v>2700.2837076820001</v>
      </c>
      <c r="CQ55" s="304">
        <f>[3]Milch!$CH37</f>
        <v>179.810937938</v>
      </c>
      <c r="CR55" s="304">
        <f>[3]Milch!$CI37</f>
        <v>1412.5523775450001</v>
      </c>
      <c r="CS55" s="305">
        <f>[3]Milch!$CJ37</f>
        <v>153.546612186001</v>
      </c>
      <c r="CT55" s="305">
        <f>[3]Milch!$CK37</f>
        <v>727.91862182199998</v>
      </c>
      <c r="CU55" s="304">
        <f>[3]Milch!$CN37</f>
        <v>328.78098883400003</v>
      </c>
      <c r="CV55" s="304">
        <f>[3]Milch!$CO37</f>
        <v>2324.500845217</v>
      </c>
    </row>
    <row r="56" spans="2:100" s="188" customFormat="1" ht="12.75" x14ac:dyDescent="0.2">
      <c r="B56" s="189">
        <f>[3]Milch!$A38</f>
        <v>45047</v>
      </c>
      <c r="C56" s="250">
        <f>[3]Milch!$B38</f>
        <v>85.189777000000007</v>
      </c>
      <c r="D56" s="250">
        <f>[3]Milch!$C38</f>
        <v>72.177311000000003</v>
      </c>
      <c r="E56" s="250">
        <f t="shared" si="17"/>
        <v>13.012466000000003</v>
      </c>
      <c r="F56" s="355">
        <f t="shared" si="18"/>
        <v>0.18028471578831762</v>
      </c>
      <c r="G56" s="251"/>
      <c r="H56" s="304">
        <f>[3]Milch!$E38</f>
        <v>24939.217205461187</v>
      </c>
      <c r="I56" s="304">
        <f>[3]Milch!$F38</f>
        <v>284094.78279453883</v>
      </c>
      <c r="J56" s="265">
        <f t="shared" si="21"/>
        <v>8.0700561120980827E-2</v>
      </c>
      <c r="K56" s="265"/>
      <c r="L56" s="189">
        <f>[3]Milch!$A38</f>
        <v>45047</v>
      </c>
      <c r="M56" s="343">
        <f>'Früchte Daten'!BQ54</f>
        <v>4</v>
      </c>
      <c r="N56" s="250">
        <f>[3]Milch!$Z38</f>
        <v>1.9760530138483861</v>
      </c>
      <c r="O56" s="250">
        <f>[3]Milch!$AA38</f>
        <v>1.7642247860648559</v>
      </c>
      <c r="P56" s="252">
        <f>[3]Milch!$AB38</f>
        <v>1.9566159046565366</v>
      </c>
      <c r="Q56" s="252">
        <f>[3]Milch!$AC38</f>
        <v>1.4694442672579746</v>
      </c>
      <c r="R56" s="250">
        <f>[3]Milch!$BN38</f>
        <v>12.167178355327485</v>
      </c>
      <c r="S56" s="250">
        <f>[3]Milch!$BO38</f>
        <v>8.4300953082373571</v>
      </c>
      <c r="T56" s="252">
        <f>[3]Milch!$BP38</f>
        <v>11.2432945611696</v>
      </c>
      <c r="U56" s="252">
        <f>[3]Milch!$BQ38</f>
        <v>7.5151118373198669</v>
      </c>
      <c r="V56" s="250">
        <f>[3]Milch!$BR38</f>
        <v>6.6651752757005314</v>
      </c>
      <c r="W56" s="250">
        <f>[3]Milch!$BS38</f>
        <v>4.6695335931681319</v>
      </c>
      <c r="X56" s="252">
        <f>[3]Milch!$BF38</f>
        <v>22.581766489414075</v>
      </c>
      <c r="Y56" s="252">
        <f>[3]Milch!$BG38</f>
        <v>19.518298466885909</v>
      </c>
      <c r="Z56" s="250">
        <f>[3]Milch!$BH38</f>
        <v>19.889625519225383</v>
      </c>
      <c r="AA56" s="250">
        <f>[3]Milch!$BI38</f>
        <v>14.652329054348167</v>
      </c>
      <c r="AB56" s="252"/>
      <c r="AC56" s="252">
        <f>[3]Milch!$AH38</f>
        <v>22.400447721192833</v>
      </c>
      <c r="AD56" s="252">
        <f>[3]Milch!$AI38</f>
        <v>17.763836844091106</v>
      </c>
      <c r="AE56" s="250">
        <f>[3]Milch!$AL38</f>
        <v>28.321895941375054</v>
      </c>
      <c r="AF56" s="250">
        <f>[3]Milch!$AM38</f>
        <v>20.312882752511751</v>
      </c>
      <c r="AG56" s="252">
        <f>[3]Milch!$AR38</f>
        <v>9.9144076067062041</v>
      </c>
      <c r="AH56" s="252">
        <f>[3]Milch!$AS38</f>
        <v>7.9559415733159371</v>
      </c>
      <c r="AI56" s="250">
        <f>[3]Milch!$AN38</f>
        <v>15.261036268310692</v>
      </c>
      <c r="AJ56" s="250">
        <f>[3]Milch!$AO38</f>
        <v>11.57781149174612</v>
      </c>
      <c r="AK56" s="252">
        <f>[3]Milch!$AP38</f>
        <v>35.798738825354818</v>
      </c>
      <c r="AL56" s="252">
        <f>[3]Milch!$AQ38</f>
        <v>23.184653153099191</v>
      </c>
      <c r="AM56" s="250">
        <f>[3]Milch!$AJ38</f>
        <v>26.729190169460345</v>
      </c>
      <c r="AN56" s="250">
        <f>[3]Milch!$AK38</f>
        <v>21.557921162403741</v>
      </c>
      <c r="AO56" s="252"/>
      <c r="AP56" s="252">
        <f>[3]Milch!$CD38</f>
        <v>3.9077978425748534</v>
      </c>
      <c r="AQ56" s="252">
        <f>[3]Milch!$CE38</f>
        <v>3.6965365962571233</v>
      </c>
      <c r="AR56" s="250">
        <f>[3]Milch!$BZ38</f>
        <v>5.3056657427243765</v>
      </c>
      <c r="AS56" s="250">
        <f>[3]Milch!$CA38</f>
        <v>4.6890425690619741</v>
      </c>
      <c r="AT56" s="252">
        <f>[3]Milch!$CB38</f>
        <v>5.9640554907841645</v>
      </c>
      <c r="AU56" s="252">
        <f>[3]Milch!$CC38</f>
        <v>5.0718262810383568</v>
      </c>
      <c r="AV56" s="250">
        <f>[3]Milch!$CF38</f>
        <v>5.0698307689281918</v>
      </c>
      <c r="AW56" s="250">
        <f>[3]Milch!$CG38</f>
        <v>3.9782883924851817</v>
      </c>
      <c r="AX56" s="369" t="str">
        <f t="shared" si="20"/>
        <v>4</v>
      </c>
      <c r="AY56" s="189">
        <f>[3]Milch!$A38</f>
        <v>45047</v>
      </c>
      <c r="AZ56" s="343">
        <f>'Früchte Daten'!BQ54</f>
        <v>4</v>
      </c>
      <c r="BA56" s="440">
        <f>[3]Milch!$CX38</f>
        <v>3716.7001832559999</v>
      </c>
      <c r="BB56" s="440">
        <f>[3]Milch!$CY38</f>
        <v>19558.902780474</v>
      </c>
      <c r="BC56" s="304">
        <f>[3]Milch!$AD38</f>
        <v>2452.824848276</v>
      </c>
      <c r="BD56" s="304">
        <f>[3]Milch!$AE38</f>
        <v>4134.9925992609997</v>
      </c>
      <c r="BE56" s="305">
        <f>[3]Milch!$AF38</f>
        <v>1157.7260493819999</v>
      </c>
      <c r="BF56" s="305">
        <f>[3]Milch!$AG38</f>
        <v>13603.487225044</v>
      </c>
      <c r="BG56" s="304"/>
      <c r="BH56" s="304">
        <f>[3]Milch!$CV38</f>
        <v>160.92517024700001</v>
      </c>
      <c r="BI56" s="304">
        <f>[3]Milch!$CW38</f>
        <v>3104.702034382</v>
      </c>
      <c r="BJ56" s="305">
        <f>[3]Milch!$BT38</f>
        <v>48.825335103999997</v>
      </c>
      <c r="BK56" s="305">
        <f>[3]Milch!$BU38</f>
        <v>986.80777925800101</v>
      </c>
      <c r="BL56" s="304">
        <f>[3]Milch!$BV38</f>
        <v>13.050600000000001</v>
      </c>
      <c r="BM56" s="304">
        <f>[3]Milch!$BW38</f>
        <v>855.49116142200091</v>
      </c>
      <c r="BN56" s="305">
        <f>[3]Milch!$BX38</f>
        <v>55.239260000000996</v>
      </c>
      <c r="BO56" s="305">
        <f>[3]Milch!$BY38</f>
        <v>732.06940891600004</v>
      </c>
      <c r="BP56" s="304"/>
      <c r="BQ56" s="304">
        <f>[3]Milch!$CT38</f>
        <v>132.08889153299998</v>
      </c>
      <c r="BR56" s="304">
        <f>[3]Milch!$CU38</f>
        <v>1220.3661462310001</v>
      </c>
      <c r="BS56" s="305">
        <f>[3]Milch!$BJ38</f>
        <v>96.328114792999997</v>
      </c>
      <c r="BT56" s="305">
        <f>[3]Milch!$BK38</f>
        <v>301.70537903100001</v>
      </c>
      <c r="BU56" s="304">
        <f>[3]Milch!$BL38</f>
        <v>23.105916740000001</v>
      </c>
      <c r="BV56" s="304">
        <f>[3]Milch!$BM38</f>
        <v>838.21472527599997</v>
      </c>
      <c r="BW56" s="304"/>
      <c r="BX56" s="305">
        <f>[3]Milch!$CP38</f>
        <v>563.21940740899993</v>
      </c>
      <c r="BY56" s="305">
        <f>[3]Milch!$CQ38</f>
        <v>7007.2815678179995</v>
      </c>
      <c r="BZ56" s="304">
        <f>[3]Milch!AT38</f>
        <v>27.289881729000001</v>
      </c>
      <c r="CA56" s="304">
        <f>[3]Milch!AU38</f>
        <v>201.71814933900001</v>
      </c>
      <c r="CB56" s="305">
        <f>[3]Milch!AX38</f>
        <v>62.995659878001</v>
      </c>
      <c r="CC56" s="305">
        <f>[3]Milch!AY38</f>
        <v>692.80019476900009</v>
      </c>
      <c r="CD56" s="304">
        <f>[3]Milch!BD38</f>
        <v>40.424929738001005</v>
      </c>
      <c r="CE56" s="304">
        <f>[3]Milch!BE38</f>
        <v>506.70909758300104</v>
      </c>
      <c r="CF56" s="305">
        <f>[3]Milch!AZ38</f>
        <v>141.10783818800101</v>
      </c>
      <c r="CG56" s="305">
        <f>[3]Milch!BA38</f>
        <v>1085.616712858</v>
      </c>
      <c r="CH56" s="304">
        <f>[3]Milch!BB38</f>
        <v>42.510589477000003</v>
      </c>
      <c r="CI56" s="304">
        <f>[3]Milch!BC38</f>
        <v>370.34340820200003</v>
      </c>
      <c r="CJ56" s="305">
        <f>[3]Milch!AV38</f>
        <v>8.6879281719999994</v>
      </c>
      <c r="CK56" s="305">
        <f>[3]Milch!AW38</f>
        <v>226.20771022600101</v>
      </c>
      <c r="CL56" s="304"/>
      <c r="CM56" s="304">
        <f>[3]Milch!$CR38</f>
        <v>1481.687231316</v>
      </c>
      <c r="CN56" s="304">
        <f>[3]Milch!$CS38</f>
        <v>7243.5412439860002</v>
      </c>
      <c r="CO56" s="305">
        <f>[3]Milch!$CL38</f>
        <v>728.60910242300008</v>
      </c>
      <c r="CP56" s="305">
        <f>[3]Milch!$CM38</f>
        <v>2046.4441617519999</v>
      </c>
      <c r="CQ56" s="304">
        <f>[3]Milch!$CH38</f>
        <v>167.559548939</v>
      </c>
      <c r="CR56" s="304">
        <f>[3]Milch!$CI38</f>
        <v>1199.999027479</v>
      </c>
      <c r="CS56" s="305">
        <f>[3]Milch!$CJ38</f>
        <v>130.289915071</v>
      </c>
      <c r="CT56" s="305">
        <f>[3]Milch!$CK38</f>
        <v>557.248199021</v>
      </c>
      <c r="CU56" s="304">
        <f>[3]Milch!$CN38</f>
        <v>310.89280578199998</v>
      </c>
      <c r="CV56" s="304">
        <f>[3]Milch!$CO38</f>
        <v>1953.6859438920001</v>
      </c>
    </row>
    <row r="57" spans="2:100" s="188" customFormat="1" ht="12.75" x14ac:dyDescent="0.2">
      <c r="B57" s="189">
        <f>[3]Milch!$A39</f>
        <v>45017</v>
      </c>
      <c r="C57" s="250">
        <f>[3]Milch!$B39</f>
        <v>85.895403000000002</v>
      </c>
      <c r="D57" s="250">
        <f>[3]Milch!$C39</f>
        <v>72.684769000000003</v>
      </c>
      <c r="E57" s="250">
        <f t="shared" si="17"/>
        <v>13.210633999999999</v>
      </c>
      <c r="F57" s="355">
        <f t="shared" si="18"/>
        <v>0.18175243839600008</v>
      </c>
      <c r="G57" s="251"/>
      <c r="H57" s="304">
        <f>[3]Milch!$E39</f>
        <v>24386.725479384979</v>
      </c>
      <c r="I57" s="304">
        <f>[3]Milch!$F39</f>
        <v>286015.274520615</v>
      </c>
      <c r="J57" s="265">
        <f t="shared" si="21"/>
        <v>7.8564975352558866E-2</v>
      </c>
      <c r="K57" s="265"/>
      <c r="L57" s="189">
        <f>[3]Milch!$A39</f>
        <v>45017</v>
      </c>
      <c r="M57" s="343">
        <f>'Früchte Daten'!BQ55</f>
        <v>4</v>
      </c>
      <c r="N57" s="250">
        <f>[3]Milch!$Z39</f>
        <v>1.9799590725621898</v>
      </c>
      <c r="O57" s="250">
        <f>[3]Milch!$AA39</f>
        <v>1.7677487386051001</v>
      </c>
      <c r="P57" s="252">
        <f>[3]Milch!$AB39</f>
        <v>1.9409901136041265</v>
      </c>
      <c r="Q57" s="252">
        <f>[3]Milch!$AC39</f>
        <v>1.4565203154599564</v>
      </c>
      <c r="R57" s="250">
        <f>[3]Milch!$BN39</f>
        <v>12.282346205300106</v>
      </c>
      <c r="S57" s="250">
        <f>[3]Milch!$BO39</f>
        <v>8.5086719227633534</v>
      </c>
      <c r="T57" s="252">
        <f>[3]Milch!$BP39</f>
        <v>11.702958489657606</v>
      </c>
      <c r="U57" s="252">
        <f>[3]Milch!$BQ39</f>
        <v>7.2915118646449111</v>
      </c>
      <c r="V57" s="250">
        <f>[3]Milch!$BR39</f>
        <v>6.5682843861336071</v>
      </c>
      <c r="W57" s="250">
        <f>[3]Milch!$BS39</f>
        <v>4.6391581475969694</v>
      </c>
      <c r="X57" s="252">
        <f>[3]Milch!$BF39</f>
        <v>23.144112881820504</v>
      </c>
      <c r="Y57" s="252">
        <f>[3]Milch!$BG39</f>
        <v>19.013639702439072</v>
      </c>
      <c r="Z57" s="250">
        <f>[3]Milch!$BH39</f>
        <v>20.964893903003887</v>
      </c>
      <c r="AA57" s="250">
        <f>[3]Milch!$BI39</f>
        <v>14.774038891007597</v>
      </c>
      <c r="AB57" s="252"/>
      <c r="AC57" s="252">
        <f>[3]Milch!$AH39</f>
        <v>20.32928416887</v>
      </c>
      <c r="AD57" s="252">
        <f>[3]Milch!$AI39</f>
        <v>17.196474982362645</v>
      </c>
      <c r="AE57" s="250">
        <f>[3]Milch!$AL39</f>
        <v>27.87143364995471</v>
      </c>
      <c r="AF57" s="250">
        <f>[3]Milch!$AM39</f>
        <v>20.293930367328368</v>
      </c>
      <c r="AG57" s="252">
        <f>[3]Milch!$AR39</f>
        <v>9.8529832522772853</v>
      </c>
      <c r="AH57" s="252">
        <f>[3]Milch!$AS39</f>
        <v>7.7832916623518296</v>
      </c>
      <c r="AI57" s="250">
        <f>[3]Milch!$AN39</f>
        <v>15.187721754874124</v>
      </c>
      <c r="AJ57" s="250">
        <f>[3]Milch!$AO39</f>
        <v>11.335013994992941</v>
      </c>
      <c r="AK57" s="252">
        <f>[3]Milch!$AP39</f>
        <v>36.911935867959023</v>
      </c>
      <c r="AL57" s="252">
        <f>[3]Milch!$AQ39</f>
        <v>23.594206030830225</v>
      </c>
      <c r="AM57" s="250">
        <f>[3]Milch!$AJ39</f>
        <v>24.210203283458895</v>
      </c>
      <c r="AN57" s="250">
        <f>[3]Milch!$AK39</f>
        <v>22.102405064638326</v>
      </c>
      <c r="AO57" s="252"/>
      <c r="AP57" s="252">
        <f>[3]Milch!$CD39</f>
        <v>3.803322160434889</v>
      </c>
      <c r="AQ57" s="252">
        <f>[3]Milch!$CE39</f>
        <v>3.6723713096292676</v>
      </c>
      <c r="AR57" s="250">
        <f>[3]Milch!$BZ39</f>
        <v>5.1932533685213649</v>
      </c>
      <c r="AS57" s="250">
        <f>[3]Milch!$CA39</f>
        <v>4.714513565447449</v>
      </c>
      <c r="AT57" s="252">
        <f>[3]Milch!$CB39</f>
        <v>5.9945649982826721</v>
      </c>
      <c r="AU57" s="252">
        <f>[3]Milch!$CC39</f>
        <v>5.0852398063705753</v>
      </c>
      <c r="AV57" s="250">
        <f>[3]Milch!$CF39</f>
        <v>5.0409887214674214</v>
      </c>
      <c r="AW57" s="250">
        <f>[3]Milch!$CG39</f>
        <v>4.0059553904184746</v>
      </c>
      <c r="AX57" s="369" t="str">
        <f t="shared" si="20"/>
        <v>4</v>
      </c>
      <c r="AY57" s="189">
        <f>[3]Milch!$A39</f>
        <v>45017</v>
      </c>
      <c r="AZ57" s="343">
        <f>'Früchte Daten'!BQ55</f>
        <v>4</v>
      </c>
      <c r="BA57" s="440">
        <f>[3]Milch!$CX39</f>
        <v>3708.4587016670002</v>
      </c>
      <c r="BB57" s="440">
        <f>[3]Milch!$CY39</f>
        <v>19717.328957897</v>
      </c>
      <c r="BC57" s="304">
        <f>[3]Milch!$AD39</f>
        <v>2439.5330785820001</v>
      </c>
      <c r="BD57" s="304">
        <f>[3]Milch!$AE39</f>
        <v>4144.3654414749999</v>
      </c>
      <c r="BE57" s="305">
        <f>[3]Milch!$AF39</f>
        <v>1174.108030851</v>
      </c>
      <c r="BF57" s="305">
        <f>[3]Milch!$AG39</f>
        <v>13829.248239570999</v>
      </c>
      <c r="BG57" s="304"/>
      <c r="BH57" s="304">
        <f>[3]Milch!$CV39</f>
        <v>157.30979813200099</v>
      </c>
      <c r="BI57" s="304">
        <f>[3]Milch!$CW39</f>
        <v>3262.8207804930003</v>
      </c>
      <c r="BJ57" s="305">
        <f>[3]Milch!$BT39</f>
        <v>48.175173325000998</v>
      </c>
      <c r="BK57" s="305">
        <f>[3]Milch!$BU39</f>
        <v>1031.9412288030001</v>
      </c>
      <c r="BL57" s="304">
        <f>[3]Milch!$BV39</f>
        <v>12.460750000000001</v>
      </c>
      <c r="BM57" s="304">
        <f>[3]Milch!$BW39</f>
        <v>951.86786216400094</v>
      </c>
      <c r="BN57" s="305">
        <f>[3]Milch!$BX39</f>
        <v>55.628309999999999</v>
      </c>
      <c r="BO57" s="305">
        <f>[3]Milch!$BY39</f>
        <v>747.56852708899999</v>
      </c>
      <c r="BP57" s="304"/>
      <c r="BQ57" s="304">
        <f>[3]Milch!$CT39</f>
        <v>121.45972596</v>
      </c>
      <c r="BR57" s="304">
        <f>[3]Milch!$CU39</f>
        <v>1308.387216563</v>
      </c>
      <c r="BS57" s="305">
        <f>[3]Milch!$BJ39</f>
        <v>92.732555960001008</v>
      </c>
      <c r="BT57" s="305">
        <f>[3]Milch!$BK39</f>
        <v>331.76856168200101</v>
      </c>
      <c r="BU57" s="304">
        <f>[3]Milch!$BL39</f>
        <v>15.846819999999999</v>
      </c>
      <c r="BV57" s="304">
        <f>[3]Milch!$BM39</f>
        <v>902.70820487899994</v>
      </c>
      <c r="BW57" s="304"/>
      <c r="BX57" s="305">
        <f>[3]Milch!$CP39</f>
        <v>551.98679491100097</v>
      </c>
      <c r="BY57" s="305">
        <f>[3]Milch!$CQ39</f>
        <v>6940.0245452560002</v>
      </c>
      <c r="BZ57" s="304">
        <f>[3]Milch!AT39</f>
        <v>26.505750665000001</v>
      </c>
      <c r="CA57" s="304">
        <f>[3]Milch!AU39</f>
        <v>210.14984281199997</v>
      </c>
      <c r="CB57" s="305">
        <f>[3]Milch!AX39</f>
        <v>65.020430891000998</v>
      </c>
      <c r="CC57" s="305">
        <f>[3]Milch!AY39</f>
        <v>705.389186451</v>
      </c>
      <c r="CD57" s="304">
        <f>[3]Milch!BD39</f>
        <v>39.641938679001001</v>
      </c>
      <c r="CE57" s="304">
        <f>[3]Milch!BE39</f>
        <v>474.63278528299998</v>
      </c>
      <c r="CF57" s="305">
        <f>[3]Milch!AZ39</f>
        <v>113.59895148699999</v>
      </c>
      <c r="CG57" s="305">
        <f>[3]Milch!BA39</f>
        <v>928.28915945300093</v>
      </c>
      <c r="CH57" s="304">
        <f>[3]Milch!BB39</f>
        <v>38.366539574000001</v>
      </c>
      <c r="CI57" s="304">
        <f>[3]Milch!BC39</f>
        <v>354.79634084399999</v>
      </c>
      <c r="CJ57" s="305">
        <f>[3]Milch!AV39</f>
        <v>14.920183607</v>
      </c>
      <c r="CK57" s="305">
        <f>[3]Milch!AW39</f>
        <v>292.12146646899998</v>
      </c>
      <c r="CL57" s="304"/>
      <c r="CM57" s="304">
        <f>[3]Milch!$CR39</f>
        <v>1376.6615978910002</v>
      </c>
      <c r="CN57" s="304">
        <f>[3]Milch!$CS39</f>
        <v>7191.0239610219996</v>
      </c>
      <c r="CO57" s="305">
        <f>[3]Milch!$CL39</f>
        <v>689.79006285600008</v>
      </c>
      <c r="CP57" s="305">
        <f>[3]Milch!$CM39</f>
        <v>2052.6065810660002</v>
      </c>
      <c r="CQ57" s="304">
        <f>[3]Milch!$CH39</f>
        <v>149.59608136300099</v>
      </c>
      <c r="CR57" s="304">
        <f>[3]Milch!$CI39</f>
        <v>1108.0405939070001</v>
      </c>
      <c r="CS57" s="305">
        <f>[3]Milch!$CJ39</f>
        <v>145.48126074699999</v>
      </c>
      <c r="CT57" s="305">
        <f>[3]Milch!$CK39</f>
        <v>567.972266203</v>
      </c>
      <c r="CU57" s="304">
        <f>[3]Milch!$CN39</f>
        <v>265.74146177400002</v>
      </c>
      <c r="CV57" s="304">
        <f>[3]Milch!$CO39</f>
        <v>1939.7650736990001</v>
      </c>
    </row>
    <row r="58" spans="2:100" s="188" customFormat="1" ht="12.75" x14ac:dyDescent="0.2">
      <c r="B58" s="189">
        <f>[3]Milch!$A40</f>
        <v>44986</v>
      </c>
      <c r="C58" s="250">
        <f>[3]Milch!$B40</f>
        <v>86.024959999999993</v>
      </c>
      <c r="D58" s="250">
        <f>[3]Milch!$C40</f>
        <v>73.414398000000006</v>
      </c>
      <c r="E58" s="250">
        <f t="shared" si="17"/>
        <v>12.610561999999987</v>
      </c>
      <c r="F58" s="355">
        <f t="shared" si="18"/>
        <v>0.17177232727563863</v>
      </c>
      <c r="G58" s="251"/>
      <c r="H58" s="304">
        <f>[3]Milch!$E40</f>
        <v>23406</v>
      </c>
      <c r="I58" s="304">
        <f>[3]Milch!$F40</f>
        <v>283820</v>
      </c>
      <c r="J58" s="265">
        <f t="shared" si="21"/>
        <v>7.6184958304310185E-2</v>
      </c>
      <c r="K58" s="265"/>
      <c r="L58" s="189">
        <f>[3]Milch!$A40</f>
        <v>44986</v>
      </c>
      <c r="M58" s="343">
        <f>'Früchte Daten'!BQ56</f>
        <v>5</v>
      </c>
      <c r="N58" s="250">
        <f>[3]Milch!$Z40</f>
        <v>1.9811093316778408</v>
      </c>
      <c r="O58" s="250">
        <f>[3]Milch!$AA40</f>
        <v>1.7621991807444406</v>
      </c>
      <c r="P58" s="252">
        <f>[3]Milch!$AB40</f>
        <v>1.9915421641059003</v>
      </c>
      <c r="Q58" s="252">
        <f>[3]Milch!$AC40</f>
        <v>1.4597518339360369</v>
      </c>
      <c r="R58" s="250">
        <f>[3]Milch!$BN40</f>
        <v>12.608707775644911</v>
      </c>
      <c r="S58" s="250">
        <f>[3]Milch!$BO40</f>
        <v>8.5185653837372719</v>
      </c>
      <c r="T58" s="252">
        <f>[3]Milch!$BP40</f>
        <v>11.71191097349673</v>
      </c>
      <c r="U58" s="252">
        <f>[3]Milch!$BQ40</f>
        <v>7.1069897254543388</v>
      </c>
      <c r="V58" s="250">
        <f>[3]Milch!$BR40</f>
        <v>6.6464636233223695</v>
      </c>
      <c r="W58" s="250">
        <f>[3]Milch!$BS40</f>
        <v>4.637547888750583</v>
      </c>
      <c r="X58" s="252">
        <f>[3]Milch!$BF40</f>
        <v>23.16989172980718</v>
      </c>
      <c r="Y58" s="252">
        <f>[3]Milch!$BG40</f>
        <v>18.969473461774548</v>
      </c>
      <c r="Z58" s="250">
        <f>[3]Milch!$BH40</f>
        <v>20.36968031348297</v>
      </c>
      <c r="AA58" s="250">
        <f>[3]Milch!$BI40</f>
        <v>14.503436811163533</v>
      </c>
      <c r="AB58" s="252"/>
      <c r="AC58" s="252">
        <f>[3]Milch!$AH40</f>
        <v>21.983616746759115</v>
      </c>
      <c r="AD58" s="252">
        <f>[3]Milch!$AI40</f>
        <v>19.514593341647224</v>
      </c>
      <c r="AE58" s="250">
        <f>[3]Milch!$AL40</f>
        <v>26.454467384538201</v>
      </c>
      <c r="AF58" s="250">
        <f>[3]Milch!$AM40</f>
        <v>19.699012796193518</v>
      </c>
      <c r="AG58" s="252">
        <f>[3]Milch!$AR40</f>
        <v>10.251055753991309</v>
      </c>
      <c r="AH58" s="252">
        <f>[3]Milch!$AS40</f>
        <v>7.9741289565597064</v>
      </c>
      <c r="AI58" s="250">
        <f>[3]Milch!$AN40</f>
        <v>16.136321519260985</v>
      </c>
      <c r="AJ58" s="250">
        <f>[3]Milch!$AO40</f>
        <v>10.996981299067626</v>
      </c>
      <c r="AK58" s="252">
        <f>[3]Milch!$AP40</f>
        <v>36.917725917449218</v>
      </c>
      <c r="AL58" s="252">
        <f>[3]Milch!$AQ40</f>
        <v>22.941982384914901</v>
      </c>
      <c r="AM58" s="250">
        <f>[3]Milch!$AJ40</f>
        <v>23.032672332199837</v>
      </c>
      <c r="AN58" s="250">
        <f>[3]Milch!$AK40</f>
        <v>20.600081790629055</v>
      </c>
      <c r="AO58" s="252"/>
      <c r="AP58" s="252">
        <f>[3]Milch!$CD40</f>
        <v>3.8925879834723882</v>
      </c>
      <c r="AQ58" s="252">
        <f>[3]Milch!$CE40</f>
        <v>3.6993247974156218</v>
      </c>
      <c r="AR58" s="250">
        <f>[3]Milch!$BZ40</f>
        <v>4.9462903908862605</v>
      </c>
      <c r="AS58" s="250">
        <f>[3]Milch!$CA40</f>
        <v>4.5983034498581743</v>
      </c>
      <c r="AT58" s="252">
        <f>[3]Milch!$CB40</f>
        <v>6.085484344053663</v>
      </c>
      <c r="AU58" s="252">
        <f>[3]Milch!$CC40</f>
        <v>4.9478804297929022</v>
      </c>
      <c r="AV58" s="250">
        <f>[3]Milch!$CF40</f>
        <v>5.3753617740109974</v>
      </c>
      <c r="AW58" s="250">
        <f>[3]Milch!$CG40</f>
        <v>3.9964044182772227</v>
      </c>
      <c r="AX58" s="369" t="str">
        <f t="shared" si="20"/>
        <v>5</v>
      </c>
      <c r="AY58" s="189">
        <f>[3]Milch!$A40</f>
        <v>44986</v>
      </c>
      <c r="AZ58" s="343">
        <f>'Früchte Daten'!BQ56</f>
        <v>5</v>
      </c>
      <c r="BA58" s="440">
        <f>[3]Milch!$CX40</f>
        <v>4791.7985356230001</v>
      </c>
      <c r="BB58" s="440">
        <f>[3]Milch!$CY40</f>
        <v>25854.276241291001</v>
      </c>
      <c r="BC58" s="304">
        <f>[3]Milch!$AD40</f>
        <v>3215.158143651</v>
      </c>
      <c r="BD58" s="304">
        <f>[3]Milch!$AE40</f>
        <v>5455.6128076739997</v>
      </c>
      <c r="BE58" s="305">
        <f>[3]Milch!$AF40</f>
        <v>1469.729064461</v>
      </c>
      <c r="BF58" s="305">
        <f>[3]Milch!$AG40</f>
        <v>18048.300125204998</v>
      </c>
      <c r="BG58" s="304"/>
      <c r="BH58" s="304">
        <f>[3]Milch!$CV40</f>
        <v>202.675770825</v>
      </c>
      <c r="BI58" s="304">
        <f>[3]Milch!$CW40</f>
        <v>4016.9585096680003</v>
      </c>
      <c r="BJ58" s="305">
        <f>[3]Milch!$BT40</f>
        <v>56.852124949999997</v>
      </c>
      <c r="BK58" s="305">
        <f>[3]Milch!$BU40</f>
        <v>1243.2724451399999</v>
      </c>
      <c r="BL58" s="304">
        <f>[3]Milch!$BV40</f>
        <v>16.309750000000999</v>
      </c>
      <c r="BM58" s="304">
        <f>[3]Milch!$BW40</f>
        <v>1186.5552039030001</v>
      </c>
      <c r="BN58" s="305">
        <f>[3]Milch!$BX40</f>
        <v>76.334917619001004</v>
      </c>
      <c r="BO58" s="305">
        <f>[3]Milch!$BY40</f>
        <v>906.96413282800108</v>
      </c>
      <c r="BP58" s="304"/>
      <c r="BQ58" s="304">
        <f>[3]Milch!$CT40</f>
        <v>146.73975724499999</v>
      </c>
      <c r="BR58" s="304">
        <f>[3]Milch!$CU40</f>
        <v>1623.7177448919999</v>
      </c>
      <c r="BS58" s="305">
        <f>[3]Milch!$BJ40</f>
        <v>106.92107724499999</v>
      </c>
      <c r="BT58" s="305">
        <f>[3]Milch!$BK40</f>
        <v>417.46799243599997</v>
      </c>
      <c r="BU58" s="304">
        <f>[3]Milch!$BL40</f>
        <v>23.054460000001001</v>
      </c>
      <c r="BV58" s="304">
        <f>[3]Milch!$BM40</f>
        <v>1117.2036215550002</v>
      </c>
      <c r="BW58" s="304"/>
      <c r="BX58" s="305">
        <f>[3]Milch!$CP40</f>
        <v>701.95553122899992</v>
      </c>
      <c r="BY58" s="305">
        <f>[3]Milch!$CQ40</f>
        <v>9019.7420666019989</v>
      </c>
      <c r="BZ58" s="304">
        <f>[3]Milch!AT40</f>
        <v>28.687577679999997</v>
      </c>
      <c r="CA58" s="304">
        <f>[3]Milch!AU40</f>
        <v>229.88175231400101</v>
      </c>
      <c r="CB58" s="305">
        <f>[3]Milch!AX40</f>
        <v>93.472215539000004</v>
      </c>
      <c r="CC58" s="305">
        <f>[3]Milch!AY40</f>
        <v>931.72487855100007</v>
      </c>
      <c r="CD58" s="304">
        <f>[3]Milch!BD40</f>
        <v>43.535763897999999</v>
      </c>
      <c r="CE58" s="304">
        <f>[3]Milch!BE40</f>
        <v>605.50974575700002</v>
      </c>
      <c r="CF58" s="305">
        <f>[3]Milch!AZ40</f>
        <v>115.25711067600101</v>
      </c>
      <c r="CG58" s="305">
        <f>[3]Milch!BA40</f>
        <v>1149.3548710940001</v>
      </c>
      <c r="CH58" s="304">
        <f>[3]Milch!BB40</f>
        <v>48.645549740001002</v>
      </c>
      <c r="CI58" s="304">
        <f>[3]Milch!BC40</f>
        <v>488.0580339</v>
      </c>
      <c r="CJ58" s="305">
        <f>[3]Milch!AV40</f>
        <v>50.835855085000006</v>
      </c>
      <c r="CK58" s="305">
        <f>[3]Milch!AW40</f>
        <v>534.77269322500103</v>
      </c>
      <c r="CL58" s="304"/>
      <c r="CM58" s="304">
        <f>[3]Milch!$CR40</f>
        <v>1797.0534334239999</v>
      </c>
      <c r="CN58" s="304">
        <f>[3]Milch!$CS40</f>
        <v>9493.3342427839998</v>
      </c>
      <c r="CO58" s="305">
        <f>[3]Milch!$CL40</f>
        <v>910.95489087900103</v>
      </c>
      <c r="CP58" s="305">
        <f>[3]Milch!$CM40</f>
        <v>2600.4882077249999</v>
      </c>
      <c r="CQ58" s="304">
        <f>[3]Milch!$CH40</f>
        <v>188.164608899001</v>
      </c>
      <c r="CR58" s="304">
        <f>[3]Milch!$CI40</f>
        <v>1473.0396654890001</v>
      </c>
      <c r="CS58" s="305">
        <f>[3]Milch!$CJ40</f>
        <v>175.999487047001</v>
      </c>
      <c r="CT58" s="305">
        <f>[3]Milch!$CK40</f>
        <v>807.76578066000002</v>
      </c>
      <c r="CU58" s="304">
        <f>[3]Milch!$CN40</f>
        <v>375.32934163900097</v>
      </c>
      <c r="CV58" s="304">
        <f>[3]Milch!$CO40</f>
        <v>2607.5126215619998</v>
      </c>
    </row>
    <row r="59" spans="2:100" s="188" customFormat="1" ht="12.75" x14ac:dyDescent="0.2">
      <c r="B59" s="189">
        <f>[3]Milch!$A41</f>
        <v>44958</v>
      </c>
      <c r="C59" s="250">
        <f>[3]Milch!$B41</f>
        <v>88.371356000000006</v>
      </c>
      <c r="D59" s="250">
        <f>[3]Milch!$C41</f>
        <v>75.515913999999995</v>
      </c>
      <c r="E59" s="250">
        <f t="shared" si="17"/>
        <v>12.855442000000011</v>
      </c>
      <c r="F59" s="355">
        <f t="shared" ref="F59:F87" si="22">C59/D59-1</f>
        <v>0.1702348726124141</v>
      </c>
      <c r="G59" s="251"/>
      <c r="H59" s="304">
        <f>[3]Milch!$E41</f>
        <v>20189</v>
      </c>
      <c r="I59" s="304">
        <f>[3]Milch!$F41</f>
        <v>247591</v>
      </c>
      <c r="J59" s="265">
        <f t="shared" si="21"/>
        <v>7.539398013294496E-2</v>
      </c>
      <c r="K59" s="265"/>
      <c r="L59" s="189">
        <f>[3]Milch!$A41</f>
        <v>44958</v>
      </c>
      <c r="M59" s="343">
        <f>'Früchte Daten'!BQ57</f>
        <v>4</v>
      </c>
      <c r="N59" s="250">
        <f>[3]Milch!$Z41</f>
        <v>1.9673091030707233</v>
      </c>
      <c r="O59" s="250">
        <f>[3]Milch!$AA41</f>
        <v>1.7677970141420243</v>
      </c>
      <c r="P59" s="252">
        <f>[3]Milch!$AB41</f>
        <v>1.9368199774693338</v>
      </c>
      <c r="Q59" s="252">
        <f>[3]Milch!$AC41</f>
        <v>1.4639568708036905</v>
      </c>
      <c r="R59" s="250">
        <f>[3]Milch!$BN41</f>
        <v>12.260591137370637</v>
      </c>
      <c r="S59" s="250">
        <f>[3]Milch!$BO41</f>
        <v>8.3805232066224846</v>
      </c>
      <c r="T59" s="252">
        <f>[3]Milch!$BP41</f>
        <v>11.347506801132869</v>
      </c>
      <c r="U59" s="252">
        <f>[3]Milch!$BQ41</f>
        <v>7.2752794889302015</v>
      </c>
      <c r="V59" s="250">
        <f>[3]Milch!$BR41</f>
        <v>6.7705256707402217</v>
      </c>
      <c r="W59" s="250">
        <f>[3]Milch!$BS41</f>
        <v>4.6304308986630449</v>
      </c>
      <c r="X59" s="252">
        <f>[3]Milch!$BF41</f>
        <v>22.668530423672639</v>
      </c>
      <c r="Y59" s="252">
        <f>[3]Milch!$BG41</f>
        <v>19.548498288140824</v>
      </c>
      <c r="Z59" s="250">
        <f>[3]Milch!$BH41</f>
        <v>20.972638789997234</v>
      </c>
      <c r="AA59" s="250">
        <f>[3]Milch!$BI41</f>
        <v>14.675139018369274</v>
      </c>
      <c r="AB59" s="252"/>
      <c r="AC59" s="252">
        <f>[3]Milch!$AH41</f>
        <v>21.394522931680303</v>
      </c>
      <c r="AD59" s="252">
        <f>[3]Milch!$AI41</f>
        <v>18.385912104488359</v>
      </c>
      <c r="AE59" s="250">
        <f>[3]Milch!$AL41</f>
        <v>25.176445143081246</v>
      </c>
      <c r="AF59" s="250">
        <f>[3]Milch!$AM41</f>
        <v>20.044794159558407</v>
      </c>
      <c r="AG59" s="252">
        <f>[3]Milch!$AR41</f>
        <v>10.098125228139496</v>
      </c>
      <c r="AH59" s="252">
        <f>[3]Milch!$AS41</f>
        <v>7.8760927087972377</v>
      </c>
      <c r="AI59" s="250">
        <f>[3]Milch!$AN41</f>
        <v>15.684785822555023</v>
      </c>
      <c r="AJ59" s="250">
        <f>[3]Milch!$AO41</f>
        <v>10.97926773724182</v>
      </c>
      <c r="AK59" s="252">
        <f>[3]Milch!$AP41</f>
        <v>37.341853595108176</v>
      </c>
      <c r="AL59" s="252">
        <f>[3]Milch!$AQ41</f>
        <v>23.095816790765074</v>
      </c>
      <c r="AM59" s="250">
        <f>[3]Milch!$AJ41</f>
        <v>24.043774045503501</v>
      </c>
      <c r="AN59" s="250">
        <f>[3]Milch!$AK41</f>
        <v>20.250660152835035</v>
      </c>
      <c r="AO59" s="252"/>
      <c r="AP59" s="252">
        <f>[3]Milch!$CD41</f>
        <v>3.8819787977794009</v>
      </c>
      <c r="AQ59" s="252">
        <f>[3]Milch!$CE41</f>
        <v>3.7039855602433969</v>
      </c>
      <c r="AR59" s="250">
        <f>[3]Milch!$BZ41</f>
        <v>4.8662682756450808</v>
      </c>
      <c r="AS59" s="250">
        <f>[3]Milch!$CA41</f>
        <v>4.6852763501326722</v>
      </c>
      <c r="AT59" s="252">
        <f>[3]Milch!$CB41</f>
        <v>5.9867304921714801</v>
      </c>
      <c r="AU59" s="252">
        <f>[3]Milch!$CC41</f>
        <v>5.1086618181122256</v>
      </c>
      <c r="AV59" s="250">
        <f>[3]Milch!$CF41</f>
        <v>5.0915215092877411</v>
      </c>
      <c r="AW59" s="250">
        <f>[3]Milch!$CG41</f>
        <v>3.991112942334027</v>
      </c>
      <c r="AX59" s="369" t="str">
        <f t="shared" si="20"/>
        <v>4</v>
      </c>
      <c r="AY59" s="189">
        <f>[3]Milch!$A41</f>
        <v>44958</v>
      </c>
      <c r="AZ59" s="343">
        <f>'Früchte Daten'!BQ57</f>
        <v>4</v>
      </c>
      <c r="BA59" s="440">
        <f>[3]Milch!$CX41</f>
        <v>3815.3374235780002</v>
      </c>
      <c r="BB59" s="440">
        <f>[3]Milch!$CY41</f>
        <v>19650.143786475001</v>
      </c>
      <c r="BC59" s="304">
        <f>[3]Milch!$AD41</f>
        <v>2548.7268915030004</v>
      </c>
      <c r="BD59" s="304">
        <f>[3]Milch!$AE41</f>
        <v>4349.9730198249999</v>
      </c>
      <c r="BE59" s="305">
        <f>[3]Milch!$AF41</f>
        <v>1180.2537572189999</v>
      </c>
      <c r="BF59" s="305">
        <f>[3]Milch!$AG41</f>
        <v>13493.094327276001</v>
      </c>
      <c r="BG59" s="304"/>
      <c r="BH59" s="304">
        <f>[3]Milch!$CV41</f>
        <v>159.580560458001</v>
      </c>
      <c r="BI59" s="304">
        <f>[3]Milch!$CW41</f>
        <v>3106.4077934820002</v>
      </c>
      <c r="BJ59" s="305">
        <f>[3]Milch!$BT41</f>
        <v>47.137835557001004</v>
      </c>
      <c r="BK59" s="305">
        <f>[3]Milch!$BU41</f>
        <v>964.08786447800105</v>
      </c>
      <c r="BL59" s="304">
        <f>[3]Milch!$BV41</f>
        <v>13.820278078999999</v>
      </c>
      <c r="BM59" s="304">
        <f>[3]Milch!$BW41</f>
        <v>882.54213949300004</v>
      </c>
      <c r="BN59" s="305">
        <f>[3]Milch!$BX41</f>
        <v>54.030518821001003</v>
      </c>
      <c r="BO59" s="305">
        <f>[3]Milch!$BY41</f>
        <v>738.78907340000001</v>
      </c>
      <c r="BP59" s="304"/>
      <c r="BQ59" s="304">
        <f>[3]Milch!$CT41</f>
        <v>126.67901524999999</v>
      </c>
      <c r="BR59" s="304">
        <f>[3]Milch!$CU41</f>
        <v>1185.1450867010001</v>
      </c>
      <c r="BS59" s="305">
        <f>[3]Milch!$BJ41</f>
        <v>98.810765250000003</v>
      </c>
      <c r="BT59" s="305">
        <f>[3]Milch!$BK41</f>
        <v>311.22405624200098</v>
      </c>
      <c r="BU59" s="304">
        <f>[3]Milch!$BL41</f>
        <v>14.466100000001001</v>
      </c>
      <c r="BV59" s="304">
        <f>[3]Milch!$BM41</f>
        <v>803.92541997199999</v>
      </c>
      <c r="BW59" s="304"/>
      <c r="BX59" s="305">
        <f>[3]Milch!$CP41</f>
        <v>606.89892615299993</v>
      </c>
      <c r="BY59" s="305">
        <f>[3]Milch!$CQ41</f>
        <v>7257.4323985440005</v>
      </c>
      <c r="BZ59" s="304">
        <f>[3]Milch!AT41</f>
        <v>24.903805660000998</v>
      </c>
      <c r="CA59" s="304">
        <f>[3]Milch!AU41</f>
        <v>198.66874754200001</v>
      </c>
      <c r="CB59" s="305">
        <f>[3]Milch!AX41</f>
        <v>91.930921944000005</v>
      </c>
      <c r="CC59" s="305">
        <f>[3]Milch!AY41</f>
        <v>664.37577385900101</v>
      </c>
      <c r="CD59" s="304">
        <f>[3]Milch!BD41</f>
        <v>34.367702261001</v>
      </c>
      <c r="CE59" s="304">
        <f>[3]Milch!BE41</f>
        <v>469.40798332700001</v>
      </c>
      <c r="CF59" s="305">
        <f>[3]Milch!AZ41</f>
        <v>89.444346008000991</v>
      </c>
      <c r="CG59" s="305">
        <f>[3]Milch!BA41</f>
        <v>775.26536898000097</v>
      </c>
      <c r="CH59" s="304">
        <f>[3]Milch!BB41</f>
        <v>39.719451500000005</v>
      </c>
      <c r="CI59" s="304">
        <f>[3]Milch!BC41</f>
        <v>373.869219872001</v>
      </c>
      <c r="CJ59" s="305">
        <f>[3]Milch!AV41</f>
        <v>63.855379182999997</v>
      </c>
      <c r="CK59" s="305">
        <f>[3]Milch!AW41</f>
        <v>621.96563160800008</v>
      </c>
      <c r="CL59" s="304"/>
      <c r="CM59" s="304">
        <f>[3]Milch!$CR41</f>
        <v>1413.3106142470001</v>
      </c>
      <c r="CN59" s="304">
        <f>[3]Milch!$CS41</f>
        <v>7458.0254938829994</v>
      </c>
      <c r="CO59" s="305">
        <f>[3]Milch!$CL41</f>
        <v>681.4935302020001</v>
      </c>
      <c r="CP59" s="305">
        <f>[3]Milch!$CM41</f>
        <v>1955.4601862089999</v>
      </c>
      <c r="CQ59" s="304">
        <f>[3]Milch!$CH41</f>
        <v>153.19739357899999</v>
      </c>
      <c r="CR59" s="304">
        <f>[3]Milch!$CI41</f>
        <v>1140.3783263930002</v>
      </c>
      <c r="CS59" s="305">
        <f>[3]Milch!$CJ41</f>
        <v>152.31220909800101</v>
      </c>
      <c r="CT59" s="305">
        <f>[3]Milch!$CK41</f>
        <v>583.05587670699992</v>
      </c>
      <c r="CU59" s="304">
        <f>[3]Milch!$CN41</f>
        <v>295.51506251900003</v>
      </c>
      <c r="CV59" s="304">
        <f>[3]Milch!$CO41</f>
        <v>2128.5923567740001</v>
      </c>
    </row>
    <row r="60" spans="2:100" s="188" customFormat="1" ht="12.75" x14ac:dyDescent="0.2">
      <c r="B60" s="189">
        <f>[3]Milch!$A42</f>
        <v>44927</v>
      </c>
      <c r="C60" s="250">
        <f>[3]Milch!$B42</f>
        <v>92.498012000000003</v>
      </c>
      <c r="D60" s="250">
        <f>[3]Milch!$C42</f>
        <v>77.235668000000004</v>
      </c>
      <c r="E60" s="250">
        <f t="shared" si="17"/>
        <v>15.262343999999999</v>
      </c>
      <c r="F60" s="355">
        <f t="shared" si="22"/>
        <v>0.19760745773571875</v>
      </c>
      <c r="G60" s="251"/>
      <c r="H60" s="304">
        <f>[3]Milch!$E42</f>
        <v>22133</v>
      </c>
      <c r="I60" s="304">
        <f>[3]Milch!$F42</f>
        <v>265290</v>
      </c>
      <c r="J60" s="265">
        <f t="shared" si="21"/>
        <v>7.7004971766351335E-2</v>
      </c>
      <c r="K60" s="265"/>
      <c r="L60" s="189">
        <f>[3]Milch!$A42</f>
        <v>44927</v>
      </c>
      <c r="M60" s="343">
        <f>'Früchte Daten'!BQ58</f>
        <v>4</v>
      </c>
      <c r="N60" s="250">
        <f>[3]Milch!$Z42</f>
        <v>1.9652859142670387</v>
      </c>
      <c r="O60" s="250">
        <f>[3]Milch!$AA42</f>
        <v>1.7539947695624571</v>
      </c>
      <c r="P60" s="252">
        <f>[3]Milch!$AB42</f>
        <v>1.9537201318366355</v>
      </c>
      <c r="Q60" s="252">
        <f>[3]Milch!$AC42</f>
        <v>1.4322042759921563</v>
      </c>
      <c r="R60" s="250">
        <f>[3]Milch!$BN42</f>
        <v>12.684446813334283</v>
      </c>
      <c r="S60" s="250">
        <f>[3]Milch!$BO42</f>
        <v>8.3857959026916244</v>
      </c>
      <c r="T60" s="252">
        <f>[3]Milch!$BP42</f>
        <v>11.752297547106046</v>
      </c>
      <c r="U60" s="252">
        <f>[3]Milch!$BQ42</f>
        <v>7.0715787297495654</v>
      </c>
      <c r="V60" s="250">
        <f>[3]Milch!$BR42</f>
        <v>6.6731025460690319</v>
      </c>
      <c r="W60" s="250">
        <f>[3]Milch!$BS42</f>
        <v>4.5669900935358223</v>
      </c>
      <c r="X60" s="252">
        <f>[3]Milch!$BF42</f>
        <v>23.05811202153712</v>
      </c>
      <c r="Y60" s="252">
        <f>[3]Milch!$BG42</f>
        <v>19.14486327599457</v>
      </c>
      <c r="Z60" s="250">
        <f>[3]Milch!$BH42</f>
        <v>20.90458816073917</v>
      </c>
      <c r="AA60" s="250">
        <f>[3]Milch!$BI42</f>
        <v>14.158763556660787</v>
      </c>
      <c r="AB60" s="252"/>
      <c r="AC60" s="252">
        <f>[3]Milch!$AH42</f>
        <v>21.777158001614243</v>
      </c>
      <c r="AD60" s="252">
        <f>[3]Milch!$AI42</f>
        <v>17.54258921294258</v>
      </c>
      <c r="AE60" s="250">
        <f>[3]Milch!$AL42</f>
        <v>25.380511505308359</v>
      </c>
      <c r="AF60" s="250">
        <f>[3]Milch!$AM42</f>
        <v>19.66377657731913</v>
      </c>
      <c r="AG60" s="252">
        <f>[3]Milch!$AR42</f>
        <v>9.8867772135067558</v>
      </c>
      <c r="AH60" s="252">
        <f>[3]Milch!$AS42</f>
        <v>7.8901675798036663</v>
      </c>
      <c r="AI60" s="250">
        <f>[3]Milch!$AN42</f>
        <v>15.83952896791666</v>
      </c>
      <c r="AJ60" s="250">
        <f>[3]Milch!$AO42</f>
        <v>10.646926372818374</v>
      </c>
      <c r="AK60" s="252">
        <f>[3]Milch!$AP42</f>
        <v>38.023760261914681</v>
      </c>
      <c r="AL60" s="252">
        <f>[3]Milch!$AQ42</f>
        <v>23.488182472744629</v>
      </c>
      <c r="AM60" s="250">
        <f>[3]Milch!$AJ42</f>
        <v>24.296510923233491</v>
      </c>
      <c r="AN60" s="250">
        <f>[3]Milch!$AK42</f>
        <v>19.543825225835104</v>
      </c>
      <c r="AO60" s="252"/>
      <c r="AP60" s="252">
        <f>[3]Milch!$CD42</f>
        <v>3.8932670134597043</v>
      </c>
      <c r="AQ60" s="252">
        <f>[3]Milch!$CE42</f>
        <v>3.6587933301035416</v>
      </c>
      <c r="AR60" s="250">
        <f>[3]Milch!$BZ42</f>
        <v>4.7668859099236185</v>
      </c>
      <c r="AS60" s="250">
        <f>[3]Milch!$CA42</f>
        <v>4.4888381068312748</v>
      </c>
      <c r="AT60" s="252">
        <f>[3]Milch!$CB42</f>
        <v>5.9036319868349532</v>
      </c>
      <c r="AU60" s="252">
        <f>[3]Milch!$CC42</f>
        <v>4.9752586810444956</v>
      </c>
      <c r="AV60" s="250">
        <f>[3]Milch!$CF42</f>
        <v>5.1596790334714369</v>
      </c>
      <c r="AW60" s="250">
        <f>[3]Milch!$CG42</f>
        <v>4.0067232244185993</v>
      </c>
      <c r="AX60" s="369" t="str">
        <f t="shared" si="20"/>
        <v>4</v>
      </c>
      <c r="AY60" s="189">
        <f>[3]Milch!$A42</f>
        <v>44927</v>
      </c>
      <c r="AZ60" s="343">
        <f>'Früchte Daten'!BQ58</f>
        <v>4</v>
      </c>
      <c r="BA60" s="440">
        <f>[3]Milch!$CX42</f>
        <v>3862.2175637</v>
      </c>
      <c r="BB60" s="440">
        <f>[3]Milch!$CY42</f>
        <v>21187.963347819001</v>
      </c>
      <c r="BC60" s="304">
        <f>[3]Milch!$AD42</f>
        <v>2599.6093948490002</v>
      </c>
      <c r="BD60" s="304">
        <f>[3]Milch!$AE42</f>
        <v>4490.1058073089998</v>
      </c>
      <c r="BE60" s="305">
        <f>[3]Milch!$AF42</f>
        <v>1177.7286784310002</v>
      </c>
      <c r="BF60" s="305">
        <f>[3]Milch!$AG42</f>
        <v>14779.417558312001</v>
      </c>
      <c r="BG60" s="304"/>
      <c r="BH60" s="304">
        <f>[3]Milch!$CV42</f>
        <v>155.06388039300001</v>
      </c>
      <c r="BI60" s="304">
        <f>[3]Milch!$CW42</f>
        <v>3018.8275945519999</v>
      </c>
      <c r="BJ60" s="305">
        <f>[3]Milch!$BT42</f>
        <v>43.113959012001004</v>
      </c>
      <c r="BK60" s="305">
        <f>[3]Milch!$BU42</f>
        <v>899.77847554400103</v>
      </c>
      <c r="BL60" s="304">
        <f>[3]Milch!$BV42</f>
        <v>13.026832251001</v>
      </c>
      <c r="BM60" s="304">
        <f>[3]Milch!$BW42</f>
        <v>874.47190868000109</v>
      </c>
      <c r="BN60" s="305">
        <f>[3]Milch!$BX42</f>
        <v>54.670550000001001</v>
      </c>
      <c r="BO60" s="305">
        <f>[3]Milch!$BY42</f>
        <v>739.42091356400101</v>
      </c>
      <c r="BP60" s="304"/>
      <c r="BQ60" s="304">
        <f>[3]Milch!$CT42</f>
        <v>111.99681339</v>
      </c>
      <c r="BR60" s="304">
        <f>[3]Milch!$CU42</f>
        <v>1277.830077394</v>
      </c>
      <c r="BS60" s="305">
        <f>[3]Milch!$BJ42</f>
        <v>84.001944587000011</v>
      </c>
      <c r="BT60" s="305">
        <f>[3]Milch!$BK42</f>
        <v>318.35955703300095</v>
      </c>
      <c r="BU60" s="304">
        <f>[3]Milch!$BL42</f>
        <v>14.517800000000999</v>
      </c>
      <c r="BV60" s="304">
        <f>[3]Milch!$BM42</f>
        <v>894.49513009099996</v>
      </c>
      <c r="BW60" s="304"/>
      <c r="BX60" s="305">
        <f>[3]Milch!$CP42</f>
        <v>537.213175589</v>
      </c>
      <c r="BY60" s="305">
        <f>[3]Milch!$CQ42</f>
        <v>7254.997424442</v>
      </c>
      <c r="BZ60" s="304">
        <f>[3]Milch!AT42</f>
        <v>18.688304857999999</v>
      </c>
      <c r="CA60" s="304">
        <f>[3]Milch!AU42</f>
        <v>196.84573104900102</v>
      </c>
      <c r="CB60" s="305">
        <f>[3]Milch!AX42</f>
        <v>79.515230546000012</v>
      </c>
      <c r="CC60" s="305">
        <f>[3]Milch!AY42</f>
        <v>669.29259666299993</v>
      </c>
      <c r="CD60" s="304">
        <f>[3]Milch!BD42</f>
        <v>33.751876644001001</v>
      </c>
      <c r="CE60" s="304">
        <f>[3]Milch!BE42</f>
        <v>475.98245419300099</v>
      </c>
      <c r="CF60" s="305">
        <f>[3]Milch!AZ42</f>
        <v>83.148616668001011</v>
      </c>
      <c r="CG60" s="305">
        <f>[3]Milch!BA42</f>
        <v>797.49638146200095</v>
      </c>
      <c r="CH60" s="304">
        <f>[3]Milch!BB42</f>
        <v>30.619093450000999</v>
      </c>
      <c r="CI60" s="304">
        <f>[3]Milch!BC42</f>
        <v>354.42922719900099</v>
      </c>
      <c r="CJ60" s="305">
        <f>[3]Milch!AV42</f>
        <v>54.527283908001003</v>
      </c>
      <c r="CK60" s="305">
        <f>[3]Milch!AW42</f>
        <v>725.19517784300001</v>
      </c>
      <c r="CL60" s="304"/>
      <c r="CM60" s="304">
        <f>[3]Milch!$CR42</f>
        <v>1379.5362154459999</v>
      </c>
      <c r="CN60" s="304">
        <f>[3]Milch!$CS42</f>
        <v>7139.2033180729995</v>
      </c>
      <c r="CO60" s="305">
        <f>[3]Milch!$CL42</f>
        <v>663.0442748669999</v>
      </c>
      <c r="CP60" s="305">
        <f>[3]Milch!$CM42</f>
        <v>1903.999989942</v>
      </c>
      <c r="CQ60" s="304">
        <f>[3]Milch!$CH42</f>
        <v>173.06504136999999</v>
      </c>
      <c r="CR60" s="304">
        <f>[3]Milch!$CI42</f>
        <v>1129.3901583219999</v>
      </c>
      <c r="CS60" s="305">
        <f>[3]Milch!$CJ42</f>
        <v>133.95174038599998</v>
      </c>
      <c r="CT60" s="305">
        <f>[3]Milch!$CK42</f>
        <v>618.64406418800093</v>
      </c>
      <c r="CU60" s="304">
        <f>[3]Milch!$CN42</f>
        <v>309.30663122300098</v>
      </c>
      <c r="CV60" s="304">
        <f>[3]Milch!$CO42</f>
        <v>1995.5728591899999</v>
      </c>
    </row>
    <row r="61" spans="2:100" s="188" customFormat="1" ht="12.75" x14ac:dyDescent="0.2">
      <c r="B61" s="189">
        <f>[3]Milch!$A43</f>
        <v>44896</v>
      </c>
      <c r="C61" s="250">
        <f>[3]Milch!$B43</f>
        <v>93.647036999999997</v>
      </c>
      <c r="D61" s="250">
        <f>[3]Milch!$C43</f>
        <v>78.221796999999995</v>
      </c>
      <c r="E61" s="250">
        <f t="shared" si="17"/>
        <v>15.425240000000002</v>
      </c>
      <c r="F61" s="355">
        <f t="shared" si="22"/>
        <v>0.19719874244259561</v>
      </c>
      <c r="G61" s="251"/>
      <c r="H61" s="304">
        <f>[3]Milch!$E43</f>
        <v>20424</v>
      </c>
      <c r="I61" s="304">
        <f>[3]Milch!$F43</f>
        <v>253119</v>
      </c>
      <c r="J61" s="265">
        <f t="shared" si="21"/>
        <v>7.4664677948256764E-2</v>
      </c>
      <c r="K61" s="265"/>
      <c r="L61" s="189">
        <f>[3]Milch!$A43</f>
        <v>44896</v>
      </c>
      <c r="M61" s="343">
        <f>'Früchte Daten'!BQ59</f>
        <v>5</v>
      </c>
      <c r="N61" s="250">
        <f>[3]Milch!$Z43</f>
        <v>1.9382670695910644</v>
      </c>
      <c r="O61" s="250">
        <f>[3]Milch!$AA43</f>
        <v>1.713616373808917</v>
      </c>
      <c r="P61" s="252">
        <f>[3]Milch!$AB43</f>
        <v>1.898240035202226</v>
      </c>
      <c r="Q61" s="252">
        <f>[3]Milch!$AC43</f>
        <v>1.3780498913895136</v>
      </c>
      <c r="R61" s="250">
        <f>[3]Milch!$BN43</f>
        <v>12.250606538702288</v>
      </c>
      <c r="S61" s="250">
        <f>[3]Milch!$BO43</f>
        <v>7.8478313002680125</v>
      </c>
      <c r="T61" s="252">
        <f>[3]Milch!$BP43</f>
        <v>11.410967728732617</v>
      </c>
      <c r="U61" s="252">
        <f>[3]Milch!$BQ43</f>
        <v>7.0325276935987731</v>
      </c>
      <c r="V61" s="250">
        <f>[3]Milch!$BR43</f>
        <v>6.4571298323182296</v>
      </c>
      <c r="W61" s="250">
        <f>[3]Milch!$BS43</f>
        <v>4.4102885865176695</v>
      </c>
      <c r="X61" s="252">
        <f>[3]Milch!$BF43</f>
        <v>23.039130401401302</v>
      </c>
      <c r="Y61" s="252">
        <f>[3]Milch!$BG43</f>
        <v>18.509766450350394</v>
      </c>
      <c r="Z61" s="250">
        <f>[3]Milch!$BH43</f>
        <v>20.167620354031577</v>
      </c>
      <c r="AA61" s="250">
        <f>[3]Milch!$BI43</f>
        <v>13.916051979492899</v>
      </c>
      <c r="AB61" s="252"/>
      <c r="AC61" s="252">
        <f>[3]Milch!$AH43</f>
        <v>21.82488641088052</v>
      </c>
      <c r="AD61" s="252">
        <f>[3]Milch!$AI43</f>
        <v>17.422305816834847</v>
      </c>
      <c r="AE61" s="250">
        <f>[3]Milch!$AL43</f>
        <v>25.639530376267</v>
      </c>
      <c r="AF61" s="250">
        <f>[3]Milch!$AM43</f>
        <v>19.663741171691608</v>
      </c>
      <c r="AG61" s="252">
        <f>[3]Milch!$AR43</f>
        <v>9.8035752382206169</v>
      </c>
      <c r="AH61" s="252">
        <f>[3]Milch!$AS43</f>
        <v>7.5856055711563632</v>
      </c>
      <c r="AI61" s="250">
        <f>[3]Milch!$AN43</f>
        <v>16.323386109962506</v>
      </c>
      <c r="AJ61" s="250">
        <f>[3]Milch!$AO43</f>
        <v>10.451992910624314</v>
      </c>
      <c r="AK61" s="252">
        <f>[3]Milch!$AP43</f>
        <v>36.136266407247469</v>
      </c>
      <c r="AL61" s="252">
        <f>[3]Milch!$AQ43</f>
        <v>22.87583789792436</v>
      </c>
      <c r="AM61" s="250">
        <f>[3]Milch!$AJ43</f>
        <v>23.938169608840933</v>
      </c>
      <c r="AN61" s="250">
        <f>[3]Milch!$AK43</f>
        <v>19.885058983740539</v>
      </c>
      <c r="AO61" s="252"/>
      <c r="AP61" s="252">
        <f>[3]Milch!$CD43</f>
        <v>3.768040546618213</v>
      </c>
      <c r="AQ61" s="252">
        <f>[3]Milch!$CE43</f>
        <v>3.5067795235654957</v>
      </c>
      <c r="AR61" s="250">
        <f>[3]Milch!$BZ43</f>
        <v>4.5863435999385631</v>
      </c>
      <c r="AS61" s="250">
        <f>[3]Milch!$CA43</f>
        <v>4.444174478211905</v>
      </c>
      <c r="AT61" s="252">
        <f>[3]Milch!$CB43</f>
        <v>5.8542770924559431</v>
      </c>
      <c r="AU61" s="252">
        <f>[3]Milch!$CC43</f>
        <v>4.7236142482544787</v>
      </c>
      <c r="AV61" s="250">
        <f>[3]Milch!$CF43</f>
        <v>5.1004662355287236</v>
      </c>
      <c r="AW61" s="250">
        <f>[3]Milch!$CG43</f>
        <v>3.8914571923478944</v>
      </c>
      <c r="AX61" s="369" t="str">
        <f t="shared" si="20"/>
        <v>5</v>
      </c>
      <c r="AY61" s="189">
        <f>[3]Milch!$A43</f>
        <v>44896</v>
      </c>
      <c r="AZ61" s="343">
        <f>'Früchte Daten'!BQ59</f>
        <v>5</v>
      </c>
      <c r="BA61" s="440">
        <f>[3]Milch!$CX43</f>
        <v>4867.4411170829999</v>
      </c>
      <c r="BB61" s="440">
        <f>[3]Milch!$CY43</f>
        <v>25280.452159602002</v>
      </c>
      <c r="BC61" s="304">
        <f>[3]Milch!$AD43</f>
        <v>3201.323306149</v>
      </c>
      <c r="BD61" s="304">
        <f>[3]Milch!$AE43</f>
        <v>5528.1530672730005</v>
      </c>
      <c r="BE61" s="305">
        <f>[3]Milch!$AF43</f>
        <v>1557.1805708649999</v>
      </c>
      <c r="BF61" s="305">
        <f>[3]Milch!$AG43</f>
        <v>17422.402631024001</v>
      </c>
      <c r="BG61" s="304"/>
      <c r="BH61" s="304">
        <f>[3]Milch!$CV43</f>
        <v>220.09520795700001</v>
      </c>
      <c r="BI61" s="304">
        <f>[3]Milch!$CW43</f>
        <v>4698.0106064889997</v>
      </c>
      <c r="BJ61" s="305">
        <f>[3]Milch!$BT43</f>
        <v>66.807978757000996</v>
      </c>
      <c r="BK61" s="305">
        <f>[3]Milch!$BU43</f>
        <v>1742.1125282</v>
      </c>
      <c r="BL61" s="304">
        <f>[3]Milch!$BV43</f>
        <v>17.941347966001</v>
      </c>
      <c r="BM61" s="304">
        <f>[3]Milch!$BW43</f>
        <v>1227.013398869</v>
      </c>
      <c r="BN61" s="305">
        <f>[3]Milch!$BX43</f>
        <v>73.886380000000003</v>
      </c>
      <c r="BO61" s="305">
        <f>[3]Milch!$BY43</f>
        <v>943.34649584099998</v>
      </c>
      <c r="BP61" s="304"/>
      <c r="BQ61" s="304">
        <f>[3]Milch!$CT43</f>
        <v>172.869039319</v>
      </c>
      <c r="BR61" s="304">
        <f>[3]Milch!$CU43</f>
        <v>2197.6199482849997</v>
      </c>
      <c r="BS61" s="305">
        <f>[3]Milch!$BJ43</f>
        <v>121.429706899</v>
      </c>
      <c r="BT61" s="305">
        <f>[3]Milch!$BK43</f>
        <v>480.17530138899997</v>
      </c>
      <c r="BU61" s="304">
        <f>[3]Milch!$BL43</f>
        <v>32.994740000001002</v>
      </c>
      <c r="BV61" s="304">
        <f>[3]Milch!$BM43</f>
        <v>1619.306370881</v>
      </c>
      <c r="BW61" s="304"/>
      <c r="BX61" s="305">
        <f>[3]Milch!$CP43</f>
        <v>697.43595352500006</v>
      </c>
      <c r="BY61" s="305">
        <f>[3]Milch!$CQ43</f>
        <v>10259.186664145</v>
      </c>
      <c r="BZ61" s="304">
        <f>[3]Milch!AT43</f>
        <v>24.434095551999999</v>
      </c>
      <c r="CA61" s="304">
        <f>[3]Milch!AU43</f>
        <v>260.23571415300097</v>
      </c>
      <c r="CB61" s="305">
        <f>[3]Milch!AX43</f>
        <v>80.174971535000992</v>
      </c>
      <c r="CC61" s="305">
        <f>[3]Milch!AY43</f>
        <v>926.19648883499997</v>
      </c>
      <c r="CD61" s="304">
        <f>[3]Milch!BD43</f>
        <v>33.12629724</v>
      </c>
      <c r="CE61" s="304">
        <f>[3]Milch!BE43</f>
        <v>480.17903283900097</v>
      </c>
      <c r="CF61" s="305">
        <f>[3]Milch!AZ43</f>
        <v>93.052610981000001</v>
      </c>
      <c r="CG61" s="305">
        <f>[3]Milch!BA43</f>
        <v>901.05699795700093</v>
      </c>
      <c r="CH61" s="304">
        <f>[3]Milch!BB43</f>
        <v>39.424822394000003</v>
      </c>
      <c r="CI61" s="304">
        <f>[3]Milch!BC43</f>
        <v>453.28204732500097</v>
      </c>
      <c r="CJ61" s="305">
        <f>[3]Milch!AV43</f>
        <v>119.75048038999999</v>
      </c>
      <c r="CK61" s="305">
        <f>[3]Milch!AW43</f>
        <v>1541.697524659</v>
      </c>
      <c r="CL61" s="304"/>
      <c r="CM61" s="304">
        <f>[3]Milch!$CR43</f>
        <v>1518.7679440100001</v>
      </c>
      <c r="CN61" s="304">
        <f>[3]Milch!$CS43</f>
        <v>8146.2790176060007</v>
      </c>
      <c r="CO61" s="305">
        <f>[3]Milch!$CL43</f>
        <v>744.60583542899997</v>
      </c>
      <c r="CP61" s="305">
        <f>[3]Milch!$CM43</f>
        <v>2169.915940461</v>
      </c>
      <c r="CQ61" s="304">
        <f>[3]Milch!$CH43</f>
        <v>164.55073432899999</v>
      </c>
      <c r="CR61" s="304">
        <f>[3]Milch!$CI43</f>
        <v>1185.9304838439998</v>
      </c>
      <c r="CS61" s="305">
        <f>[3]Milch!$CJ43</f>
        <v>138.68170981900101</v>
      </c>
      <c r="CT61" s="305">
        <f>[3]Milch!$CK43</f>
        <v>729.568947084</v>
      </c>
      <c r="CU61" s="304">
        <f>[3]Milch!$CN43</f>
        <v>326.76816397300001</v>
      </c>
      <c r="CV61" s="304">
        <f>[3]Milch!$CO43</f>
        <v>2364.23933764</v>
      </c>
    </row>
    <row r="62" spans="2:100" s="188" customFormat="1" ht="12.75" x14ac:dyDescent="0.2">
      <c r="B62" s="189">
        <f>[3]Milch!$A44</f>
        <v>44866</v>
      </c>
      <c r="C62" s="250">
        <f>[3]Milch!$B44</f>
        <v>93.407960000000003</v>
      </c>
      <c r="D62" s="250">
        <f>[3]Milch!$C44</f>
        <v>77.699663000000001</v>
      </c>
      <c r="E62" s="250">
        <f t="shared" si="17"/>
        <v>15.708297000000002</v>
      </c>
      <c r="F62" s="355">
        <f t="shared" si="22"/>
        <v>0.20216686139295104</v>
      </c>
      <c r="G62" s="251"/>
      <c r="H62" s="304">
        <f>[3]Milch!$E44</f>
        <v>20875</v>
      </c>
      <c r="I62" s="304">
        <f>[3]Milch!$F44</f>
        <v>240938</v>
      </c>
      <c r="J62" s="265">
        <f t="shared" si="21"/>
        <v>7.9732480816460602E-2</v>
      </c>
      <c r="K62" s="265"/>
      <c r="L62" s="189">
        <f>[3]Milch!$A44</f>
        <v>44866</v>
      </c>
      <c r="M62" s="343">
        <f>'Früchte Daten'!BQ60</f>
        <v>4</v>
      </c>
      <c r="N62" s="250">
        <f>[3]Milch!$Z44</f>
        <v>1.9468734430979917</v>
      </c>
      <c r="O62" s="250">
        <f>[3]Milch!$AA44</f>
        <v>1.7173167198111363</v>
      </c>
      <c r="P62" s="252">
        <f>[3]Milch!$AB44</f>
        <v>1.9451869822378824</v>
      </c>
      <c r="Q62" s="252">
        <f>[3]Milch!$AC44</f>
        <v>1.3712426325154072</v>
      </c>
      <c r="R62" s="250">
        <f>[3]Milch!$BN44</f>
        <v>12.571829361408879</v>
      </c>
      <c r="S62" s="250">
        <f>[3]Milch!$BO44</f>
        <v>7.9653169603090426</v>
      </c>
      <c r="T62" s="252">
        <f>[3]Milch!$BP44</f>
        <v>11.550028376345859</v>
      </c>
      <c r="U62" s="252">
        <f>[3]Milch!$BQ44</f>
        <v>6.7159552793346329</v>
      </c>
      <c r="V62" s="250">
        <f>[3]Milch!$BR44</f>
        <v>6.4861530515779897</v>
      </c>
      <c r="W62" s="250">
        <f>[3]Milch!$BS44</f>
        <v>4.4125650319729495</v>
      </c>
      <c r="X62" s="252">
        <f>[3]Milch!$BF44</f>
        <v>22.468364922404024</v>
      </c>
      <c r="Y62" s="252">
        <f>[3]Milch!$BG44</f>
        <v>18.590912798303886</v>
      </c>
      <c r="Z62" s="250">
        <f>[3]Milch!$BH44</f>
        <v>20.360838667286863</v>
      </c>
      <c r="AA62" s="250">
        <f>[3]Milch!$BI44</f>
        <v>13.540270412994333</v>
      </c>
      <c r="AB62" s="252"/>
      <c r="AC62" s="252">
        <f>[3]Milch!$AH44</f>
        <v>22.4978294014814</v>
      </c>
      <c r="AD62" s="252">
        <f>[3]Milch!$AI44</f>
        <v>18.387218105209595</v>
      </c>
      <c r="AE62" s="250">
        <f>[3]Milch!$AL44</f>
        <v>25.995040189718086</v>
      </c>
      <c r="AF62" s="250">
        <f>[3]Milch!$AM44</f>
        <v>20.015841291242527</v>
      </c>
      <c r="AG62" s="252">
        <f>[3]Milch!$AR44</f>
        <v>9.775215644545618</v>
      </c>
      <c r="AH62" s="252">
        <f>[3]Milch!$AS44</f>
        <v>7.720536333518238</v>
      </c>
      <c r="AI62" s="250">
        <f>[3]Milch!$AN44</f>
        <v>16.27512474364741</v>
      </c>
      <c r="AJ62" s="250">
        <f>[3]Milch!$AO44</f>
        <v>10.369214973516911</v>
      </c>
      <c r="AK62" s="252">
        <f>[3]Milch!$AP44</f>
        <v>34.210331267337118</v>
      </c>
      <c r="AL62" s="252">
        <f>[3]Milch!$AQ44</f>
        <v>22.547777130137877</v>
      </c>
      <c r="AM62" s="250">
        <f>[3]Milch!$AJ44</f>
        <v>25.530232492865402</v>
      </c>
      <c r="AN62" s="250">
        <f>[3]Milch!$AK44</f>
        <v>18.934847694585518</v>
      </c>
      <c r="AO62" s="252"/>
      <c r="AP62" s="252">
        <f>[3]Milch!$CD44</f>
        <v>3.7809398676190105</v>
      </c>
      <c r="AQ62" s="252">
        <f>[3]Milch!$CE44</f>
        <v>3.5546746182766271</v>
      </c>
      <c r="AR62" s="250">
        <f>[3]Milch!$BZ44</f>
        <v>4.5520807634906717</v>
      </c>
      <c r="AS62" s="250">
        <f>[3]Milch!$CA44</f>
        <v>4.4224116326890925</v>
      </c>
      <c r="AT62" s="252">
        <f>[3]Milch!$CB44</f>
        <v>5.7637471032319052</v>
      </c>
      <c r="AU62" s="252">
        <f>[3]Milch!$CC44</f>
        <v>4.8309100961478233</v>
      </c>
      <c r="AV62" s="250">
        <f>[3]Milch!$CF44</f>
        <v>5.0689700190192095</v>
      </c>
      <c r="AW62" s="250">
        <f>[3]Milch!$CG44</f>
        <v>3.8925077610494108</v>
      </c>
      <c r="AX62" s="369" t="str">
        <f t="shared" si="20"/>
        <v>4</v>
      </c>
      <c r="AY62" s="189">
        <f>[3]Milch!$A44</f>
        <v>44866</v>
      </c>
      <c r="AZ62" s="343">
        <f>'Früchte Daten'!BQ60</f>
        <v>4</v>
      </c>
      <c r="BA62" s="440">
        <f>[3]Milch!$CX44</f>
        <v>3941.2544645309999</v>
      </c>
      <c r="BB62" s="440">
        <f>[3]Milch!$CY44</f>
        <v>20805.279015725999</v>
      </c>
      <c r="BC62" s="304">
        <f>[3]Milch!$AD44</f>
        <v>2615.0605193039996</v>
      </c>
      <c r="BD62" s="304">
        <f>[3]Milch!$AE44</f>
        <v>4358.4110016300001</v>
      </c>
      <c r="BE62" s="305">
        <f>[3]Milch!$AF44</f>
        <v>1170.28990041</v>
      </c>
      <c r="BF62" s="305">
        <f>[3]Milch!$AG44</f>
        <v>14517.565281957</v>
      </c>
      <c r="BG62" s="304"/>
      <c r="BH62" s="304">
        <f>[3]Milch!$CV44</f>
        <v>158.27659103899998</v>
      </c>
      <c r="BI62" s="304">
        <f>[3]Milch!$CW44</f>
        <v>3380.3609704729997</v>
      </c>
      <c r="BJ62" s="305">
        <f>[3]Milch!$BT44</f>
        <v>41.945087272001004</v>
      </c>
      <c r="BK62" s="305">
        <f>[3]Milch!$BU44</f>
        <v>1080.08012244</v>
      </c>
      <c r="BL62" s="304">
        <f>[3]Milch!$BV44</f>
        <v>13.954360155</v>
      </c>
      <c r="BM62" s="304">
        <f>[3]Milch!$BW44</f>
        <v>1009.3565966809999</v>
      </c>
      <c r="BN62" s="305">
        <f>[3]Milch!$BX44</f>
        <v>59.654758349999994</v>
      </c>
      <c r="BO62" s="305">
        <f>[3]Milch!$BY44</f>
        <v>772.599278736001</v>
      </c>
      <c r="BP62" s="304"/>
      <c r="BQ62" s="304">
        <f>[3]Milch!$CT44</f>
        <v>131.48805897099999</v>
      </c>
      <c r="BR62" s="304">
        <f>[3]Milch!$CU44</f>
        <v>1520.852742415</v>
      </c>
      <c r="BS62" s="305">
        <f>[3]Milch!$BJ44</f>
        <v>98.942734486001001</v>
      </c>
      <c r="BT62" s="305">
        <f>[3]Milch!$BK44</f>
        <v>340.14117902999999</v>
      </c>
      <c r="BU62" s="304">
        <f>[3]Milch!$BL44</f>
        <v>18.735104332999999</v>
      </c>
      <c r="BV62" s="304">
        <f>[3]Milch!$BM44</f>
        <v>1111.393083982</v>
      </c>
      <c r="BW62" s="304"/>
      <c r="BX62" s="305">
        <f>[3]Milch!$CP44</f>
        <v>524.34491246000005</v>
      </c>
      <c r="BY62" s="305">
        <f>[3]Milch!$CQ44</f>
        <v>7834.2709467889999</v>
      </c>
      <c r="BZ62" s="304">
        <f>[3]Milch!AT44</f>
        <v>18.572624855999997</v>
      </c>
      <c r="CA62" s="304">
        <f>[3]Milch!AU44</f>
        <v>184.94689425800101</v>
      </c>
      <c r="CB62" s="305">
        <f>[3]Milch!AX44</f>
        <v>64.670947636001003</v>
      </c>
      <c r="CC62" s="305">
        <f>[3]Milch!AY44</f>
        <v>677.58703433000096</v>
      </c>
      <c r="CD62" s="304">
        <f>[3]Milch!BD44</f>
        <v>27.991229422</v>
      </c>
      <c r="CE62" s="304">
        <f>[3]Milch!BE44</f>
        <v>421.64947457199997</v>
      </c>
      <c r="CF62" s="305">
        <f>[3]Milch!AZ44</f>
        <v>73.893720043000997</v>
      </c>
      <c r="CG62" s="305">
        <f>[3]Milch!BA44</f>
        <v>749.95850514799997</v>
      </c>
      <c r="CH62" s="304">
        <f>[3]Milch!BB44</f>
        <v>36.750420177000002</v>
      </c>
      <c r="CI62" s="304">
        <f>[3]Milch!BC44</f>
        <v>365.59172792700002</v>
      </c>
      <c r="CJ62" s="305">
        <f>[3]Milch!AV44</f>
        <v>62.227862283</v>
      </c>
      <c r="CK62" s="305">
        <f>[3]Milch!AW44</f>
        <v>1028.248215866</v>
      </c>
      <c r="CL62" s="304"/>
      <c r="CM62" s="304">
        <f>[3]Milch!$CR44</f>
        <v>1383.3566162119998</v>
      </c>
      <c r="CN62" s="304">
        <f>[3]Milch!$CS44</f>
        <v>7145.969969447</v>
      </c>
      <c r="CO62" s="305">
        <f>[3]Milch!$CL44</f>
        <v>657.26838146700004</v>
      </c>
      <c r="CP62" s="305">
        <f>[3]Milch!$CM44</f>
        <v>1851.767538353</v>
      </c>
      <c r="CQ62" s="304">
        <f>[3]Milch!$CH44</f>
        <v>151.15502372400098</v>
      </c>
      <c r="CR62" s="304">
        <f>[3]Milch!$CI44</f>
        <v>1062.6425320450001</v>
      </c>
      <c r="CS62" s="305">
        <f>[3]Milch!$CJ44</f>
        <v>126.506792843</v>
      </c>
      <c r="CT62" s="305">
        <f>[3]Milch!$CK44</f>
        <v>623.76255539900103</v>
      </c>
      <c r="CU62" s="304">
        <f>[3]Milch!$CN44</f>
        <v>318.31716859299996</v>
      </c>
      <c r="CV62" s="304">
        <f>[3]Milch!$CO44</f>
        <v>2037.827634902</v>
      </c>
    </row>
    <row r="63" spans="2:100" s="188" customFormat="1" ht="12.75" x14ac:dyDescent="0.2">
      <c r="B63" s="189">
        <f>[3]Milch!$A45</f>
        <v>44835</v>
      </c>
      <c r="C63" s="250">
        <f>[3]Milch!$B45</f>
        <v>96.777077000000006</v>
      </c>
      <c r="D63" s="250">
        <f>[3]Milch!$C45</f>
        <v>79.555755000000005</v>
      </c>
      <c r="E63" s="250">
        <f t="shared" si="17"/>
        <v>17.221322000000001</v>
      </c>
      <c r="F63" s="355">
        <f t="shared" si="22"/>
        <v>0.21646858860179252</v>
      </c>
      <c r="G63" s="251"/>
      <c r="H63" s="304">
        <f>[3]Milch!$E45</f>
        <v>20402</v>
      </c>
      <c r="I63" s="304">
        <f>[3]Milch!$F45</f>
        <v>253890</v>
      </c>
      <c r="J63" s="265">
        <f t="shared" si="21"/>
        <v>7.4380587111545354E-2</v>
      </c>
      <c r="K63" s="265"/>
      <c r="L63" s="189">
        <f>[3]Milch!$A45</f>
        <v>44835</v>
      </c>
      <c r="M63" s="343">
        <f>'Früchte Daten'!BQ61</f>
        <v>4</v>
      </c>
      <c r="N63" s="250">
        <f>[3]Milch!$Z45</f>
        <v>1.9379913219556595</v>
      </c>
      <c r="O63" s="250">
        <f>[3]Milch!$AA45</f>
        <v>1.7265996146070515</v>
      </c>
      <c r="P63" s="252">
        <f>[3]Milch!$AB45</f>
        <v>1.880825260530157</v>
      </c>
      <c r="Q63" s="252">
        <f>[3]Milch!$AC45</f>
        <v>1.4080810146633362</v>
      </c>
      <c r="R63" s="250">
        <f>[3]Milch!$BN45</f>
        <v>12.459892504447549</v>
      </c>
      <c r="S63" s="250">
        <f>[3]Milch!$BO45</f>
        <v>8.1281403872607854</v>
      </c>
      <c r="T63" s="252">
        <f>[3]Milch!$BP45</f>
        <v>11.555310141180145</v>
      </c>
      <c r="U63" s="252">
        <f>[3]Milch!$BQ45</f>
        <v>6.8265880487125807</v>
      </c>
      <c r="V63" s="250">
        <f>[3]Milch!$BR45</f>
        <v>6.4702268820595634</v>
      </c>
      <c r="W63" s="250">
        <f>[3]Milch!$BS45</f>
        <v>4.4492512827523987</v>
      </c>
      <c r="X63" s="252">
        <f>[3]Milch!$BF45</f>
        <v>22.656173494399798</v>
      </c>
      <c r="Y63" s="252">
        <f>[3]Milch!$BG45</f>
        <v>18.541700389968813</v>
      </c>
      <c r="Z63" s="250">
        <f>[3]Milch!$BH45</f>
        <v>20.512573256886444</v>
      </c>
      <c r="AA63" s="250">
        <f>[3]Milch!$BI45</f>
        <v>13.712313332064891</v>
      </c>
      <c r="AB63" s="252"/>
      <c r="AC63" s="252">
        <f>[3]Milch!$AH45</f>
        <v>21.830185960819087</v>
      </c>
      <c r="AD63" s="252">
        <f>[3]Milch!$AI45</f>
        <v>17.639355484010697</v>
      </c>
      <c r="AE63" s="250">
        <f>[3]Milch!$AL45</f>
        <v>26.608070245908152</v>
      </c>
      <c r="AF63" s="250">
        <f>[3]Milch!$AM45</f>
        <v>18.95360751989411</v>
      </c>
      <c r="AG63" s="252">
        <f>[3]Milch!$AR45</f>
        <v>9.8223736674518225</v>
      </c>
      <c r="AH63" s="252">
        <f>[3]Milch!$AS45</f>
        <v>7.5303389110387187</v>
      </c>
      <c r="AI63" s="250">
        <f>[3]Milch!$AN45</f>
        <v>16.165487438676497</v>
      </c>
      <c r="AJ63" s="250">
        <f>[3]Milch!$AO45</f>
        <v>10.224141441034556</v>
      </c>
      <c r="AK63" s="252">
        <f>[3]Milch!$AP45</f>
        <v>35.493363032569896</v>
      </c>
      <c r="AL63" s="252">
        <f>[3]Milch!$AQ45</f>
        <v>22.104581816411642</v>
      </c>
      <c r="AM63" s="250">
        <f>[3]Milch!$AJ45</f>
        <v>24.204276118792066</v>
      </c>
      <c r="AN63" s="250">
        <f>[3]Milch!$AK45</f>
        <v>20.626616071351012</v>
      </c>
      <c r="AO63" s="252"/>
      <c r="AP63" s="252">
        <f>[3]Milch!$CD45</f>
        <v>3.7905278977421526</v>
      </c>
      <c r="AQ63" s="252">
        <f>[3]Milch!$CE45</f>
        <v>3.5075258969832142</v>
      </c>
      <c r="AR63" s="250">
        <f>[3]Milch!$BZ45</f>
        <v>4.6370023280839874</v>
      </c>
      <c r="AS63" s="250">
        <f>[3]Milch!$CA45</f>
        <v>4.4293709032796258</v>
      </c>
      <c r="AT63" s="252">
        <f>[3]Milch!$CB45</f>
        <v>5.7357567883492777</v>
      </c>
      <c r="AU63" s="252">
        <f>[3]Milch!$CC45</f>
        <v>4.7812650414481688</v>
      </c>
      <c r="AV63" s="250">
        <f>[3]Milch!$CF45</f>
        <v>5.2069705971942941</v>
      </c>
      <c r="AW63" s="250">
        <f>[3]Milch!$CG45</f>
        <v>3.8218161515162845</v>
      </c>
      <c r="AX63" s="369"/>
      <c r="AY63" s="189">
        <f>[3]Milch!$A45</f>
        <v>44835</v>
      </c>
      <c r="AZ63" s="343">
        <f>'Früchte Daten'!BQ61</f>
        <v>4</v>
      </c>
      <c r="BA63" s="440">
        <f>[3]Milch!$CX45</f>
        <v>3637.408928502</v>
      </c>
      <c r="BB63" s="440">
        <f>[3]Milch!$CY45</f>
        <v>18770.634323538001</v>
      </c>
      <c r="BC63" s="304">
        <f>[3]Milch!$AD45</f>
        <v>2349.3133457680001</v>
      </c>
      <c r="BD63" s="304">
        <f>[3]Milch!$AE45</f>
        <v>4009.0460217920004</v>
      </c>
      <c r="BE63" s="305">
        <f>[3]Milch!$AF45</f>
        <v>1191.4014314159999</v>
      </c>
      <c r="BF63" s="305">
        <f>[3]Milch!$AG45</f>
        <v>12942.48778752</v>
      </c>
      <c r="BG63" s="304"/>
      <c r="BH63" s="304">
        <f>[3]Milch!$CV45</f>
        <v>148.07595445200002</v>
      </c>
      <c r="BI63" s="304">
        <f>[3]Milch!$CW45</f>
        <v>3074.4804597719999</v>
      </c>
      <c r="BJ63" s="305">
        <f>[3]Milch!$BT45</f>
        <v>40.355312323001002</v>
      </c>
      <c r="BK63" s="305">
        <f>[3]Milch!$BU45</f>
        <v>960.17280460999996</v>
      </c>
      <c r="BL63" s="304">
        <f>[3]Milch!$BV45</f>
        <v>12.904508933999999</v>
      </c>
      <c r="BM63" s="304">
        <f>[3]Milch!$BW45</f>
        <v>905.27821752500108</v>
      </c>
      <c r="BN63" s="305">
        <f>[3]Milch!$BX45</f>
        <v>55.435410000000999</v>
      </c>
      <c r="BO63" s="305">
        <f>[3]Milch!$BY45</f>
        <v>712.35686690599994</v>
      </c>
      <c r="BP63" s="304"/>
      <c r="BQ63" s="304">
        <f>[3]Milch!$CT45</f>
        <v>112.156085178</v>
      </c>
      <c r="BR63" s="304">
        <f>[3]Milch!$CU45</f>
        <v>1292.2421328380001</v>
      </c>
      <c r="BS63" s="305">
        <f>[3]Milch!$BJ45</f>
        <v>83.938023595999994</v>
      </c>
      <c r="BT63" s="305">
        <f>[3]Milch!$BK45</f>
        <v>327.31587615100102</v>
      </c>
      <c r="BU63" s="304">
        <f>[3]Milch!$BL45</f>
        <v>15.11462</v>
      </c>
      <c r="BV63" s="304">
        <f>[3]Milch!$BM45</f>
        <v>897.08759650700097</v>
      </c>
      <c r="BW63" s="304"/>
      <c r="BX63" s="305">
        <f>[3]Milch!$CP45</f>
        <v>520.88603182099996</v>
      </c>
      <c r="BY63" s="305">
        <f>[3]Milch!$CQ45</f>
        <v>7480.5971295319996</v>
      </c>
      <c r="BZ63" s="304">
        <f>[3]Milch!AT45</f>
        <v>17.170868540000999</v>
      </c>
      <c r="CA63" s="304">
        <f>[3]Milch!AU45</f>
        <v>197.53790216000201</v>
      </c>
      <c r="CB63" s="305">
        <f>[3]Milch!AX45</f>
        <v>63.066258697999999</v>
      </c>
      <c r="CC63" s="305">
        <f>[3]Milch!AY45</f>
        <v>717.69732814500094</v>
      </c>
      <c r="CD63" s="304">
        <f>[3]Milch!BD45</f>
        <v>25.047824448000998</v>
      </c>
      <c r="CE63" s="304">
        <f>[3]Milch!BE45</f>
        <v>415.494902187001</v>
      </c>
      <c r="CF63" s="305">
        <f>[3]Milch!AZ45</f>
        <v>71.470044274000003</v>
      </c>
      <c r="CG63" s="305">
        <f>[3]Milch!BA45</f>
        <v>765.85220616800109</v>
      </c>
      <c r="CH63" s="304">
        <f>[3]Milch!BB45</f>
        <v>29.267112358999999</v>
      </c>
      <c r="CI63" s="304">
        <f>[3]Milch!BC45</f>
        <v>351.07497378399995</v>
      </c>
      <c r="CJ63" s="305">
        <f>[3]Milch!AV45</f>
        <v>83.620697451001007</v>
      </c>
      <c r="CK63" s="305">
        <f>[3]Milch!AW45</f>
        <v>862.89969383200003</v>
      </c>
      <c r="CL63" s="304"/>
      <c r="CM63" s="304">
        <f>[3]Milch!$CR45</f>
        <v>1309.866553589</v>
      </c>
      <c r="CN63" s="304">
        <f>[3]Milch!$CS45</f>
        <v>7069.2577392539997</v>
      </c>
      <c r="CO63" s="305">
        <f>[3]Milch!$CL45</f>
        <v>631.10537604800095</v>
      </c>
      <c r="CP63" s="305">
        <f>[3]Milch!$CM45</f>
        <v>1810.7803164719999</v>
      </c>
      <c r="CQ63" s="304">
        <f>[3]Milch!$CH45</f>
        <v>145.08803365600002</v>
      </c>
      <c r="CR63" s="304">
        <f>[3]Milch!$CI45</f>
        <v>1078.575550047</v>
      </c>
      <c r="CS63" s="305">
        <f>[3]Milch!$CJ45</f>
        <v>121.858338085</v>
      </c>
      <c r="CT63" s="305">
        <f>[3]Milch!$CK45</f>
        <v>601.575060293001</v>
      </c>
      <c r="CU63" s="304">
        <f>[3]Milch!$CN45</f>
        <v>290.93342264200101</v>
      </c>
      <c r="CV63" s="304">
        <f>[3]Milch!$CO45</f>
        <v>2004.9895534760001</v>
      </c>
    </row>
    <row r="64" spans="2:100" s="188" customFormat="1" ht="12.75" x14ac:dyDescent="0.2">
      <c r="B64" s="189">
        <f>[3]Milch!$A46</f>
        <v>44805</v>
      </c>
      <c r="C64" s="250">
        <f>[3]Milch!$B46</f>
        <v>97.369041999999993</v>
      </c>
      <c r="D64" s="250">
        <f>[3]Milch!$C46</f>
        <v>78.779026000000002</v>
      </c>
      <c r="E64" s="250">
        <f t="shared" si="17"/>
        <v>18.590015999999991</v>
      </c>
      <c r="F64" s="355">
        <f t="shared" si="22"/>
        <v>0.23597671796551523</v>
      </c>
      <c r="G64" s="251"/>
      <c r="H64" s="304">
        <f>[3]Milch!$E46</f>
        <v>18540</v>
      </c>
      <c r="I64" s="304">
        <f>[3]Milch!$F46</f>
        <v>263318</v>
      </c>
      <c r="J64" s="265">
        <f t="shared" si="21"/>
        <v>6.577780300718801E-2</v>
      </c>
      <c r="K64" s="265"/>
      <c r="L64" s="189">
        <f>[3]Milch!$A46</f>
        <v>44805</v>
      </c>
      <c r="M64" s="343">
        <f>'Früchte Daten'!BQ62</f>
        <v>5</v>
      </c>
      <c r="N64" s="250">
        <f>[3]Milch!$Z46</f>
        <v>1.9122777845066945</v>
      </c>
      <c r="O64" s="250">
        <f>[3]Milch!$AA46</f>
        <v>1.7138346452113622</v>
      </c>
      <c r="P64" s="252">
        <f>[3]Milch!$AB46</f>
        <v>1.8535498879630126</v>
      </c>
      <c r="Q64" s="252">
        <f>[3]Milch!$AC46</f>
        <v>1.3645994019495544</v>
      </c>
      <c r="R64" s="250">
        <f>[3]Milch!$BN46</f>
        <v>12.387989541553672</v>
      </c>
      <c r="S64" s="250">
        <f>[3]Milch!$BO46</f>
        <v>8.057675227859141</v>
      </c>
      <c r="T64" s="252">
        <f>[3]Milch!$BP46</f>
        <v>11.164812026459044</v>
      </c>
      <c r="U64" s="252">
        <f>[3]Milch!$BQ46</f>
        <v>6.7196435404635482</v>
      </c>
      <c r="V64" s="250">
        <f>[3]Milch!$BR46</f>
        <v>6.2872663253226264</v>
      </c>
      <c r="W64" s="250">
        <f>[3]Milch!$BS46</f>
        <v>4.4007649395555983</v>
      </c>
      <c r="X64" s="252">
        <f>[3]Milch!$BF46</f>
        <v>22.262346885504247</v>
      </c>
      <c r="Y64" s="252">
        <f>[3]Milch!$BG46</f>
        <v>18.482692290297383</v>
      </c>
      <c r="Z64" s="250">
        <f>[3]Milch!$BH46</f>
        <v>19.942184761160693</v>
      </c>
      <c r="AA64" s="250">
        <f>[3]Milch!$BI46</f>
        <v>13.932183124873347</v>
      </c>
      <c r="AB64" s="252"/>
      <c r="AC64" s="252">
        <f>[3]Milch!$AH46</f>
        <v>21.417955049179508</v>
      </c>
      <c r="AD64" s="252">
        <f>[3]Milch!$AI46</f>
        <v>17.812268342459664</v>
      </c>
      <c r="AE64" s="250">
        <f>[3]Milch!$AL46</f>
        <v>25.721325204000301</v>
      </c>
      <c r="AF64" s="250">
        <f>[3]Milch!$AM46</f>
        <v>18.799625421493719</v>
      </c>
      <c r="AG64" s="252">
        <f>[3]Milch!$AR46</f>
        <v>9.7654309706297315</v>
      </c>
      <c r="AH64" s="252">
        <f>[3]Milch!$AS46</f>
        <v>7.6218049944726642</v>
      </c>
      <c r="AI64" s="250">
        <f>[3]Milch!$AN46</f>
        <v>14.866015428327565</v>
      </c>
      <c r="AJ64" s="250">
        <f>[3]Milch!$AO46</f>
        <v>10.271904634850106</v>
      </c>
      <c r="AK64" s="252">
        <f>[3]Milch!$AP46</f>
        <v>32.806920583567667</v>
      </c>
      <c r="AL64" s="252">
        <f>[3]Milch!$AQ46</f>
        <v>21.737197826581554</v>
      </c>
      <c r="AM64" s="250">
        <f>[3]Milch!$AJ46</f>
        <v>23.024860182820007</v>
      </c>
      <c r="AN64" s="250">
        <f>[3]Milch!$AK46</f>
        <v>19.869561199577085</v>
      </c>
      <c r="AO64" s="252"/>
      <c r="AP64" s="252">
        <f>[3]Milch!$CD46</f>
        <v>3.7440077608515887</v>
      </c>
      <c r="AQ64" s="252">
        <f>[3]Milch!$CE46</f>
        <v>3.4841409403220167</v>
      </c>
      <c r="AR64" s="250">
        <f>[3]Milch!$BZ46</f>
        <v>4.5134049534637386</v>
      </c>
      <c r="AS64" s="250">
        <f>[3]Milch!$CA46</f>
        <v>4.4871648670622379</v>
      </c>
      <c r="AT64" s="252">
        <f>[3]Milch!$CB46</f>
        <v>5.517308470423635</v>
      </c>
      <c r="AU64" s="252">
        <f>[3]Milch!$CC46</f>
        <v>4.8682443372641115</v>
      </c>
      <c r="AV64" s="250">
        <f>[3]Milch!$CF46</f>
        <v>4.9788316675275039</v>
      </c>
      <c r="AW64" s="250">
        <f>[3]Milch!$CG46</f>
        <v>3.8542250554648438</v>
      </c>
      <c r="AX64" s="369"/>
      <c r="AY64" s="189">
        <f>[3]Milch!$A46</f>
        <v>44805</v>
      </c>
      <c r="AZ64" s="343">
        <f>'Früchte Daten'!BQ62</f>
        <v>5</v>
      </c>
      <c r="BA64" s="440">
        <f>[3]Milch!$CX46</f>
        <v>4616.3245469610001</v>
      </c>
      <c r="BB64" s="440">
        <f>[3]Milch!$CY46</f>
        <v>26014.377807945999</v>
      </c>
      <c r="BC64" s="304">
        <f>[3]Milch!$AD46</f>
        <v>3004.616281951</v>
      </c>
      <c r="BD64" s="304">
        <f>[3]Milch!$AE46</f>
        <v>5220.33666911</v>
      </c>
      <c r="BE64" s="305">
        <f>[3]Milch!$AF46</f>
        <v>1460.3289143950001</v>
      </c>
      <c r="BF64" s="305">
        <f>[3]Milch!$AG46</f>
        <v>18282.999475265999</v>
      </c>
      <c r="BG64" s="304"/>
      <c r="BH64" s="304">
        <f>[3]Milch!$CV46</f>
        <v>188.669484178</v>
      </c>
      <c r="BI64" s="304">
        <f>[3]Milch!$CW46</f>
        <v>3835.6507164480004</v>
      </c>
      <c r="BJ64" s="305">
        <f>[3]Milch!$BT46</f>
        <v>48.922215403000003</v>
      </c>
      <c r="BK64" s="305">
        <f>[3]Milch!$BU46</f>
        <v>1176.167323182</v>
      </c>
      <c r="BL64" s="304">
        <f>[3]Milch!$BV46</f>
        <v>16.636650000000998</v>
      </c>
      <c r="BM64" s="304">
        <f>[3]Milch!$BW46</f>
        <v>1162.059909865</v>
      </c>
      <c r="BN64" s="305">
        <f>[3]Milch!$BX46</f>
        <v>75.391556611000993</v>
      </c>
      <c r="BO64" s="305">
        <f>[3]Milch!$BY46</f>
        <v>884.13866487900009</v>
      </c>
      <c r="BP64" s="304"/>
      <c r="BQ64" s="304">
        <f>[3]Milch!$CT46</f>
        <v>153.13766649800002</v>
      </c>
      <c r="BR64" s="304">
        <f>[3]Milch!$CU46</f>
        <v>1534.486957629</v>
      </c>
      <c r="BS64" s="305">
        <f>[3]Milch!$BJ46</f>
        <v>117.06766649800001</v>
      </c>
      <c r="BT64" s="305">
        <f>[3]Milch!$BK46</f>
        <v>404.43668216600099</v>
      </c>
      <c r="BU64" s="304">
        <f>[3]Milch!$BL46</f>
        <v>19.967400000000001</v>
      </c>
      <c r="BV64" s="304">
        <f>[3]Milch!$BM46</f>
        <v>1041.681446175</v>
      </c>
      <c r="BW64" s="304"/>
      <c r="BX64" s="305">
        <f>[3]Milch!$CP46</f>
        <v>687.30620693300102</v>
      </c>
      <c r="BY64" s="305">
        <f>[3]Milch!$CQ46</f>
        <v>9027.4857562950001</v>
      </c>
      <c r="BZ64" s="304">
        <f>[3]Milch!AT46</f>
        <v>28.501985200000998</v>
      </c>
      <c r="CA64" s="304">
        <f>[3]Milch!AU46</f>
        <v>248.515863021</v>
      </c>
      <c r="CB64" s="305">
        <f>[3]Milch!AX46</f>
        <v>79.291747908999994</v>
      </c>
      <c r="CC64" s="305">
        <f>[3]Milch!AY46</f>
        <v>889.88019133600199</v>
      </c>
      <c r="CD64" s="304">
        <f>[3]Milch!BD46</f>
        <v>35.435255508000004</v>
      </c>
      <c r="CE64" s="304">
        <f>[3]Milch!BE46</f>
        <v>536.12092216099995</v>
      </c>
      <c r="CF64" s="305">
        <f>[3]Milch!AZ46</f>
        <v>140.87052940800001</v>
      </c>
      <c r="CG64" s="305">
        <f>[3]Milch!BA46</f>
        <v>1146.1398034159999</v>
      </c>
      <c r="CH64" s="304">
        <f>[3]Milch!BB46</f>
        <v>45.668373817000003</v>
      </c>
      <c r="CI64" s="304">
        <f>[3]Milch!BC46</f>
        <v>477.326014284</v>
      </c>
      <c r="CJ64" s="305">
        <f>[3]Milch!AV46</f>
        <v>56.155516800000001</v>
      </c>
      <c r="CK64" s="305">
        <f>[3]Milch!AW46</f>
        <v>865.78882915100098</v>
      </c>
      <c r="CL64" s="304"/>
      <c r="CM64" s="304">
        <f>[3]Milch!$CR46</f>
        <v>1703.3859567470001</v>
      </c>
      <c r="CN64" s="304">
        <f>[3]Milch!$CS46</f>
        <v>8736.453136606</v>
      </c>
      <c r="CO64" s="305">
        <f>[3]Milch!$CL46</f>
        <v>819.488628479</v>
      </c>
      <c r="CP64" s="305">
        <f>[3]Milch!$CM46</f>
        <v>2345.0664173760001</v>
      </c>
      <c r="CQ64" s="304">
        <f>[3]Milch!$CH46</f>
        <v>197.42706475300099</v>
      </c>
      <c r="CR64" s="304">
        <f>[3]Milch!$CI46</f>
        <v>1377.075270993</v>
      </c>
      <c r="CS64" s="305">
        <f>[3]Milch!$CJ46</f>
        <v>158.14395498300001</v>
      </c>
      <c r="CT64" s="305">
        <f>[3]Milch!$CK46</f>
        <v>680.48187490600003</v>
      </c>
      <c r="CU64" s="304">
        <f>[3]Milch!$CN46</f>
        <v>360.54274936000002</v>
      </c>
      <c r="CV64" s="304">
        <f>[3]Milch!$CO46</f>
        <v>2436.9648164559999</v>
      </c>
    </row>
    <row r="65" spans="2:100" s="188" customFormat="1" ht="12.75" x14ac:dyDescent="0.2">
      <c r="B65" s="189">
        <f>[3]Milch!$A47</f>
        <v>44774</v>
      </c>
      <c r="C65" s="250">
        <f>[3]Milch!$B47</f>
        <v>96.100363999999999</v>
      </c>
      <c r="D65" s="250">
        <f>[3]Milch!$C47</f>
        <v>78.160884999999993</v>
      </c>
      <c r="E65" s="250">
        <f t="shared" si="17"/>
        <v>17.939479000000006</v>
      </c>
      <c r="F65" s="355">
        <f t="shared" si="22"/>
        <v>0.22951990628048802</v>
      </c>
      <c r="G65" s="251"/>
      <c r="H65" s="304">
        <f>[3]Milch!$E47</f>
        <v>17750</v>
      </c>
      <c r="I65" s="304">
        <f>[3]Milch!$F47</f>
        <v>235548</v>
      </c>
      <c r="J65" s="265">
        <f t="shared" si="21"/>
        <v>7.0075563170652749E-2</v>
      </c>
      <c r="K65" s="265"/>
      <c r="L65" s="189">
        <f>[3]Milch!$A47</f>
        <v>44774</v>
      </c>
      <c r="M65" s="343">
        <f>'Früchte Daten'!BQ63</f>
        <v>4</v>
      </c>
      <c r="N65" s="250">
        <f>[3]Milch!$Z47</f>
        <v>1.9483009750843132</v>
      </c>
      <c r="O65" s="250">
        <f>[3]Milch!$AA47</f>
        <v>1.7262860579703352</v>
      </c>
      <c r="P65" s="252">
        <f>[3]Milch!$AB47</f>
        <v>1.9242903592242271</v>
      </c>
      <c r="Q65" s="252">
        <f>[3]Milch!$AC47</f>
        <v>1.3827826290149448</v>
      </c>
      <c r="R65" s="250">
        <f>[3]Milch!$BN47</f>
        <v>12.855004138633753</v>
      </c>
      <c r="S65" s="250">
        <f>[3]Milch!$BO47</f>
        <v>8.0198461596213946</v>
      </c>
      <c r="T65" s="252">
        <f>[3]Milch!$BP47</f>
        <v>11.298375900805425</v>
      </c>
      <c r="U65" s="252">
        <f>[3]Milch!$BQ47</f>
        <v>7.0245764798869867</v>
      </c>
      <c r="V65" s="250">
        <f>[3]Milch!$BR47</f>
        <v>6.5428870178085212</v>
      </c>
      <c r="W65" s="250">
        <f>[3]Milch!$BS47</f>
        <v>4.3585080953640878</v>
      </c>
      <c r="X65" s="252">
        <f>[3]Milch!$BF47</f>
        <v>22.557504080132759</v>
      </c>
      <c r="Y65" s="252">
        <f>[3]Milch!$BG47</f>
        <v>18.226571674983735</v>
      </c>
      <c r="Z65" s="250">
        <f>[3]Milch!$BH47</f>
        <v>19.837515015771157</v>
      </c>
      <c r="AA65" s="250">
        <f>[3]Milch!$BI47</f>
        <v>13.859196211008319</v>
      </c>
      <c r="AB65" s="252"/>
      <c r="AC65" s="252">
        <f>[3]Milch!$AH47</f>
        <v>23.063615476062299</v>
      </c>
      <c r="AD65" s="252">
        <f>[3]Milch!$AI47</f>
        <v>17.921500398989934</v>
      </c>
      <c r="AE65" s="250">
        <f>[3]Milch!$AL47</f>
        <v>24.574264776314337</v>
      </c>
      <c r="AF65" s="250">
        <f>[3]Milch!$AM47</f>
        <v>18.423700032395374</v>
      </c>
      <c r="AG65" s="252">
        <f>[3]Milch!$AR47</f>
        <v>9.7523867425326269</v>
      </c>
      <c r="AH65" s="252">
        <f>[3]Milch!$AS47</f>
        <v>7.4814732442688285</v>
      </c>
      <c r="AI65" s="250">
        <f>[3]Milch!$AN47</f>
        <v>15.208945352778409</v>
      </c>
      <c r="AJ65" s="250">
        <f>[3]Milch!$AO47</f>
        <v>10.628771938336458</v>
      </c>
      <c r="AK65" s="252">
        <f>[3]Milch!$AP47</f>
        <v>33.905523229833761</v>
      </c>
      <c r="AL65" s="252">
        <f>[3]Milch!$AQ47</f>
        <v>23.475791095798503</v>
      </c>
      <c r="AM65" s="250">
        <f>[3]Milch!$AJ47</f>
        <v>25.147950931854794</v>
      </c>
      <c r="AN65" s="250">
        <f>[3]Milch!$AK47</f>
        <v>21.286255413884362</v>
      </c>
      <c r="AO65" s="252"/>
      <c r="AP65" s="252">
        <f>[3]Milch!$CD47</f>
        <v>3.7674633953422334</v>
      </c>
      <c r="AQ65" s="252">
        <f>[3]Milch!$CE47</f>
        <v>3.4793793048366712</v>
      </c>
      <c r="AR65" s="250">
        <f>[3]Milch!$BZ47</f>
        <v>4.5561326436322371</v>
      </c>
      <c r="AS65" s="250">
        <f>[3]Milch!$CA47</f>
        <v>4.3319160815966553</v>
      </c>
      <c r="AT65" s="252">
        <f>[3]Milch!$CB47</f>
        <v>5.6421531361342696</v>
      </c>
      <c r="AU65" s="252">
        <f>[3]Milch!$CC47</f>
        <v>4.7239662312453303</v>
      </c>
      <c r="AV65" s="250">
        <f>[3]Milch!$CF47</f>
        <v>4.7796038651530219</v>
      </c>
      <c r="AW65" s="250">
        <f>[3]Milch!$CG47</f>
        <v>3.7772883388721721</v>
      </c>
      <c r="AX65" s="369"/>
      <c r="AY65" s="189">
        <f>[3]Milch!$A47</f>
        <v>44774</v>
      </c>
      <c r="AZ65" s="343">
        <f>'Früchte Daten'!BQ63</f>
        <v>4</v>
      </c>
      <c r="BA65" s="440">
        <f>[3]Milch!$CX47</f>
        <v>3411.6607392739998</v>
      </c>
      <c r="BB65" s="440">
        <f>[3]Milch!$CY47</f>
        <v>18460.525592575999</v>
      </c>
      <c r="BC65" s="304">
        <f>[3]Milch!$AD47</f>
        <v>2267.0740219210002</v>
      </c>
      <c r="BD65" s="304">
        <f>[3]Milch!$AE47</f>
        <v>4047.5544378989998</v>
      </c>
      <c r="BE65" s="305">
        <f>[3]Milch!$AF47</f>
        <v>1007.165848202</v>
      </c>
      <c r="BF65" s="305">
        <f>[3]Milch!$AG47</f>
        <v>12637.202594057999</v>
      </c>
      <c r="BG65" s="304"/>
      <c r="BH65" s="304">
        <f>[3]Milch!$CV47</f>
        <v>131.52561895599999</v>
      </c>
      <c r="BI65" s="304">
        <f>[3]Milch!$CW47</f>
        <v>2747.9015760050002</v>
      </c>
      <c r="BJ65" s="305">
        <f>[3]Milch!$BT47</f>
        <v>32.286070236</v>
      </c>
      <c r="BK65" s="305">
        <f>[3]Milch!$BU47</f>
        <v>871.83986217400002</v>
      </c>
      <c r="BL65" s="304">
        <f>[3]Milch!$BV47</f>
        <v>11.3232</v>
      </c>
      <c r="BM65" s="304">
        <f>[3]Milch!$BW47</f>
        <v>728.89642773800006</v>
      </c>
      <c r="BN65" s="305">
        <f>[3]Milch!$BX47</f>
        <v>50.11365</v>
      </c>
      <c r="BO65" s="305">
        <f>[3]Milch!$BY47</f>
        <v>671.41586021800094</v>
      </c>
      <c r="BP65" s="304"/>
      <c r="BQ65" s="304">
        <f>[3]Milch!$CT47</f>
        <v>112.837789289</v>
      </c>
      <c r="BR65" s="304">
        <f>[3]Milch!$CU47</f>
        <v>1110.536725399</v>
      </c>
      <c r="BS65" s="305">
        <f>[3]Milch!$BJ47</f>
        <v>82.860453892999999</v>
      </c>
      <c r="BT65" s="305">
        <f>[3]Milch!$BK47</f>
        <v>328.32217069200101</v>
      </c>
      <c r="BU65" s="304">
        <f>[3]Milch!$BL47</f>
        <v>17.448320000001001</v>
      </c>
      <c r="BV65" s="304">
        <f>[3]Milch!$BM47</f>
        <v>705.81670919300109</v>
      </c>
      <c r="BW65" s="304"/>
      <c r="BX65" s="305">
        <f>[3]Milch!$CP47</f>
        <v>514.52365029600003</v>
      </c>
      <c r="BY65" s="305">
        <f>[3]Milch!$CQ47</f>
        <v>6634.202850959</v>
      </c>
      <c r="BZ65" s="304">
        <f>[3]Milch!AT47</f>
        <v>16.838776667001</v>
      </c>
      <c r="CA65" s="304">
        <f>[3]Milch!AU47</f>
        <v>189.267827936001</v>
      </c>
      <c r="CB65" s="305">
        <f>[3]Milch!AX47</f>
        <v>70.782534437999999</v>
      </c>
      <c r="CC65" s="305">
        <f>[3]Milch!AY47</f>
        <v>687.64581058400097</v>
      </c>
      <c r="CD65" s="304">
        <f>[3]Milch!BD47</f>
        <v>26.857158292000001</v>
      </c>
      <c r="CE65" s="304">
        <f>[3]Milch!BE47</f>
        <v>484.10288018799997</v>
      </c>
      <c r="CF65" s="305">
        <f>[3]Milch!AZ47</f>
        <v>148.385422852001</v>
      </c>
      <c r="CG65" s="305">
        <f>[3]Milch!BA47</f>
        <v>1163.0667667529999</v>
      </c>
      <c r="CH65" s="304">
        <f>[3]Milch!BB47</f>
        <v>38.690641948999996</v>
      </c>
      <c r="CI65" s="304">
        <f>[3]Milch!BC47</f>
        <v>312.688673886</v>
      </c>
      <c r="CJ65" s="305">
        <f>[3]Milch!AV47</f>
        <v>9.8824972689999999</v>
      </c>
      <c r="CK65" s="305">
        <f>[3]Milch!AW47</f>
        <v>223.967408651</v>
      </c>
      <c r="CL65" s="304"/>
      <c r="CM65" s="304">
        <f>[3]Milch!$CR47</f>
        <v>1452.330405742</v>
      </c>
      <c r="CN65" s="304">
        <f>[3]Milch!$CS47</f>
        <v>6970.6366507430002</v>
      </c>
      <c r="CO65" s="305">
        <f>[3]Milch!$CL47</f>
        <v>704.77464681400102</v>
      </c>
      <c r="CP65" s="305">
        <f>[3]Milch!$CM47</f>
        <v>1985.8947797660001</v>
      </c>
      <c r="CQ65" s="304">
        <f>[3]Milch!$CH47</f>
        <v>171.20160026599999</v>
      </c>
      <c r="CR65" s="304">
        <f>[3]Milch!$CI47</f>
        <v>1227.41419301</v>
      </c>
      <c r="CS65" s="305">
        <f>[3]Milch!$CJ47</f>
        <v>125.95695118600001</v>
      </c>
      <c r="CT65" s="305">
        <f>[3]Milch!$CK47</f>
        <v>585.44085531300095</v>
      </c>
      <c r="CU65" s="304">
        <f>[3]Milch!$CN47</f>
        <v>311.577896571</v>
      </c>
      <c r="CV65" s="304">
        <f>[3]Milch!$CO47</f>
        <v>1819.4004976840001</v>
      </c>
    </row>
    <row r="66" spans="2:100" s="188" customFormat="1" ht="12.75" x14ac:dyDescent="0.2">
      <c r="B66" s="189">
        <f>[3]Milch!$A48</f>
        <v>44743</v>
      </c>
      <c r="C66" s="250">
        <f>[3]Milch!$B48</f>
        <v>95.501147000000003</v>
      </c>
      <c r="D66" s="250">
        <f>[3]Milch!$C48</f>
        <v>77.200963000000002</v>
      </c>
      <c r="E66" s="250">
        <f t="shared" si="17"/>
        <v>18.300184000000002</v>
      </c>
      <c r="F66" s="355">
        <f t="shared" si="22"/>
        <v>0.23704605860939854</v>
      </c>
      <c r="G66" s="251"/>
      <c r="H66" s="304">
        <f>[3]Milch!$E48</f>
        <v>17118</v>
      </c>
      <c r="I66" s="304">
        <f>[3]Milch!$F48</f>
        <v>242369</v>
      </c>
      <c r="J66" s="265">
        <f t="shared" si="21"/>
        <v>6.5968622705569066E-2</v>
      </c>
      <c r="K66" s="265"/>
      <c r="L66" s="189">
        <f>[3]Milch!$A48</f>
        <v>44743</v>
      </c>
      <c r="M66" s="343">
        <f>'Früchte Daten'!BQ64</f>
        <v>4</v>
      </c>
      <c r="N66" s="250">
        <f>[3]Milch!$Z48</f>
        <v>1.9161566882558851</v>
      </c>
      <c r="O66" s="250">
        <f>[3]Milch!$AA48</f>
        <v>1.7227031295860933</v>
      </c>
      <c r="P66" s="252">
        <f>[3]Milch!$AB48</f>
        <v>1.8766378456199124</v>
      </c>
      <c r="Q66" s="252">
        <f>[3]Milch!$AC48</f>
        <v>1.3808835903491985</v>
      </c>
      <c r="R66" s="250">
        <f>[3]Milch!$BN48</f>
        <v>12.705340822091225</v>
      </c>
      <c r="S66" s="250">
        <f>[3]Milch!$BO48</f>
        <v>7.9386465666502062</v>
      </c>
      <c r="T66" s="252">
        <f>[3]Milch!$BP48</f>
        <v>10.942559155728867</v>
      </c>
      <c r="U66" s="252">
        <f>[3]Milch!$BQ48</f>
        <v>6.8568647667031568</v>
      </c>
      <c r="V66" s="250">
        <f>[3]Milch!$BR48</f>
        <v>6.5643620067409287</v>
      </c>
      <c r="W66" s="250">
        <f>[3]Milch!$BS48</f>
        <v>4.349386014786421</v>
      </c>
      <c r="X66" s="252">
        <f>[3]Milch!$BF48</f>
        <v>22.612131023222293</v>
      </c>
      <c r="Y66" s="252">
        <f>[3]Milch!$BG48</f>
        <v>18.637580165102744</v>
      </c>
      <c r="Z66" s="250">
        <f>[3]Milch!$BH48</f>
        <v>20.618882807469415</v>
      </c>
      <c r="AA66" s="250">
        <f>[3]Milch!$BI48</f>
        <v>13.884212719023852</v>
      </c>
      <c r="AB66" s="252"/>
      <c r="AC66" s="252">
        <f>[3]Milch!$AH48</f>
        <v>22.218728849909066</v>
      </c>
      <c r="AD66" s="252">
        <f>[3]Milch!$AI48</f>
        <v>18.924603169111347</v>
      </c>
      <c r="AE66" s="250">
        <f>[3]Milch!$AL48</f>
        <v>24.438718369803585</v>
      </c>
      <c r="AF66" s="250">
        <f>[3]Milch!$AM48</f>
        <v>18.797320572940226</v>
      </c>
      <c r="AG66" s="252">
        <f>[3]Milch!$AR48</f>
        <v>9.7601093568737536</v>
      </c>
      <c r="AH66" s="252">
        <f>[3]Milch!$AS48</f>
        <v>7.7551141653649323</v>
      </c>
      <c r="AI66" s="250">
        <f>[3]Milch!$AN48</f>
        <v>15.446831852225722</v>
      </c>
      <c r="AJ66" s="250">
        <f>[3]Milch!$AO48</f>
        <v>10.436321456459401</v>
      </c>
      <c r="AK66" s="252">
        <f>[3]Milch!$AP48</f>
        <v>35.767617570025813</v>
      </c>
      <c r="AL66" s="252">
        <f>[3]Milch!$AQ48</f>
        <v>22.58461859058173</v>
      </c>
      <c r="AM66" s="250">
        <f>[3]Milch!$AJ48</f>
        <v>25.025130857524069</v>
      </c>
      <c r="AN66" s="250">
        <f>[3]Milch!$AK48</f>
        <v>19.658886829748617</v>
      </c>
      <c r="AO66" s="252"/>
      <c r="AP66" s="252">
        <f>[3]Milch!$CD48</f>
        <v>3.7814782999786249</v>
      </c>
      <c r="AQ66" s="252">
        <f>[3]Milch!$CE48</f>
        <v>3.4746272806088556</v>
      </c>
      <c r="AR66" s="250">
        <f>[3]Milch!$BZ48</f>
        <v>4.5076604762320587</v>
      </c>
      <c r="AS66" s="250">
        <f>[3]Milch!$CA48</f>
        <v>4.3599968006675391</v>
      </c>
      <c r="AT66" s="252">
        <f>[3]Milch!$CB48</f>
        <v>5.6732320890046246</v>
      </c>
      <c r="AU66" s="252">
        <f>[3]Milch!$CC48</f>
        <v>4.7675399284618791</v>
      </c>
      <c r="AV66" s="250">
        <f>[3]Milch!$CF48</f>
        <v>5.0798228535005912</v>
      </c>
      <c r="AW66" s="250">
        <f>[3]Milch!$CG48</f>
        <v>3.9218534217803525</v>
      </c>
      <c r="AX66" s="369"/>
      <c r="AY66" s="189">
        <f>[3]Milch!$A48</f>
        <v>44743</v>
      </c>
      <c r="AZ66" s="343">
        <f>'Früchte Daten'!BQ64</f>
        <v>4</v>
      </c>
      <c r="BA66" s="440">
        <f>[3]Milch!$CX48</f>
        <v>3178.422492274</v>
      </c>
      <c r="BB66" s="440">
        <f>[3]Milch!$CY48</f>
        <v>17005.784471952</v>
      </c>
      <c r="BC66" s="304">
        <f>[3]Milch!$AD48</f>
        <v>2090.0449529810003</v>
      </c>
      <c r="BD66" s="304">
        <f>[3]Milch!$AE48</f>
        <v>3730.2401451989999</v>
      </c>
      <c r="BE66" s="305">
        <f>[3]Milch!$AF48</f>
        <v>972.26454168800001</v>
      </c>
      <c r="BF66" s="305">
        <f>[3]Milch!$AG48</f>
        <v>11608.274324865</v>
      </c>
      <c r="BG66" s="304"/>
      <c r="BH66" s="304">
        <f>[3]Milch!$CV48</f>
        <v>125.882514352</v>
      </c>
      <c r="BI66" s="304">
        <f>[3]Milch!$CW48</f>
        <v>2621.7290219850001</v>
      </c>
      <c r="BJ66" s="305">
        <f>[3]Milch!$BT48</f>
        <v>31.694519235000001</v>
      </c>
      <c r="BK66" s="305">
        <f>[3]Milch!$BU48</f>
        <v>835.35907219399996</v>
      </c>
      <c r="BL66" s="304">
        <f>[3]Milch!$BV48</f>
        <v>10.635621808</v>
      </c>
      <c r="BM66" s="304">
        <f>[3]Milch!$BW48</f>
        <v>678.03653088500096</v>
      </c>
      <c r="BN66" s="305">
        <f>[3]Milch!$BX48</f>
        <v>48.037889999999997</v>
      </c>
      <c r="BO66" s="305">
        <f>[3]Milch!$BY48</f>
        <v>646.52846074300101</v>
      </c>
      <c r="BP66" s="304"/>
      <c r="BQ66" s="304">
        <f>[3]Milch!$CT48</f>
        <v>99.601651879000997</v>
      </c>
      <c r="BR66" s="304">
        <f>[3]Milch!$CU48</f>
        <v>1031.9096293940001</v>
      </c>
      <c r="BS66" s="305">
        <f>[3]Milch!$BJ48</f>
        <v>77.35524187899999</v>
      </c>
      <c r="BT66" s="305">
        <f>[3]Milch!$BK48</f>
        <v>282.957690732</v>
      </c>
      <c r="BU66" s="304">
        <f>[3]Milch!$BL48</f>
        <v>10.436159999999999</v>
      </c>
      <c r="BV66" s="304">
        <f>[3]Milch!$BM48</f>
        <v>668.12282909500004</v>
      </c>
      <c r="BW66" s="304"/>
      <c r="BX66" s="305">
        <f>[3]Milch!$CP48</f>
        <v>491.17160689100001</v>
      </c>
      <c r="BY66" s="305">
        <f>[3]Milch!$CQ48</f>
        <v>6479.5475932440004</v>
      </c>
      <c r="BZ66" s="304">
        <f>[3]Milch!AT48</f>
        <v>13.705761060999999</v>
      </c>
      <c r="CA66" s="304">
        <f>[3]Milch!AU48</f>
        <v>192.60859337000102</v>
      </c>
      <c r="CB66" s="305">
        <f>[3]Milch!AX48</f>
        <v>64.696273880000007</v>
      </c>
      <c r="CC66" s="305">
        <f>[3]Milch!AY48</f>
        <v>639.03671187999998</v>
      </c>
      <c r="CD66" s="304">
        <f>[3]Milch!BD48</f>
        <v>26.966303806999999</v>
      </c>
      <c r="CE66" s="304">
        <f>[3]Milch!BE48</f>
        <v>398.98070235300003</v>
      </c>
      <c r="CF66" s="305">
        <f>[3]Milch!AZ48</f>
        <v>137.10605475600099</v>
      </c>
      <c r="CG66" s="305">
        <f>[3]Milch!BA48</f>
        <v>1189.6787233160001</v>
      </c>
      <c r="CH66" s="304">
        <f>[3]Milch!BB48</f>
        <v>25.815303376001001</v>
      </c>
      <c r="CI66" s="304">
        <f>[3]Milch!BC48</f>
        <v>301.59377279900104</v>
      </c>
      <c r="CJ66" s="305">
        <f>[3]Milch!AV48</f>
        <v>6.6831896539999995</v>
      </c>
      <c r="CK66" s="305">
        <f>[3]Milch!AW48</f>
        <v>229.523340246</v>
      </c>
      <c r="CL66" s="304"/>
      <c r="CM66" s="304">
        <f>[3]Milch!$CR48</f>
        <v>1317.83213978</v>
      </c>
      <c r="CN66" s="304">
        <f>[3]Milch!$CS48</f>
        <v>6721.9044119130003</v>
      </c>
      <c r="CO66" s="305">
        <f>[3]Milch!$CL48</f>
        <v>666.659132172</v>
      </c>
      <c r="CP66" s="305">
        <f>[3]Milch!$CM48</f>
        <v>1900.9866087839998</v>
      </c>
      <c r="CQ66" s="304">
        <f>[3]Milch!$CH48</f>
        <v>161.06987837600002</v>
      </c>
      <c r="CR66" s="304">
        <f>[3]Milch!$CI48</f>
        <v>1163.7303987539999</v>
      </c>
      <c r="CS66" s="305">
        <f>[3]Milch!$CJ48</f>
        <v>115.298184899001</v>
      </c>
      <c r="CT66" s="305">
        <f>[3]Milch!$CK48</f>
        <v>580.23765966999997</v>
      </c>
      <c r="CU66" s="304">
        <f>[3]Milch!$CN48</f>
        <v>240.42418623700101</v>
      </c>
      <c r="CV66" s="304">
        <f>[3]Milch!$CO48</f>
        <v>1720.449814976</v>
      </c>
    </row>
    <row r="67" spans="2:100" s="188" customFormat="1" ht="12.75" x14ac:dyDescent="0.2">
      <c r="B67" s="189">
        <f>[3]Milch!$A49</f>
        <v>44713</v>
      </c>
      <c r="C67" s="250">
        <f>[3]Milch!$B49</f>
        <v>86.265744999999995</v>
      </c>
      <c r="D67" s="250">
        <f>[3]Milch!$C49</f>
        <v>74.043920999999997</v>
      </c>
      <c r="E67" s="250">
        <f t="shared" si="17"/>
        <v>12.221823999999998</v>
      </c>
      <c r="F67" s="355">
        <f t="shared" si="22"/>
        <v>0.16506181513537088</v>
      </c>
      <c r="G67" s="251"/>
      <c r="H67" s="304">
        <f>[3]Milch!$E49</f>
        <v>19467</v>
      </c>
      <c r="I67" s="304">
        <f>[3]Milch!$F49</f>
        <v>245730</v>
      </c>
      <c r="J67" s="265">
        <f t="shared" si="21"/>
        <v>7.3405807758006314E-2</v>
      </c>
      <c r="K67" s="265"/>
      <c r="L67" s="189">
        <f>[3]Milch!$A49</f>
        <v>44713</v>
      </c>
      <c r="M67" s="343">
        <f>'Früchte Daten'!BQ65</f>
        <v>5</v>
      </c>
      <c r="N67" s="250">
        <f>[3]Milch!$Z49</f>
        <v>1.886431809616218</v>
      </c>
      <c r="O67" s="250">
        <f>[3]Milch!$AA49</f>
        <v>1.7100653105369938</v>
      </c>
      <c r="P67" s="252">
        <f>[3]Milch!$AB49</f>
        <v>1.8451941970581502</v>
      </c>
      <c r="Q67" s="252">
        <f>[3]Milch!$AC49</f>
        <v>1.3655368780605264</v>
      </c>
      <c r="R67" s="250">
        <f>[3]Milch!$BN49</f>
        <v>12.535944033868692</v>
      </c>
      <c r="S67" s="250">
        <f>[3]Milch!$BO49</f>
        <v>8.282933913828229</v>
      </c>
      <c r="T67" s="252">
        <f>[3]Milch!$BP49</f>
        <v>10.334738538027096</v>
      </c>
      <c r="U67" s="252">
        <f>[3]Milch!$BQ49</f>
        <v>6.9140488296329536</v>
      </c>
      <c r="V67" s="250">
        <f>[3]Milch!$BR49</f>
        <v>6.3051842402978284</v>
      </c>
      <c r="W67" s="250">
        <f>[3]Milch!$BS49</f>
        <v>4.2937926646420204</v>
      </c>
      <c r="X67" s="252">
        <f>[3]Milch!$BF49</f>
        <v>22.054042475737141</v>
      </c>
      <c r="Y67" s="252">
        <f>[3]Milch!$BG49</f>
        <v>18.471319812254603</v>
      </c>
      <c r="Z67" s="250">
        <f>[3]Milch!$BH49</f>
        <v>19.853416150510064</v>
      </c>
      <c r="AA67" s="250">
        <f>[3]Milch!$BI49</f>
        <v>13.410958511370627</v>
      </c>
      <c r="AB67" s="252"/>
      <c r="AC67" s="252">
        <f>[3]Milch!$AH49</f>
        <v>21.640925160293346</v>
      </c>
      <c r="AD67" s="252">
        <f>[3]Milch!$AI49</f>
        <v>16.699277383434993</v>
      </c>
      <c r="AE67" s="250">
        <f>[3]Milch!$AL49</f>
        <v>25.46665264517366</v>
      </c>
      <c r="AF67" s="250">
        <f>[3]Milch!$AM49</f>
        <v>18.248564030114089</v>
      </c>
      <c r="AG67" s="252">
        <f>[3]Milch!$AR49</f>
        <v>9.5035674033223909</v>
      </c>
      <c r="AH67" s="252">
        <f>[3]Milch!$AS49</f>
        <v>7.3895668091212556</v>
      </c>
      <c r="AI67" s="250">
        <f>[3]Milch!$AN49</f>
        <v>15.041242533691996</v>
      </c>
      <c r="AJ67" s="250">
        <f>[3]Milch!$AO49</f>
        <v>10.48207832042454</v>
      </c>
      <c r="AK67" s="252">
        <f>[3]Milch!$AP49</f>
        <v>35.068325668340627</v>
      </c>
      <c r="AL67" s="252">
        <f>[3]Milch!$AQ49</f>
        <v>22.599197726000838</v>
      </c>
      <c r="AM67" s="250">
        <f>[3]Milch!$AJ49</f>
        <v>20.081403963457674</v>
      </c>
      <c r="AN67" s="250">
        <f>[3]Milch!$AK49</f>
        <v>19.970810031620559</v>
      </c>
      <c r="AO67" s="252"/>
      <c r="AP67" s="252">
        <f>[3]Milch!$CD49</f>
        <v>3.682874278553752</v>
      </c>
      <c r="AQ67" s="252">
        <f>[3]Milch!$CE49</f>
        <v>3.4719645671700601</v>
      </c>
      <c r="AR67" s="250">
        <f>[3]Milch!$BZ49</f>
        <v>4.4726387620569019</v>
      </c>
      <c r="AS67" s="250">
        <f>[3]Milch!$CA49</f>
        <v>4.372676510160483</v>
      </c>
      <c r="AT67" s="252">
        <f>[3]Milch!$CB49</f>
        <v>5.5648636963505149</v>
      </c>
      <c r="AU67" s="252">
        <f>[3]Milch!$CC49</f>
        <v>4.8080841541513895</v>
      </c>
      <c r="AV67" s="250">
        <f>[3]Milch!$CF49</f>
        <v>4.9188632311562746</v>
      </c>
      <c r="AW67" s="250">
        <f>[3]Milch!$CG49</f>
        <v>3.8956158482359484</v>
      </c>
      <c r="AX67" s="369"/>
      <c r="AY67" s="189">
        <f>[3]Milch!$A49</f>
        <v>44713</v>
      </c>
      <c r="AZ67" s="343">
        <f>'Früchte Daten'!BQ65</f>
        <v>5</v>
      </c>
      <c r="BA67" s="440">
        <f>[3]Milch!$CX49</f>
        <v>4520.5384533269998</v>
      </c>
      <c r="BB67" s="440">
        <f>[3]Milch!$CY49</f>
        <v>23617.751354244003</v>
      </c>
      <c r="BC67" s="304">
        <f>[3]Milch!$AD49</f>
        <v>3034.416235404</v>
      </c>
      <c r="BD67" s="304">
        <f>[3]Milch!$AE49</f>
        <v>5112.615531251</v>
      </c>
      <c r="BE67" s="305">
        <f>[3]Milch!$AF49</f>
        <v>1334.297873579</v>
      </c>
      <c r="BF67" s="305">
        <f>[3]Milch!$AG49</f>
        <v>16210.677310186</v>
      </c>
      <c r="BG67" s="304"/>
      <c r="BH67" s="304">
        <f>[3]Milch!$CV49</f>
        <v>180.82770346300001</v>
      </c>
      <c r="BI67" s="304">
        <f>[3]Milch!$CW49</f>
        <v>3530.0137455930003</v>
      </c>
      <c r="BJ67" s="305">
        <f>[3]Milch!$BT49</f>
        <v>45.019697049000996</v>
      </c>
      <c r="BK67" s="305">
        <f>[3]Milch!$BU49</f>
        <v>1041.6601080630001</v>
      </c>
      <c r="BL67" s="304">
        <f>[3]Milch!$BV49</f>
        <v>16.847668840999997</v>
      </c>
      <c r="BM67" s="304">
        <f>[3]Milch!$BW49</f>
        <v>991.66408631799993</v>
      </c>
      <c r="BN67" s="305">
        <f>[3]Milch!$BX49</f>
        <v>66.385878436001008</v>
      </c>
      <c r="BO67" s="305">
        <f>[3]Milch!$BY49</f>
        <v>881.25446653500001</v>
      </c>
      <c r="BP67" s="304"/>
      <c r="BQ67" s="304">
        <f>[3]Milch!$CT49</f>
        <v>135.38023063000099</v>
      </c>
      <c r="BR67" s="304">
        <f>[3]Milch!$CU49</f>
        <v>1458.5439574919999</v>
      </c>
      <c r="BS67" s="305">
        <f>[3]Milch!$BJ49</f>
        <v>102.774130630001</v>
      </c>
      <c r="BT67" s="305">
        <f>[3]Milch!$BK49</f>
        <v>362.51176564100001</v>
      </c>
      <c r="BU67" s="304">
        <f>[3]Milch!$BL49</f>
        <v>17.233139999999999</v>
      </c>
      <c r="BV67" s="304">
        <f>[3]Milch!$BM49</f>
        <v>994.82348825300096</v>
      </c>
      <c r="BW67" s="304"/>
      <c r="BX67" s="305">
        <f>[3]Milch!$CP49</f>
        <v>629.94109106200096</v>
      </c>
      <c r="BY67" s="305">
        <f>[3]Milch!$CQ49</f>
        <v>8511.2939765209994</v>
      </c>
      <c r="BZ67" s="304">
        <f>[3]Milch!AT49</f>
        <v>21.011750459001</v>
      </c>
      <c r="CA67" s="304">
        <f>[3]Milch!AU49</f>
        <v>288.37836107099997</v>
      </c>
      <c r="CB67" s="305">
        <f>[3]Milch!AX49</f>
        <v>68.244446235000993</v>
      </c>
      <c r="CC67" s="305">
        <f>[3]Milch!AY49</f>
        <v>865.21422015199994</v>
      </c>
      <c r="CD67" s="304">
        <f>[3]Milch!BD49</f>
        <v>36.713696814000997</v>
      </c>
      <c r="CE67" s="304">
        <f>[3]Milch!BE49</f>
        <v>599.84362954100004</v>
      </c>
      <c r="CF67" s="305">
        <f>[3]Milch!AZ49</f>
        <v>191.64517483400002</v>
      </c>
      <c r="CG67" s="305">
        <f>[3]Milch!BA49</f>
        <v>1502.9610888080001</v>
      </c>
      <c r="CH67" s="304">
        <f>[3]Milch!BB49</f>
        <v>36.933220198000001</v>
      </c>
      <c r="CI67" s="304">
        <f>[3]Milch!BC49</f>
        <v>382.580036398</v>
      </c>
      <c r="CJ67" s="305">
        <f>[3]Milch!AV49</f>
        <v>10.99639219</v>
      </c>
      <c r="CK67" s="305">
        <f>[3]Milch!AW49</f>
        <v>222.10844581000001</v>
      </c>
      <c r="CL67" s="304"/>
      <c r="CM67" s="304">
        <f>[3]Milch!$CR49</f>
        <v>1828.3294732329998</v>
      </c>
      <c r="CN67" s="304">
        <f>[3]Milch!$CS49</f>
        <v>8770.7680553450009</v>
      </c>
      <c r="CO67" s="305">
        <f>[3]Milch!$CL49</f>
        <v>911.89388603100099</v>
      </c>
      <c r="CP67" s="305">
        <f>[3]Milch!$CM49</f>
        <v>2486.919882526</v>
      </c>
      <c r="CQ67" s="304">
        <f>[3]Milch!$CH49</f>
        <v>217.33638334900101</v>
      </c>
      <c r="CR67" s="304">
        <f>[3]Milch!$CI49</f>
        <v>1482.6368853810002</v>
      </c>
      <c r="CS67" s="305">
        <f>[3]Milch!$CJ49</f>
        <v>159.68189033700102</v>
      </c>
      <c r="CT67" s="305">
        <f>[3]Milch!$CK49</f>
        <v>735.48868149400005</v>
      </c>
      <c r="CU67" s="304">
        <f>[3]Milch!$CN49</f>
        <v>372.52892601900101</v>
      </c>
      <c r="CV67" s="304">
        <f>[3]Milch!$CO49</f>
        <v>2290.832097295</v>
      </c>
    </row>
    <row r="68" spans="2:100" s="188" customFormat="1" ht="12.75" x14ac:dyDescent="0.2">
      <c r="B68" s="189">
        <f>[3]Milch!$A50</f>
        <v>44682</v>
      </c>
      <c r="C68" s="250">
        <f>[3]Milch!$B50</f>
        <v>80.587307999999993</v>
      </c>
      <c r="D68" s="250">
        <f>[3]Milch!$C50</f>
        <v>71.710097000000005</v>
      </c>
      <c r="E68" s="250">
        <f t="shared" si="17"/>
        <v>8.8772109999999884</v>
      </c>
      <c r="F68" s="355">
        <f t="shared" si="22"/>
        <v>0.12379304130630286</v>
      </c>
      <c r="G68" s="251"/>
      <c r="H68" s="304">
        <f>[3]Milch!$E50</f>
        <v>25424</v>
      </c>
      <c r="I68" s="304">
        <f>[3]Milch!$F50</f>
        <v>287065</v>
      </c>
      <c r="J68" s="265">
        <f t="shared" si="21"/>
        <v>8.135966386016788E-2</v>
      </c>
      <c r="K68" s="265"/>
      <c r="L68" s="189">
        <f>[3]Milch!$A50</f>
        <v>44682</v>
      </c>
      <c r="M68" s="343">
        <f>'Früchte Daten'!BQ66</f>
        <v>4</v>
      </c>
      <c r="N68" s="250">
        <f>[3]Milch!$Z50</f>
        <v>1.8818388920568927</v>
      </c>
      <c r="O68" s="250">
        <f>[3]Milch!$AA50</f>
        <v>1.7038016082827276</v>
      </c>
      <c r="P68" s="252">
        <f>[3]Milch!$AB50</f>
        <v>1.8513179818432017</v>
      </c>
      <c r="Q68" s="252">
        <f>[3]Milch!$AC50</f>
        <v>1.341711532943852</v>
      </c>
      <c r="R68" s="250">
        <f>[3]Milch!$BN50</f>
        <v>12.520809691186663</v>
      </c>
      <c r="S68" s="250">
        <f>[3]Milch!$BO50</f>
        <v>7.8531604490525924</v>
      </c>
      <c r="T68" s="252">
        <f>[3]Milch!$BP50</f>
        <v>10.351031830214209</v>
      </c>
      <c r="U68" s="252">
        <f>[3]Milch!$BQ50</f>
        <v>6.8489373356558607</v>
      </c>
      <c r="V68" s="250">
        <f>[3]Milch!$BR50</f>
        <v>6.2748159474889889</v>
      </c>
      <c r="W68" s="250">
        <f>[3]Milch!$BS50</f>
        <v>4.3327175191580078</v>
      </c>
      <c r="X68" s="252">
        <f>[3]Milch!$BF50</f>
        <v>21.542427563848975</v>
      </c>
      <c r="Y68" s="252">
        <f>[3]Milch!$BG50</f>
        <v>18.139339068369587</v>
      </c>
      <c r="Z68" s="250">
        <f>[3]Milch!$BH50</f>
        <v>18.687889876205158</v>
      </c>
      <c r="AA68" s="250">
        <f>[3]Milch!$BI50</f>
        <v>13.444103472135582</v>
      </c>
      <c r="AB68" s="252"/>
      <c r="AC68" s="252">
        <f>[3]Milch!$AH50</f>
        <v>21.720918471608712</v>
      </c>
      <c r="AD68" s="252">
        <f>[3]Milch!$AI50</f>
        <v>19.038869671884694</v>
      </c>
      <c r="AE68" s="250">
        <f>[3]Milch!$AL50</f>
        <v>25.090612082773937</v>
      </c>
      <c r="AF68" s="250">
        <f>[3]Milch!$AM50</f>
        <v>19.27515991314861</v>
      </c>
      <c r="AG68" s="252">
        <f>[3]Milch!$AR50</f>
        <v>9.464332260829222</v>
      </c>
      <c r="AH68" s="252">
        <f>[3]Milch!$AS50</f>
        <v>7.5065484427870057</v>
      </c>
      <c r="AI68" s="250">
        <f>[3]Milch!$AN50</f>
        <v>14.854100595125065</v>
      </c>
      <c r="AJ68" s="250">
        <f>[3]Milch!$AO50</f>
        <v>10.561249739964627</v>
      </c>
      <c r="AK68" s="252">
        <f>[3]Milch!$AP50</f>
        <v>35.993571345838333</v>
      </c>
      <c r="AL68" s="252">
        <f>[3]Milch!$AQ50</f>
        <v>21.408228001163135</v>
      </c>
      <c r="AM68" s="250">
        <f>[3]Milch!$AJ50</f>
        <v>20.335326021861025</v>
      </c>
      <c r="AN68" s="250">
        <f>[3]Milch!$AK50</f>
        <v>19.541090301180994</v>
      </c>
      <c r="AO68" s="252"/>
      <c r="AP68" s="252">
        <f>[3]Milch!$CD50</f>
        <v>3.6249533407371901</v>
      </c>
      <c r="AQ68" s="252">
        <f>[3]Milch!$CE50</f>
        <v>3.3569578387081274</v>
      </c>
      <c r="AR68" s="250">
        <f>[3]Milch!$BZ50</f>
        <v>4.3373876983715656</v>
      </c>
      <c r="AS68" s="250">
        <f>[3]Milch!$CA50</f>
        <v>4.4201824206391986</v>
      </c>
      <c r="AT68" s="252">
        <f>[3]Milch!$CB50</f>
        <v>5.3978150102179612</v>
      </c>
      <c r="AU68" s="252">
        <f>[3]Milch!$CC50</f>
        <v>4.7542747286410751</v>
      </c>
      <c r="AV68" s="250">
        <f>[3]Milch!$CF50</f>
        <v>5.0706886004107918</v>
      </c>
      <c r="AW68" s="250">
        <f>[3]Milch!$CG50</f>
        <v>3.7514501112440706</v>
      </c>
      <c r="AX68" s="369"/>
      <c r="AY68" s="189">
        <f>[3]Milch!$A50</f>
        <v>44682</v>
      </c>
      <c r="AZ68" s="343">
        <f>'Früchte Daten'!BQ66</f>
        <v>4</v>
      </c>
      <c r="BA68" s="440">
        <f>[3]Milch!$CX50</f>
        <v>3609.8101477939999</v>
      </c>
      <c r="BB68" s="440">
        <f>[3]Milch!$CY50</f>
        <v>19190.823073527998</v>
      </c>
      <c r="BC68" s="304">
        <f>[3]Milch!$AD50</f>
        <v>2455.9307768569997</v>
      </c>
      <c r="BD68" s="304">
        <f>[3]Milch!$AE50</f>
        <v>4087.5273332870001</v>
      </c>
      <c r="BE68" s="305">
        <f>[3]Milch!$AF50</f>
        <v>1043.1349164190001</v>
      </c>
      <c r="BF68" s="305">
        <f>[3]Milch!$AG50</f>
        <v>13231.347723937999</v>
      </c>
      <c r="BG68" s="304"/>
      <c r="BH68" s="304">
        <f>[3]Milch!$CV50</f>
        <v>154.46825979899998</v>
      </c>
      <c r="BI68" s="304">
        <f>[3]Milch!$CW50</f>
        <v>3061.7679770969999</v>
      </c>
      <c r="BJ68" s="305">
        <f>[3]Milch!$BT50</f>
        <v>37.672587256</v>
      </c>
      <c r="BK68" s="305">
        <f>[3]Milch!$BU50</f>
        <v>1020.095321203</v>
      </c>
      <c r="BL68" s="304">
        <f>[3]Milch!$BV50</f>
        <v>14.778811223</v>
      </c>
      <c r="BM68" s="304">
        <f>[3]Milch!$BW50</f>
        <v>839.05099800999994</v>
      </c>
      <c r="BN68" s="305">
        <f>[3]Milch!$BX50</f>
        <v>53.907170000000001</v>
      </c>
      <c r="BO68" s="305">
        <f>[3]Milch!$BY50</f>
        <v>707.33009262200096</v>
      </c>
      <c r="BP68" s="304"/>
      <c r="BQ68" s="304">
        <f>[3]Milch!$CT50</f>
        <v>134.004921940001</v>
      </c>
      <c r="BR68" s="304">
        <f>[3]Milch!$CU50</f>
        <v>1199.116617485</v>
      </c>
      <c r="BS68" s="305">
        <f>[3]Milch!$BJ50</f>
        <v>98.531279002001</v>
      </c>
      <c r="BT68" s="305">
        <f>[3]Milch!$BK50</f>
        <v>303.35372839499996</v>
      </c>
      <c r="BU68" s="304">
        <f>[3]Milch!$BL50</f>
        <v>22.984962937999999</v>
      </c>
      <c r="BV68" s="304">
        <f>[3]Milch!$BM50</f>
        <v>812.03168389300106</v>
      </c>
      <c r="BW68" s="304"/>
      <c r="BX68" s="305">
        <f>[3]Milch!$CP50</f>
        <v>518.07880103100103</v>
      </c>
      <c r="BY68" s="305">
        <f>[3]Milch!$CQ50</f>
        <v>6709.6728753899997</v>
      </c>
      <c r="BZ68" s="304">
        <f>[3]Milch!AT50</f>
        <v>16.581790939999998</v>
      </c>
      <c r="CA68" s="304">
        <f>[3]Milch!AU50</f>
        <v>189.465926644001</v>
      </c>
      <c r="CB68" s="305">
        <f>[3]Milch!AX50</f>
        <v>56.755934612000999</v>
      </c>
      <c r="CC68" s="305">
        <f>[3]Milch!AY50</f>
        <v>596.59199735000107</v>
      </c>
      <c r="CD68" s="304">
        <f>[3]Milch!BD50</f>
        <v>31.224193595999999</v>
      </c>
      <c r="CE68" s="304">
        <f>[3]Milch!BE50</f>
        <v>457.52234705900099</v>
      </c>
      <c r="CF68" s="305">
        <f>[3]Milch!AZ50</f>
        <v>130.25966941600001</v>
      </c>
      <c r="CG68" s="305">
        <f>[3]Milch!BA50</f>
        <v>1151.9760917229999</v>
      </c>
      <c r="CH68" s="304">
        <f>[3]Milch!BB50</f>
        <v>27.906487966</v>
      </c>
      <c r="CI68" s="304">
        <f>[3]Milch!BC50</f>
        <v>354.07687512899997</v>
      </c>
      <c r="CJ68" s="305">
        <f>[3]Milch!AV50</f>
        <v>18.008578769001002</v>
      </c>
      <c r="CK68" s="305">
        <f>[3]Milch!AW50</f>
        <v>201.596086982</v>
      </c>
      <c r="CL68" s="304"/>
      <c r="CM68" s="304">
        <f>[3]Milch!$CR50</f>
        <v>1392.8855042820001</v>
      </c>
      <c r="CN68" s="304">
        <f>[3]Milch!$CS50</f>
        <v>7328.851894466</v>
      </c>
      <c r="CO68" s="305">
        <f>[3]Milch!$CL50</f>
        <v>696.94232281600102</v>
      </c>
      <c r="CP68" s="305">
        <f>[3]Milch!$CM50</f>
        <v>2042.7566508329999</v>
      </c>
      <c r="CQ68" s="304">
        <f>[3]Milch!$CH50</f>
        <v>158.496918655001</v>
      </c>
      <c r="CR68" s="304">
        <f>[3]Milch!$CI50</f>
        <v>1287.1329194549999</v>
      </c>
      <c r="CS68" s="305">
        <f>[3]Milch!$CJ50</f>
        <v>129.05395792600001</v>
      </c>
      <c r="CT68" s="305">
        <f>[3]Milch!$CK50</f>
        <v>604.22672270499993</v>
      </c>
      <c r="CU68" s="304">
        <f>[3]Milch!$CN50</f>
        <v>266.33959127200001</v>
      </c>
      <c r="CV68" s="304">
        <f>[3]Milch!$CO50</f>
        <v>1907.4612512040001</v>
      </c>
    </row>
    <row r="69" spans="2:100" s="188" customFormat="1" ht="12.75" x14ac:dyDescent="0.2">
      <c r="B69" s="189">
        <f>[3]Milch!$A51</f>
        <v>44652</v>
      </c>
      <c r="C69" s="250">
        <f>[3]Milch!$B51</f>
        <v>80.519869</v>
      </c>
      <c r="D69" s="250">
        <f>[3]Milch!$C51</f>
        <v>69.409678999999997</v>
      </c>
      <c r="E69" s="250">
        <f t="shared" si="17"/>
        <v>11.110190000000003</v>
      </c>
      <c r="F69" s="355">
        <f t="shared" si="22"/>
        <v>0.16006686906014944</v>
      </c>
      <c r="G69" s="251"/>
      <c r="H69" s="304">
        <f>[3]Milch!$E51</f>
        <v>22803</v>
      </c>
      <c r="I69" s="304">
        <f>[3]Milch!$F51</f>
        <v>283597</v>
      </c>
      <c r="J69" s="265">
        <f t="shared" si="21"/>
        <v>7.4422323759791117E-2</v>
      </c>
      <c r="K69" s="265"/>
      <c r="L69" s="189">
        <f>[3]Milch!$A51</f>
        <v>44652</v>
      </c>
      <c r="M69" s="343">
        <f>'Früchte Daten'!BQ67</f>
        <v>4</v>
      </c>
      <c r="N69" s="250">
        <f>[3]Milch!$Z51</f>
        <v>1.8643354837652553</v>
      </c>
      <c r="O69" s="250">
        <f>[3]Milch!$AA51</f>
        <v>1.6726377282479972</v>
      </c>
      <c r="P69" s="252">
        <f>[3]Milch!$AB51</f>
        <v>1.8146242590410597</v>
      </c>
      <c r="Q69" s="252">
        <f>[3]Milch!$AC51</f>
        <v>1.310758276266736</v>
      </c>
      <c r="R69" s="250">
        <f>[3]Milch!$BN51</f>
        <v>12.300216601338336</v>
      </c>
      <c r="S69" s="250">
        <f>[3]Milch!$BO51</f>
        <v>8.0714291521366626</v>
      </c>
      <c r="T69" s="252">
        <f>[3]Milch!$BP51</f>
        <v>9.9272717631140104</v>
      </c>
      <c r="U69" s="252">
        <f>[3]Milch!$BQ51</f>
        <v>6.9688272742319519</v>
      </c>
      <c r="V69" s="250">
        <f>[3]Milch!$BR51</f>
        <v>6.2799040473907297</v>
      </c>
      <c r="W69" s="250">
        <f>[3]Milch!$BS51</f>
        <v>4.1544703796714</v>
      </c>
      <c r="X69" s="252">
        <f>[3]Milch!$BF51</f>
        <v>21.856739558178827</v>
      </c>
      <c r="Y69" s="252">
        <f>[3]Milch!$BG51</f>
        <v>17.588822515221498</v>
      </c>
      <c r="Z69" s="250">
        <f>[3]Milch!$BH51</f>
        <v>19.659353880626796</v>
      </c>
      <c r="AA69" s="250">
        <f>[3]Milch!$BI51</f>
        <v>13.130337190332741</v>
      </c>
      <c r="AB69" s="252"/>
      <c r="AC69" s="252">
        <f>[3]Milch!$AH51</f>
        <v>19.923123791060927</v>
      </c>
      <c r="AD69" s="252">
        <f>[3]Milch!$AI51</f>
        <v>17.348360603242838</v>
      </c>
      <c r="AE69" s="250">
        <f>[3]Milch!$AL51</f>
        <v>24.605979555718267</v>
      </c>
      <c r="AF69" s="250">
        <f>[3]Milch!$AM51</f>
        <v>18.502501448197432</v>
      </c>
      <c r="AG69" s="252">
        <f>[3]Milch!$AR51</f>
        <v>9.4061579351073767</v>
      </c>
      <c r="AH69" s="252">
        <f>[3]Milch!$AS51</f>
        <v>7.2115404514304382</v>
      </c>
      <c r="AI69" s="250">
        <f>[3]Milch!$AN51</f>
        <v>14.491424360669319</v>
      </c>
      <c r="AJ69" s="250">
        <f>[3]Milch!$AO51</f>
        <v>10.066192232937992</v>
      </c>
      <c r="AK69" s="252">
        <f>[3]Milch!$AP51</f>
        <v>33.522162028472827</v>
      </c>
      <c r="AL69" s="252">
        <f>[3]Milch!$AQ51</f>
        <v>21.144239206039995</v>
      </c>
      <c r="AM69" s="250">
        <f>[3]Milch!$AJ51</f>
        <v>25.008646360704383</v>
      </c>
      <c r="AN69" s="250">
        <f>[3]Milch!$AK51</f>
        <v>19.864888144458416</v>
      </c>
      <c r="AO69" s="252"/>
      <c r="AP69" s="252">
        <f>[3]Milch!$CD51</f>
        <v>3.4811977386871522</v>
      </c>
      <c r="AQ69" s="252">
        <f>[3]Milch!$CE51</f>
        <v>3.3160382893920342</v>
      </c>
      <c r="AR69" s="250">
        <f>[3]Milch!$BZ51</f>
        <v>4.4652181422377781</v>
      </c>
      <c r="AS69" s="250">
        <f>[3]Milch!$CA51</f>
        <v>4.3633665176329988</v>
      </c>
      <c r="AT69" s="252">
        <f>[3]Milch!$CB51</f>
        <v>5.4229030886252332</v>
      </c>
      <c r="AU69" s="252">
        <f>[3]Milch!$CC51</f>
        <v>4.7518700020551154</v>
      </c>
      <c r="AV69" s="250">
        <f>[3]Milch!$CF51</f>
        <v>4.8999068647514559</v>
      </c>
      <c r="AW69" s="250">
        <f>[3]Milch!$CG51</f>
        <v>3.6825917761189437</v>
      </c>
      <c r="AX69" s="369"/>
      <c r="AY69" s="189">
        <f>[3]Milch!$A51</f>
        <v>44652</v>
      </c>
      <c r="AZ69" s="343">
        <f>'Früchte Daten'!BQ67</f>
        <v>4</v>
      </c>
      <c r="BA69" s="440">
        <f>[3]Milch!$CX51</f>
        <v>3711.9625532109999</v>
      </c>
      <c r="BB69" s="440">
        <f>[3]Milch!$CY51</f>
        <v>20351.170770158998</v>
      </c>
      <c r="BC69" s="304">
        <f>[3]Milch!$AD51</f>
        <v>2469.5723336769997</v>
      </c>
      <c r="BD69" s="304">
        <f>[3]Milch!$AE51</f>
        <v>4193.3883532460004</v>
      </c>
      <c r="BE69" s="305">
        <f>[3]Milch!$AF51</f>
        <v>1118.414704176</v>
      </c>
      <c r="BF69" s="305">
        <f>[3]Milch!$AG51</f>
        <v>14235.024091249001</v>
      </c>
      <c r="BG69" s="304"/>
      <c r="BH69" s="304">
        <f>[3]Milch!$CV51</f>
        <v>157.13118558500099</v>
      </c>
      <c r="BI69" s="304">
        <f>[3]Milch!$CW51</f>
        <v>3148.8322229630003</v>
      </c>
      <c r="BJ69" s="305">
        <f>[3]Milch!$BT51</f>
        <v>39.791107322999999</v>
      </c>
      <c r="BK69" s="305">
        <f>[3]Milch!$BU51</f>
        <v>1010.2942957089999</v>
      </c>
      <c r="BL69" s="304">
        <f>[3]Milch!$BV51</f>
        <v>17.068492860000998</v>
      </c>
      <c r="BM69" s="304">
        <f>[3]Milch!$BW51</f>
        <v>870.90898316100095</v>
      </c>
      <c r="BN69" s="305">
        <f>[3]Milch!$BX51</f>
        <v>53.701510000001001</v>
      </c>
      <c r="BO69" s="305">
        <f>[3]Milch!$BY51</f>
        <v>738.62022974700096</v>
      </c>
      <c r="BP69" s="304"/>
      <c r="BQ69" s="304">
        <f>[3]Milch!$CT51</f>
        <v>119.957278655</v>
      </c>
      <c r="BR69" s="304">
        <f>[3]Milch!$CU51</f>
        <v>1312.167032435</v>
      </c>
      <c r="BS69" s="305">
        <f>[3]Milch!$BJ51</f>
        <v>90.126998540999992</v>
      </c>
      <c r="BT69" s="305">
        <f>[3]Milch!$BK51</f>
        <v>345.15929610900099</v>
      </c>
      <c r="BU69" s="304">
        <f>[3]Milch!$BL51</f>
        <v>16.673080000000002</v>
      </c>
      <c r="BV69" s="304">
        <f>[3]Milch!$BM51</f>
        <v>883.86297588500099</v>
      </c>
      <c r="BW69" s="304"/>
      <c r="BX69" s="305">
        <f>[3]Milch!$CP51</f>
        <v>482.99612389100099</v>
      </c>
      <c r="BY69" s="305">
        <f>[3]Milch!$CQ51</f>
        <v>6791.9542852699997</v>
      </c>
      <c r="BZ69" s="304">
        <f>[3]Milch!AT51</f>
        <v>20.395447742001</v>
      </c>
      <c r="CA69" s="304">
        <f>[3]Milch!AU51</f>
        <v>203.60911417</v>
      </c>
      <c r="CB69" s="305">
        <f>[3]Milch!AX51</f>
        <v>56.931001003999995</v>
      </c>
      <c r="CC69" s="305">
        <f>[3]Milch!AY51</f>
        <v>693.597034616001</v>
      </c>
      <c r="CD69" s="304">
        <f>[3]Milch!BD51</f>
        <v>28.319376699999999</v>
      </c>
      <c r="CE69" s="304">
        <f>[3]Milch!BE51</f>
        <v>444.93828099799998</v>
      </c>
      <c r="CF69" s="305">
        <f>[3]Milch!AZ51</f>
        <v>114.02785102</v>
      </c>
      <c r="CG69" s="305">
        <f>[3]Milch!BA51</f>
        <v>950.80021873500004</v>
      </c>
      <c r="CH69" s="304">
        <f>[3]Milch!BB51</f>
        <v>35.339730813000003</v>
      </c>
      <c r="CI69" s="304">
        <f>[3]Milch!BC51</f>
        <v>380.94871635499999</v>
      </c>
      <c r="CJ69" s="305">
        <f>[3]Milch!AV51</f>
        <v>11.216014612</v>
      </c>
      <c r="CK69" s="305">
        <f>[3]Milch!AW51</f>
        <v>284.08773284300105</v>
      </c>
      <c r="CL69" s="304"/>
      <c r="CM69" s="304">
        <f>[3]Milch!$CR51</f>
        <v>1391.480224785</v>
      </c>
      <c r="CN69" s="304">
        <f>[3]Milch!$CS51</f>
        <v>7033.1028388959994</v>
      </c>
      <c r="CO69" s="305">
        <f>[3]Milch!$CL51</f>
        <v>679.51145311300093</v>
      </c>
      <c r="CP69" s="305">
        <f>[3]Milch!$CM51</f>
        <v>1914.8811688329999</v>
      </c>
      <c r="CQ69" s="304">
        <f>[3]Milch!$CH51</f>
        <v>158.57383740700001</v>
      </c>
      <c r="CR69" s="304">
        <f>[3]Milch!$CI51</f>
        <v>1149.6481503089999</v>
      </c>
      <c r="CS69" s="305">
        <f>[3]Milch!$CJ51</f>
        <v>128.24602582900098</v>
      </c>
      <c r="CT69" s="305">
        <f>[3]Milch!$CK51</f>
        <v>585.32572090000099</v>
      </c>
      <c r="CU69" s="304">
        <f>[3]Milch!$CN51</f>
        <v>269.40790293999999</v>
      </c>
      <c r="CV69" s="304">
        <f>[3]Milch!$CO51</f>
        <v>1862.6648551600001</v>
      </c>
    </row>
    <row r="70" spans="2:100" s="188" customFormat="1" ht="12.75" x14ac:dyDescent="0.2">
      <c r="B70" s="189">
        <f>[3]Milch!$A52</f>
        <v>44621</v>
      </c>
      <c r="C70" s="250">
        <f>[3]Milch!$B52</f>
        <v>80.623169000000004</v>
      </c>
      <c r="D70" s="250">
        <f>[3]Milch!$C52</f>
        <v>68.161597999999998</v>
      </c>
      <c r="E70" s="250">
        <f t="shared" si="17"/>
        <v>12.461571000000006</v>
      </c>
      <c r="F70" s="355">
        <f t="shared" si="22"/>
        <v>0.18282392675124792</v>
      </c>
      <c r="G70" s="251"/>
      <c r="H70" s="304">
        <f>[3]Milch!$E52</f>
        <v>23796</v>
      </c>
      <c r="I70" s="304">
        <f>[3]Milch!$F52</f>
        <v>271604</v>
      </c>
      <c r="J70" s="265">
        <f t="shared" si="21"/>
        <v>8.0555179417738654E-2</v>
      </c>
      <c r="K70" s="265"/>
      <c r="L70" s="189">
        <f>[3]Milch!$A52</f>
        <v>44621</v>
      </c>
      <c r="M70" s="343">
        <f>'Früchte Daten'!BQ68</f>
        <v>5</v>
      </c>
      <c r="N70" s="250">
        <f>[3]Milch!$Z52</f>
        <v>1.8647861312794505</v>
      </c>
      <c r="O70" s="250">
        <f>[3]Milch!$AA52</f>
        <v>1.655553734281592</v>
      </c>
      <c r="P70" s="252">
        <f>[3]Milch!$AB52</f>
        <v>1.778632522270176</v>
      </c>
      <c r="Q70" s="252">
        <f>[3]Milch!$AC52</f>
        <v>1.2912519358882897</v>
      </c>
      <c r="R70" s="250">
        <f>[3]Milch!$BN52</f>
        <v>12.51289652563047</v>
      </c>
      <c r="S70" s="250">
        <f>[3]Milch!$BO52</f>
        <v>7.5980175986533842</v>
      </c>
      <c r="T70" s="252">
        <f>[3]Milch!$BP52</f>
        <v>10.605538906492345</v>
      </c>
      <c r="U70" s="252">
        <f>[3]Milch!$BQ52</f>
        <v>6.7058254883022448</v>
      </c>
      <c r="V70" s="250">
        <f>[3]Milch!$BR52</f>
        <v>6.1960742620064995</v>
      </c>
      <c r="W70" s="250">
        <f>[3]Milch!$BS52</f>
        <v>4.1427850976650875</v>
      </c>
      <c r="X70" s="252">
        <f>[3]Milch!$BF52</f>
        <v>21.753924554124719</v>
      </c>
      <c r="Y70" s="252">
        <f>[3]Milch!$BG52</f>
        <v>17.892528286793066</v>
      </c>
      <c r="Z70" s="250">
        <f>[3]Milch!$BH52</f>
        <v>18.674124410255928</v>
      </c>
      <c r="AA70" s="250">
        <f>[3]Milch!$BI52</f>
        <v>12.872465790186851</v>
      </c>
      <c r="AB70" s="252"/>
      <c r="AC70" s="252">
        <f>[3]Milch!$AH52</f>
        <v>21.643120295849791</v>
      </c>
      <c r="AD70" s="252">
        <f>[3]Milch!$AI52</f>
        <v>16.654700496093625</v>
      </c>
      <c r="AE70" s="250">
        <f>[3]Milch!$AL52</f>
        <v>24.664615588879389</v>
      </c>
      <c r="AF70" s="250">
        <f>[3]Milch!$AM52</f>
        <v>18.509855466529974</v>
      </c>
      <c r="AG70" s="252">
        <f>[3]Milch!$AR52</f>
        <v>9.5489493543404667</v>
      </c>
      <c r="AH70" s="252">
        <f>[3]Milch!$AS52</f>
        <v>7.2330979703283855</v>
      </c>
      <c r="AI70" s="250">
        <f>[3]Milch!$AN52</f>
        <v>14.884899222898683</v>
      </c>
      <c r="AJ70" s="250">
        <f>[3]Milch!$AO52</f>
        <v>9.8986761207535245</v>
      </c>
      <c r="AK70" s="252">
        <f>[3]Milch!$AP52</f>
        <v>33.028196033475709</v>
      </c>
      <c r="AL70" s="252">
        <f>[3]Milch!$AQ52</f>
        <v>21.366889728776741</v>
      </c>
      <c r="AM70" s="250">
        <f>[3]Milch!$AJ52</f>
        <v>22.075811031329263</v>
      </c>
      <c r="AN70" s="250">
        <f>[3]Milch!$AK52</f>
        <v>19.089918668025877</v>
      </c>
      <c r="AO70" s="252"/>
      <c r="AP70" s="252">
        <f>[3]Milch!$CD52</f>
        <v>3.6296431625508689</v>
      </c>
      <c r="AQ70" s="252">
        <f>[3]Milch!$CE52</f>
        <v>3.3960223487461589</v>
      </c>
      <c r="AR70" s="250">
        <f>[3]Milch!$BZ52</f>
        <v>4.4393172496449242</v>
      </c>
      <c r="AS70" s="250">
        <f>[3]Milch!$CA52</f>
        <v>4.3115650883592487</v>
      </c>
      <c r="AT70" s="252">
        <f>[3]Milch!$CB52</f>
        <v>5.5122863778134601</v>
      </c>
      <c r="AU70" s="252">
        <f>[3]Milch!$CC52</f>
        <v>4.769631745977807</v>
      </c>
      <c r="AV70" s="250">
        <f>[3]Milch!$CF52</f>
        <v>5.031994093082659</v>
      </c>
      <c r="AW70" s="250">
        <f>[3]Milch!$CG52</f>
        <v>3.7074779133809446</v>
      </c>
      <c r="AX70" s="369"/>
      <c r="AY70" s="189">
        <f>[3]Milch!$A52</f>
        <v>44621</v>
      </c>
      <c r="AZ70" s="343">
        <f>'Früchte Daten'!BQ68</f>
        <v>5</v>
      </c>
      <c r="BA70" s="440">
        <f>[3]Milch!$CX52</f>
        <v>5065.1334230859993</v>
      </c>
      <c r="BB70" s="440">
        <f>[3]Milch!$CY52</f>
        <v>26381.202231536001</v>
      </c>
      <c r="BC70" s="304">
        <f>[3]Milch!$AD52</f>
        <v>3394.4752797849997</v>
      </c>
      <c r="BD70" s="304">
        <f>[3]Milch!$AE52</f>
        <v>5520.7552091349999</v>
      </c>
      <c r="BE70" s="305">
        <f>[3]Milch!$AF52</f>
        <v>1535.0541988500001</v>
      </c>
      <c r="BF70" s="305">
        <f>[3]Milch!$AG52</f>
        <v>18410.521442088</v>
      </c>
      <c r="BG70" s="304"/>
      <c r="BH70" s="304">
        <f>[3]Milch!$CV52</f>
        <v>195.68940457300002</v>
      </c>
      <c r="BI70" s="304">
        <f>[3]Milch!$CW52</f>
        <v>4076.1291409570003</v>
      </c>
      <c r="BJ70" s="305">
        <f>[3]Milch!$BT52</f>
        <v>46.943428357999998</v>
      </c>
      <c r="BK70" s="305">
        <f>[3]Milch!$BU52</f>
        <v>1334.7974388319999</v>
      </c>
      <c r="BL70" s="304">
        <f>[3]Milch!$BV52</f>
        <v>20.073623547000999</v>
      </c>
      <c r="BM70" s="304">
        <f>[3]Milch!$BW52</f>
        <v>1112.8592640899999</v>
      </c>
      <c r="BN70" s="305">
        <f>[3]Milch!$BX52</f>
        <v>73.491983387000005</v>
      </c>
      <c r="BO70" s="305">
        <f>[3]Milch!$BY52</f>
        <v>985.76429370200094</v>
      </c>
      <c r="BP70" s="304"/>
      <c r="BQ70" s="304">
        <f>[3]Milch!$CT52</f>
        <v>161.65084166600101</v>
      </c>
      <c r="BR70" s="304">
        <f>[3]Milch!$CU52</f>
        <v>1702.1986714469999</v>
      </c>
      <c r="BS70" s="305">
        <f>[3]Milch!$BJ52</f>
        <v>116.918481666001</v>
      </c>
      <c r="BT70" s="305">
        <f>[3]Milch!$BK52</f>
        <v>400.98684118900098</v>
      </c>
      <c r="BU70" s="304">
        <f>[3]Milch!$BL52</f>
        <v>27.668779999999998</v>
      </c>
      <c r="BV70" s="304">
        <f>[3]Milch!$BM52</f>
        <v>1199.780109158</v>
      </c>
      <c r="BW70" s="304"/>
      <c r="BX70" s="305">
        <f>[3]Milch!$CP52</f>
        <v>613.1354922700001</v>
      </c>
      <c r="BY70" s="305">
        <f>[3]Milch!$CQ52</f>
        <v>9107.4418225869995</v>
      </c>
      <c r="BZ70" s="304">
        <f>[3]Milch!AT52</f>
        <v>21.72751491</v>
      </c>
      <c r="CA70" s="304">
        <f>[3]Milch!AU52</f>
        <v>290.405587551</v>
      </c>
      <c r="CB70" s="305">
        <f>[3]Milch!AX52</f>
        <v>80.475535699001</v>
      </c>
      <c r="CC70" s="305">
        <f>[3]Milch!AY52</f>
        <v>888.970133663002</v>
      </c>
      <c r="CD70" s="304">
        <f>[3]Milch!BD52</f>
        <v>34.778272358000002</v>
      </c>
      <c r="CE70" s="304">
        <f>[3]Milch!BE52</f>
        <v>585.90980896399992</v>
      </c>
      <c r="CF70" s="305">
        <f>[3]Milch!AZ52</f>
        <v>118.45151556200101</v>
      </c>
      <c r="CG70" s="305">
        <f>[3]Milch!BA52</f>
        <v>1153.8404802150001</v>
      </c>
      <c r="CH70" s="304">
        <f>[3]Milch!BB52</f>
        <v>46.130001233000002</v>
      </c>
      <c r="CI70" s="304">
        <f>[3]Milch!BC52</f>
        <v>476.39751223000098</v>
      </c>
      <c r="CJ70" s="305">
        <f>[3]Milch!AV52</f>
        <v>35.599866716999998</v>
      </c>
      <c r="CK70" s="305">
        <f>[3]Milch!AW52</f>
        <v>576.36900389899995</v>
      </c>
      <c r="CL70" s="304"/>
      <c r="CM70" s="304">
        <f>[3]Milch!$CR52</f>
        <v>1851.505299531</v>
      </c>
      <c r="CN70" s="304">
        <f>[3]Milch!$CS52</f>
        <v>9479.8507507049999</v>
      </c>
      <c r="CO70" s="305">
        <f>[3]Milch!$CL52</f>
        <v>864.46941858599996</v>
      </c>
      <c r="CP70" s="305">
        <f>[3]Milch!$CM52</f>
        <v>2499.2937293329996</v>
      </c>
      <c r="CQ70" s="304">
        <f>[3]Milch!$CH52</f>
        <v>216.24126016400001</v>
      </c>
      <c r="CR70" s="304">
        <f>[3]Milch!$CI52</f>
        <v>1547.9336972020001</v>
      </c>
      <c r="CS70" s="305">
        <f>[3]Milch!$CJ52</f>
        <v>181.08298359200001</v>
      </c>
      <c r="CT70" s="305">
        <f>[3]Milch!$CK52</f>
        <v>846.95796866699993</v>
      </c>
      <c r="CU70" s="304">
        <f>[3]Milch!$CN52</f>
        <v>407.55629272900103</v>
      </c>
      <c r="CV70" s="304">
        <f>[3]Milch!$CO52</f>
        <v>2572.9734218809999</v>
      </c>
    </row>
    <row r="71" spans="2:100" s="188" customFormat="1" ht="12.75" x14ac:dyDescent="0.2">
      <c r="B71" s="189">
        <f>[3]Milch!$A53</f>
        <v>44593</v>
      </c>
      <c r="C71" s="250">
        <f>[3]Milch!$B53</f>
        <v>80.105621999999997</v>
      </c>
      <c r="D71" s="250">
        <f>[3]Milch!$C53</f>
        <v>68.933392999999995</v>
      </c>
      <c r="E71" s="250">
        <f t="shared" si="17"/>
        <v>11.172229000000002</v>
      </c>
      <c r="F71" s="355">
        <f t="shared" si="22"/>
        <v>0.16207281425999165</v>
      </c>
      <c r="G71" s="251"/>
      <c r="H71" s="304">
        <f>[3]Milch!$E53</f>
        <v>20767</v>
      </c>
      <c r="I71" s="304">
        <f>[3]Milch!$F53</f>
        <v>244269</v>
      </c>
      <c r="J71" s="265">
        <f t="shared" si="21"/>
        <v>7.8355393229599002E-2</v>
      </c>
      <c r="K71" s="265"/>
      <c r="L71" s="189">
        <f>[3]Milch!$A53</f>
        <v>44593</v>
      </c>
      <c r="M71" s="343">
        <f>'Früchte Daten'!BQ69</f>
        <v>4</v>
      </c>
      <c r="N71" s="250">
        <f>[3]Milch!$Z53</f>
        <v>1.856804389735482</v>
      </c>
      <c r="O71" s="250">
        <f>[3]Milch!$AA53</f>
        <v>1.6572678592483814</v>
      </c>
      <c r="P71" s="252">
        <f>[3]Milch!$AB53</f>
        <v>1.782032314410074</v>
      </c>
      <c r="Q71" s="252">
        <f>[3]Milch!$AC53</f>
        <v>1.2949574261456656</v>
      </c>
      <c r="R71" s="250">
        <f>[3]Milch!$BN53</f>
        <v>12.480573505090915</v>
      </c>
      <c r="S71" s="250">
        <f>[3]Milch!$BO53</f>
        <v>7.9081540889979278</v>
      </c>
      <c r="T71" s="252">
        <f>[3]Milch!$BP53</f>
        <v>10.575485517966111</v>
      </c>
      <c r="U71" s="252">
        <f>[3]Milch!$BQ53</f>
        <v>6.5269789484575886</v>
      </c>
      <c r="V71" s="250">
        <f>[3]Milch!$BR53</f>
        <v>6.2121329800628056</v>
      </c>
      <c r="W71" s="250">
        <f>[3]Milch!$BS53</f>
        <v>4.1846278224418816</v>
      </c>
      <c r="X71" s="252">
        <f>[3]Milch!$BF53</f>
        <v>20.755569452546325</v>
      </c>
      <c r="Y71" s="252">
        <f>[3]Milch!$BG53</f>
        <v>17.937201375047241</v>
      </c>
      <c r="Z71" s="250">
        <f>[3]Milch!$BH53</f>
        <v>18.378389975955866</v>
      </c>
      <c r="AA71" s="250">
        <f>[3]Milch!$BI53</f>
        <v>12.828640503032327</v>
      </c>
      <c r="AB71" s="252"/>
      <c r="AC71" s="252">
        <f>[3]Milch!$AH53</f>
        <v>20.357817453245818</v>
      </c>
      <c r="AD71" s="252">
        <f>[3]Milch!$AI53</f>
        <v>15.959258910054702</v>
      </c>
      <c r="AE71" s="250">
        <f>[3]Milch!$AL53</f>
        <v>23.945952649950637</v>
      </c>
      <c r="AF71" s="250">
        <f>[3]Milch!$AM53</f>
        <v>18.565186768143015</v>
      </c>
      <c r="AG71" s="252">
        <f>[3]Milch!$AR53</f>
        <v>9.3043191791420874</v>
      </c>
      <c r="AH71" s="252">
        <f>[3]Milch!$AS53</f>
        <v>7.1872738601460728</v>
      </c>
      <c r="AI71" s="250">
        <f>[3]Milch!$AN53</f>
        <v>14.897510054569798</v>
      </c>
      <c r="AJ71" s="250">
        <f>[3]Milch!$AO53</f>
        <v>9.5664748856035029</v>
      </c>
      <c r="AK71" s="252">
        <f>[3]Milch!$AP53</f>
        <v>33.009255793746362</v>
      </c>
      <c r="AL71" s="252">
        <f>[3]Milch!$AQ53</f>
        <v>21.621655089917947</v>
      </c>
      <c r="AM71" s="250">
        <f>[3]Milch!$AJ53</f>
        <v>24.106571031604556</v>
      </c>
      <c r="AN71" s="250">
        <f>[3]Milch!$AK53</f>
        <v>19.066759014171531</v>
      </c>
      <c r="AO71" s="252"/>
      <c r="AP71" s="252">
        <f>[3]Milch!$CD53</f>
        <v>3.6093798543825897</v>
      </c>
      <c r="AQ71" s="252">
        <f>[3]Milch!$CE53</f>
        <v>3.3637103520265663</v>
      </c>
      <c r="AR71" s="250">
        <f>[3]Milch!$BZ53</f>
        <v>4.378988905363669</v>
      </c>
      <c r="AS71" s="250">
        <f>[3]Milch!$CA53</f>
        <v>4.3330570538816611</v>
      </c>
      <c r="AT71" s="252">
        <f>[3]Milch!$CB53</f>
        <v>5.4446330396358986</v>
      </c>
      <c r="AU71" s="252">
        <f>[3]Milch!$CC53</f>
        <v>4.6939877763150992</v>
      </c>
      <c r="AV71" s="250">
        <f>[3]Milch!$CF53</f>
        <v>4.6222563525069136</v>
      </c>
      <c r="AW71" s="250">
        <f>[3]Milch!$CG53</f>
        <v>3.7814142640367985</v>
      </c>
      <c r="AX71" s="369"/>
      <c r="AY71" s="189">
        <f>[3]Milch!$A53</f>
        <v>44593</v>
      </c>
      <c r="AZ71" s="343">
        <f>'Früchte Daten'!BQ69</f>
        <v>4</v>
      </c>
      <c r="BA71" s="440">
        <f>[3]Milch!$CX53</f>
        <v>3991.7671338749997</v>
      </c>
      <c r="BB71" s="440">
        <f>[3]Milch!$CY53</f>
        <v>21137.987932192002</v>
      </c>
      <c r="BC71" s="304">
        <f>[3]Milch!$AD53</f>
        <v>2666.9185892119999</v>
      </c>
      <c r="BD71" s="304">
        <f>[3]Milch!$AE53</f>
        <v>4601.916662482</v>
      </c>
      <c r="BE71" s="305">
        <f>[3]Milch!$AF53</f>
        <v>1214.345711405</v>
      </c>
      <c r="BF71" s="305">
        <f>[3]Milch!$AG53</f>
        <v>14512.67194294</v>
      </c>
      <c r="BG71" s="304"/>
      <c r="BH71" s="304">
        <f>[3]Milch!$CV53</f>
        <v>161.38423342200102</v>
      </c>
      <c r="BI71" s="304">
        <f>[3]Milch!$CW53</f>
        <v>3269.6053523569999</v>
      </c>
      <c r="BJ71" s="305">
        <f>[3]Milch!$BT53</f>
        <v>39.456094529000005</v>
      </c>
      <c r="BK71" s="305">
        <f>[3]Milch!$BU53</f>
        <v>989.34140507300003</v>
      </c>
      <c r="BL71" s="304">
        <f>[3]Milch!$BV53</f>
        <v>15.962391799999999</v>
      </c>
      <c r="BM71" s="304">
        <f>[3]Milch!$BW53</f>
        <v>1007.1211495590001</v>
      </c>
      <c r="BN71" s="305">
        <f>[3]Milch!$BX53</f>
        <v>61.136911258001</v>
      </c>
      <c r="BO71" s="305">
        <f>[3]Milch!$BY53</f>
        <v>746.58376407699996</v>
      </c>
      <c r="BP71" s="304"/>
      <c r="BQ71" s="304">
        <f>[3]Milch!$CT53</f>
        <v>154.19189769099998</v>
      </c>
      <c r="BR71" s="304">
        <f>[3]Milch!$CU53</f>
        <v>1334.621548096</v>
      </c>
      <c r="BS71" s="305">
        <f>[3]Milch!$BJ53</f>
        <v>117.246490889001</v>
      </c>
      <c r="BT71" s="305">
        <f>[3]Milch!$BK53</f>
        <v>331.61013623600098</v>
      </c>
      <c r="BU71" s="304">
        <f>[3]Milch!$BL53</f>
        <v>23.048706803000002</v>
      </c>
      <c r="BV71" s="304">
        <f>[3]Milch!$BM53</f>
        <v>927.82307645900107</v>
      </c>
      <c r="BW71" s="304"/>
      <c r="BX71" s="305">
        <f>[3]Milch!$CP53</f>
        <v>509.49168476400098</v>
      </c>
      <c r="BY71" s="305">
        <f>[3]Milch!$CQ53</f>
        <v>7420.3346683620002</v>
      </c>
      <c r="BZ71" s="304">
        <f>[3]Milch!AT53</f>
        <v>23.357750317000999</v>
      </c>
      <c r="CA71" s="304">
        <f>[3]Milch!AU53</f>
        <v>262.51985914900104</v>
      </c>
      <c r="CB71" s="305">
        <f>[3]Milch!AX53</f>
        <v>65.649885180001007</v>
      </c>
      <c r="CC71" s="305">
        <f>[3]Milch!AY53</f>
        <v>674.69289554299996</v>
      </c>
      <c r="CD71" s="304">
        <f>[3]Milch!BD53</f>
        <v>27.081962531001</v>
      </c>
      <c r="CE71" s="304">
        <f>[3]Milch!BE53</f>
        <v>450.158555568</v>
      </c>
      <c r="CF71" s="305">
        <f>[3]Milch!AZ53</f>
        <v>79.285529482000996</v>
      </c>
      <c r="CG71" s="305">
        <f>[3]Milch!BA53</f>
        <v>804.97081491300003</v>
      </c>
      <c r="CH71" s="304">
        <f>[3]Milch!BB53</f>
        <v>37.391631496000997</v>
      </c>
      <c r="CI71" s="304">
        <f>[3]Milch!BC53</f>
        <v>381.23328627500001</v>
      </c>
      <c r="CJ71" s="305">
        <f>[3]Milch!AV53</f>
        <v>43.894141340000004</v>
      </c>
      <c r="CK71" s="305">
        <f>[3]Milch!AW53</f>
        <v>657.22556867399999</v>
      </c>
      <c r="CL71" s="304"/>
      <c r="CM71" s="304">
        <f>[3]Milch!$CR53</f>
        <v>1444.2663889770001</v>
      </c>
      <c r="CN71" s="304">
        <f>[3]Milch!$CS53</f>
        <v>7400.659926925</v>
      </c>
      <c r="CO71" s="305">
        <f>[3]Milch!$CL53</f>
        <v>675.76403533100108</v>
      </c>
      <c r="CP71" s="305">
        <f>[3]Milch!$CM53</f>
        <v>1933.5533977780001</v>
      </c>
      <c r="CQ71" s="304">
        <f>[3]Milch!$CH53</f>
        <v>175.86343759600001</v>
      </c>
      <c r="CR71" s="304">
        <f>[3]Milch!$CI53</f>
        <v>1184.1132291500001</v>
      </c>
      <c r="CS71" s="305">
        <f>[3]Milch!$CJ53</f>
        <v>155.11345695200001</v>
      </c>
      <c r="CT71" s="305">
        <f>[3]Milch!$CK53</f>
        <v>697.07334577799998</v>
      </c>
      <c r="CU71" s="304">
        <f>[3]Milch!$CN53</f>
        <v>289.05904211400002</v>
      </c>
      <c r="CV71" s="304">
        <f>[3]Milch!$CO53</f>
        <v>2036.3562557940002</v>
      </c>
    </row>
    <row r="72" spans="2:100" s="188" customFormat="1" ht="12.75" x14ac:dyDescent="0.2">
      <c r="B72" s="189">
        <f>[3]Milch!$A54</f>
        <v>44562</v>
      </c>
      <c r="C72" s="250">
        <f>[3]Milch!$B54</f>
        <v>82.867921999999993</v>
      </c>
      <c r="D72" s="250">
        <f>[3]Milch!$C54</f>
        <v>70.518989000000005</v>
      </c>
      <c r="E72" s="250">
        <f t="shared" si="17"/>
        <v>12.348932999999988</v>
      </c>
      <c r="F72" s="355">
        <f t="shared" si="22"/>
        <v>0.17511500342127695</v>
      </c>
      <c r="G72" s="251"/>
      <c r="H72" s="304">
        <f>[3]Milch!$E54</f>
        <v>22516</v>
      </c>
      <c r="I72" s="304">
        <f>[3]Milch!$F54</f>
        <v>261275</v>
      </c>
      <c r="J72" s="265">
        <f t="shared" si="21"/>
        <v>7.9340077733261447E-2</v>
      </c>
      <c r="K72" s="265"/>
      <c r="L72" s="189">
        <f>[3]Milch!$A54</f>
        <v>44562</v>
      </c>
      <c r="M72" s="343">
        <f>'Früchte Daten'!BQ70</f>
        <v>4</v>
      </c>
      <c r="N72" s="250">
        <f>[3]Milch!$Z54</f>
        <v>1.8237891021574928</v>
      </c>
      <c r="O72" s="250">
        <f>[3]Milch!$AA54</f>
        <v>1.6428037141831915</v>
      </c>
      <c r="P72" s="252">
        <f>[3]Milch!$AB54</f>
        <v>1.8090049657993839</v>
      </c>
      <c r="Q72" s="252">
        <f>[3]Milch!$AC54</f>
        <v>1.302603741393074</v>
      </c>
      <c r="R72" s="250">
        <f>[3]Milch!$BN54</f>
        <v>12.29833100440125</v>
      </c>
      <c r="S72" s="250">
        <f>[3]Milch!$BO54</f>
        <v>7.6691372445673753</v>
      </c>
      <c r="T72" s="252">
        <f>[3]Milch!$BP54</f>
        <v>9.8105652694027423</v>
      </c>
      <c r="U72" s="252">
        <f>[3]Milch!$BQ54</f>
        <v>6.6742047678323848</v>
      </c>
      <c r="V72" s="250">
        <f>[3]Milch!$BR54</f>
        <v>6.1143876693635324</v>
      </c>
      <c r="W72" s="250">
        <f>[3]Milch!$BS54</f>
        <v>4.1520579693941722</v>
      </c>
      <c r="X72" s="252">
        <f>[3]Milch!$BF54</f>
        <v>21.419653159415521</v>
      </c>
      <c r="Y72" s="252">
        <f>[3]Milch!$BG54</f>
        <v>17.591368984618928</v>
      </c>
      <c r="Z72" s="250">
        <f>[3]Milch!$BH54</f>
        <v>19.108265700311858</v>
      </c>
      <c r="AA72" s="250">
        <f>[3]Milch!$BI54</f>
        <v>12.562018139892995</v>
      </c>
      <c r="AB72" s="252"/>
      <c r="AC72" s="252">
        <f>[3]Milch!$AH54</f>
        <v>20.675194309277703</v>
      </c>
      <c r="AD72" s="252">
        <f>[3]Milch!$AI54</f>
        <v>17.293468526897605</v>
      </c>
      <c r="AE72" s="250">
        <f>[3]Milch!$AL54</f>
        <v>23.76106087776191</v>
      </c>
      <c r="AF72" s="250">
        <f>[3]Milch!$AM54</f>
        <v>18.236921739970878</v>
      </c>
      <c r="AG72" s="252">
        <f>[3]Milch!$AR54</f>
        <v>8.9902518210605997</v>
      </c>
      <c r="AH72" s="252">
        <f>[3]Milch!$AS54</f>
        <v>7.3679243424533265</v>
      </c>
      <c r="AI72" s="250">
        <f>[3]Milch!$AN54</f>
        <v>15.403232313704518</v>
      </c>
      <c r="AJ72" s="250">
        <f>[3]Milch!$AO54</f>
        <v>9.2759377451426879</v>
      </c>
      <c r="AK72" s="252">
        <f>[3]Milch!$AP54</f>
        <v>33.657191071365396</v>
      </c>
      <c r="AL72" s="252">
        <f>[3]Milch!$AQ54</f>
        <v>21.144379011385372</v>
      </c>
      <c r="AM72" s="250">
        <f>[3]Milch!$AJ54</f>
        <v>22.882541308688143</v>
      </c>
      <c r="AN72" s="250">
        <f>[3]Milch!$AK54</f>
        <v>18.177041744121187</v>
      </c>
      <c r="AO72" s="252"/>
      <c r="AP72" s="252">
        <f>[3]Milch!$CD54</f>
        <v>3.5975430321948454</v>
      </c>
      <c r="AQ72" s="252">
        <f>[3]Milch!$CE54</f>
        <v>3.3527865323215011</v>
      </c>
      <c r="AR72" s="250">
        <f>[3]Milch!$BZ54</f>
        <v>4.4110460846681603</v>
      </c>
      <c r="AS72" s="250">
        <f>[3]Milch!$CA54</f>
        <v>4.3259919265512101</v>
      </c>
      <c r="AT72" s="252">
        <f>[3]Milch!$CB54</f>
        <v>5.237194787865814</v>
      </c>
      <c r="AU72" s="252">
        <f>[3]Milch!$CC54</f>
        <v>4.7338771998544793</v>
      </c>
      <c r="AV72" s="250">
        <f>[3]Milch!$CF54</f>
        <v>4.7066374824936128</v>
      </c>
      <c r="AW72" s="250">
        <f>[3]Milch!$CG54</f>
        <v>3.7116028247234105</v>
      </c>
      <c r="AX72" s="369"/>
      <c r="AY72" s="189">
        <f>[3]Milch!$A54</f>
        <v>44562</v>
      </c>
      <c r="AZ72" s="343">
        <f>'Früchte Daten'!BQ70</f>
        <v>4</v>
      </c>
      <c r="BA72" s="440">
        <f>[3]Milch!$CX54</f>
        <v>4117.4284425850001</v>
      </c>
      <c r="BB72" s="440">
        <f>[3]Milch!$CY54</f>
        <v>23188.187934977999</v>
      </c>
      <c r="BC72" s="304">
        <f>[3]Milch!$AD54</f>
        <v>2905.201528265</v>
      </c>
      <c r="BD72" s="304">
        <f>[3]Milch!$AE54</f>
        <v>4835.1042888860002</v>
      </c>
      <c r="BE72" s="305">
        <f>[3]Milch!$AF54</f>
        <v>1103.261167375</v>
      </c>
      <c r="BF72" s="305">
        <f>[3]Milch!$AG54</f>
        <v>16361.872265202999</v>
      </c>
      <c r="BG72" s="304"/>
      <c r="BH72" s="304">
        <f>[3]Milch!$CV54</f>
        <v>169.012762438001</v>
      </c>
      <c r="BI72" s="304">
        <f>[3]Milch!$CW54</f>
        <v>3234.4364363520003</v>
      </c>
      <c r="BJ72" s="305">
        <f>[3]Milch!$BT54</f>
        <v>37.714000000000993</v>
      </c>
      <c r="BK72" s="305">
        <f>[3]Milch!$BU54</f>
        <v>1018.59649394</v>
      </c>
      <c r="BL72" s="304">
        <f>[3]Milch!$BV54</f>
        <v>19.937990425999999</v>
      </c>
      <c r="BM72" s="304">
        <f>[3]Milch!$BW54</f>
        <v>895.04092887699994</v>
      </c>
      <c r="BN72" s="305">
        <f>[3]Milch!$BX54</f>
        <v>58.607437500000998</v>
      </c>
      <c r="BO72" s="305">
        <f>[3]Milch!$BY54</f>
        <v>786.31821040600096</v>
      </c>
      <c r="BP72" s="304"/>
      <c r="BQ72" s="304">
        <f>[3]Milch!$CT54</f>
        <v>132.90425176300002</v>
      </c>
      <c r="BR72" s="304">
        <f>[3]Milch!$CU54</f>
        <v>1391.2509265179999</v>
      </c>
      <c r="BS72" s="305">
        <f>[3]Milch!$BJ54</f>
        <v>99.629071763001008</v>
      </c>
      <c r="BT72" s="305">
        <f>[3]Milch!$BK54</f>
        <v>345.28759767400101</v>
      </c>
      <c r="BU72" s="304">
        <f>[3]Milch!$BL54</f>
        <v>18.726060000001002</v>
      </c>
      <c r="BV72" s="304">
        <f>[3]Milch!$BM54</f>
        <v>968.64612953000005</v>
      </c>
      <c r="BW72" s="304"/>
      <c r="BX72" s="305">
        <f>[3]Milch!$CP54</f>
        <v>493.58510823900099</v>
      </c>
      <c r="BY72" s="305">
        <f>[3]Milch!$CQ54</f>
        <v>7726.6833067969992</v>
      </c>
      <c r="BZ72" s="304">
        <f>[3]Milch!AT54</f>
        <v>18.299093833000999</v>
      </c>
      <c r="CA72" s="304">
        <f>[3]Milch!AU54</f>
        <v>207.621819546002</v>
      </c>
      <c r="CB72" s="305">
        <f>[3]Milch!AX54</f>
        <v>72.895025113000997</v>
      </c>
      <c r="CC72" s="305">
        <f>[3]Milch!AY54</f>
        <v>724.14498323400096</v>
      </c>
      <c r="CD72" s="304">
        <f>[3]Milch!BD54</f>
        <v>29.172017950000001</v>
      </c>
      <c r="CE72" s="304">
        <f>[3]Milch!BE54</f>
        <v>454.078929475</v>
      </c>
      <c r="CF72" s="305">
        <f>[3]Milch!AZ54</f>
        <v>72.013397052000002</v>
      </c>
      <c r="CG72" s="305">
        <f>[3]Milch!BA54</f>
        <v>837.02184287099999</v>
      </c>
      <c r="CH72" s="304">
        <f>[3]Milch!BB54</f>
        <v>37.730998669000996</v>
      </c>
      <c r="CI72" s="304">
        <f>[3]Milch!BC54</f>
        <v>387.44197509200103</v>
      </c>
      <c r="CJ72" s="305">
        <f>[3]Milch!AV54</f>
        <v>49.858217426000003</v>
      </c>
      <c r="CK72" s="305">
        <f>[3]Milch!AW54</f>
        <v>814.57103922499994</v>
      </c>
      <c r="CL72" s="304"/>
      <c r="CM72" s="304">
        <f>[3]Milch!$CR54</f>
        <v>1456.7928120889999</v>
      </c>
      <c r="CN72" s="304">
        <f>[3]Milch!$CS54</f>
        <v>7506.2257538989998</v>
      </c>
      <c r="CO72" s="305">
        <f>[3]Milch!$CL54</f>
        <v>663.31652550800004</v>
      </c>
      <c r="CP72" s="305">
        <f>[3]Milch!$CM54</f>
        <v>1972.7171869439999</v>
      </c>
      <c r="CQ72" s="304">
        <f>[3]Milch!$CH54</f>
        <v>174.95925512600002</v>
      </c>
      <c r="CR72" s="304">
        <f>[3]Milch!$CI54</f>
        <v>1141.8768672619999</v>
      </c>
      <c r="CS72" s="305">
        <f>[3]Milch!$CJ54</f>
        <v>147.374398466001</v>
      </c>
      <c r="CT72" s="305">
        <f>[3]Milch!$CK54</f>
        <v>646.45477286400103</v>
      </c>
      <c r="CU72" s="304">
        <f>[3]Milch!$CN54</f>
        <v>316.08255827699998</v>
      </c>
      <c r="CV72" s="304">
        <f>[3]Milch!$CO54</f>
        <v>2067.7115949700001</v>
      </c>
    </row>
    <row r="73" spans="2:100" s="188" customFormat="1" ht="12.75" x14ac:dyDescent="0.2">
      <c r="B73" s="189">
        <f>[3]Milch!$A55</f>
        <v>44531</v>
      </c>
      <c r="C73" s="250">
        <f>[3]Milch!$B55</f>
        <v>84.092877999999999</v>
      </c>
      <c r="D73" s="250">
        <f>[3]Milch!$C55</f>
        <v>70.876351999999997</v>
      </c>
      <c r="E73" s="250">
        <f t="shared" si="17"/>
        <v>13.216526000000002</v>
      </c>
      <c r="F73" s="355">
        <f t="shared" si="22"/>
        <v>0.18647300019052904</v>
      </c>
      <c r="G73" s="251"/>
      <c r="H73" s="304">
        <f>[3]Milch!$E55</f>
        <v>19921</v>
      </c>
      <c r="I73" s="304">
        <f>[3]Milch!$F55</f>
        <v>251203</v>
      </c>
      <c r="J73" s="265">
        <f t="shared" si="21"/>
        <v>7.3475605258110685E-2</v>
      </c>
      <c r="K73" s="265"/>
      <c r="L73" s="189">
        <f>[3]Milch!$A55</f>
        <v>44531</v>
      </c>
      <c r="M73" s="343">
        <f>'Früchte Daten'!BQ71</f>
        <v>5</v>
      </c>
      <c r="N73" s="250">
        <f>[3]Milch!$Z55</f>
        <v>1.8286152913914333</v>
      </c>
      <c r="O73" s="250">
        <f>[3]Milch!$AA55</f>
        <v>1.6505188376813176</v>
      </c>
      <c r="P73" s="252">
        <f>[3]Milch!$AB55</f>
        <v>1.7738106771854212</v>
      </c>
      <c r="Q73" s="252">
        <f>[3]Milch!$AC55</f>
        <v>1.2752875465155462</v>
      </c>
      <c r="R73" s="250">
        <f>[3]Milch!$BN55</f>
        <v>12.259847708923452</v>
      </c>
      <c r="S73" s="250">
        <f>[3]Milch!$BO55</f>
        <v>7.5132566307711723</v>
      </c>
      <c r="T73" s="252">
        <f>[3]Milch!$BP55</f>
        <v>10.092946160262196</v>
      </c>
      <c r="U73" s="252">
        <f>[3]Milch!$BQ55</f>
        <v>6.7797748438767771</v>
      </c>
      <c r="V73" s="250">
        <f>[3]Milch!$BR55</f>
        <v>6.1916493861642214</v>
      </c>
      <c r="W73" s="250">
        <f>[3]Milch!$BS55</f>
        <v>4.0979984603720041</v>
      </c>
      <c r="X73" s="252">
        <f>[3]Milch!$BF55</f>
        <v>21.309950557454908</v>
      </c>
      <c r="Y73" s="252">
        <f>[3]Milch!$BG55</f>
        <v>17.086153211728959</v>
      </c>
      <c r="Z73" s="250">
        <f>[3]Milch!$BH55</f>
        <v>18.890460237404191</v>
      </c>
      <c r="AA73" s="250">
        <f>[3]Milch!$BI55</f>
        <v>12.766328062452276</v>
      </c>
      <c r="AB73" s="252"/>
      <c r="AC73" s="252">
        <f>[3]Milch!$AH55</f>
        <v>19.470699461714929</v>
      </c>
      <c r="AD73" s="252">
        <f>[3]Milch!$AI55</f>
        <v>16.603492062490059</v>
      </c>
      <c r="AE73" s="250">
        <f>[3]Milch!$AL55</f>
        <v>25.646682241217249</v>
      </c>
      <c r="AF73" s="250">
        <f>[3]Milch!$AM55</f>
        <v>18.27952095024078</v>
      </c>
      <c r="AG73" s="252">
        <f>[3]Milch!$AR55</f>
        <v>8.9910506794315648</v>
      </c>
      <c r="AH73" s="252">
        <f>[3]Milch!$AS55</f>
        <v>7.2883556872139623</v>
      </c>
      <c r="AI73" s="250">
        <f>[3]Milch!$AN55</f>
        <v>15.351869704054806</v>
      </c>
      <c r="AJ73" s="250">
        <f>[3]Milch!$AO55</f>
        <v>9.5266759654429496</v>
      </c>
      <c r="AK73" s="252">
        <f>[3]Milch!$AP55</f>
        <v>33.853766041014005</v>
      </c>
      <c r="AL73" s="252">
        <f>[3]Milch!$AQ55</f>
        <v>21.213159190450479</v>
      </c>
      <c r="AM73" s="250">
        <f>[3]Milch!$AJ55</f>
        <v>22.005869538183493</v>
      </c>
      <c r="AN73" s="250">
        <f>[3]Milch!$AK55</f>
        <v>19.568822594164295</v>
      </c>
      <c r="AO73" s="252"/>
      <c r="AP73" s="252">
        <f>[3]Milch!$CD55</f>
        <v>3.5483514075946512</v>
      </c>
      <c r="AQ73" s="252">
        <f>[3]Milch!$CE55</f>
        <v>3.3554088812343226</v>
      </c>
      <c r="AR73" s="250">
        <f>[3]Milch!$BZ55</f>
        <v>4.5122340793770777</v>
      </c>
      <c r="AS73" s="250">
        <f>[3]Milch!$CA55</f>
        <v>4.2520193769776036</v>
      </c>
      <c r="AT73" s="252">
        <f>[3]Milch!$CB55</f>
        <v>5.2178708201719797</v>
      </c>
      <c r="AU73" s="252">
        <f>[3]Milch!$CC55</f>
        <v>4.6558049909683019</v>
      </c>
      <c r="AV73" s="250">
        <f>[3]Milch!$CF55</f>
        <v>4.7229480636392793</v>
      </c>
      <c r="AW73" s="250">
        <f>[3]Milch!$CG55</f>
        <v>3.7072889901711106</v>
      </c>
      <c r="AX73" s="369"/>
      <c r="AY73" s="189">
        <f>[3]Milch!$A55</f>
        <v>44531</v>
      </c>
      <c r="AZ73" s="343">
        <f>'Früchte Daten'!BQ71</f>
        <v>5</v>
      </c>
      <c r="BA73" s="440">
        <f>[3]Milch!$CX55</f>
        <v>5071.1832715840001</v>
      </c>
      <c r="BB73" s="440">
        <f>[3]Milch!$CY55</f>
        <v>26323.051476775003</v>
      </c>
      <c r="BC73" s="304">
        <f>[3]Milch!$AD55</f>
        <v>3366.6256006060003</v>
      </c>
      <c r="BD73" s="304">
        <f>[3]Milch!$AE55</f>
        <v>5643.588565436</v>
      </c>
      <c r="BE73" s="305">
        <f>[3]Milch!$AF55</f>
        <v>1554.3453617799998</v>
      </c>
      <c r="BF73" s="305">
        <f>[3]Milch!$AG55</f>
        <v>18353.104236365001</v>
      </c>
      <c r="BG73" s="304"/>
      <c r="BH73" s="304">
        <f>[3]Milch!$CV55</f>
        <v>218.54868476800002</v>
      </c>
      <c r="BI73" s="304">
        <f>[3]Milch!$CW55</f>
        <v>4841.0161563090005</v>
      </c>
      <c r="BJ73" s="305">
        <f>[3]Milch!$BT55</f>
        <v>57.965775409000003</v>
      </c>
      <c r="BK73" s="305">
        <f>[3]Milch!$BU55</f>
        <v>1789.1401673550001</v>
      </c>
      <c r="BL73" s="304">
        <f>[3]Milch!$BV55</f>
        <v>24.401047473001</v>
      </c>
      <c r="BM73" s="304">
        <f>[3]Milch!$BW55</f>
        <v>1271.048408377</v>
      </c>
      <c r="BN73" s="305">
        <f>[3]Milch!$BX55</f>
        <v>71.10615</v>
      </c>
      <c r="BO73" s="305">
        <f>[3]Milch!$BY55</f>
        <v>987.36567433500102</v>
      </c>
      <c r="BP73" s="304"/>
      <c r="BQ73" s="304">
        <f>[3]Milch!$CT55</f>
        <v>190.98427583699998</v>
      </c>
      <c r="BR73" s="304">
        <f>[3]Milch!$CU55</f>
        <v>2177.3116399699998</v>
      </c>
      <c r="BS73" s="305">
        <f>[3]Milch!$BJ55</f>
        <v>134.20596428200099</v>
      </c>
      <c r="BT73" s="305">
        <f>[3]Milch!$BK55</f>
        <v>529.486547298</v>
      </c>
      <c r="BU73" s="304">
        <f>[3]Milch!$BL55</f>
        <v>37.922391555000004</v>
      </c>
      <c r="BV73" s="304">
        <f>[3]Milch!$BM55</f>
        <v>1540.7209447709999</v>
      </c>
      <c r="BW73" s="304"/>
      <c r="BX73" s="305">
        <f>[3]Milch!$CP55</f>
        <v>666.11838195600001</v>
      </c>
      <c r="BY73" s="305">
        <f>[3]Milch!$CQ55</f>
        <v>10259.355476159</v>
      </c>
      <c r="BZ73" s="304">
        <f>[3]Milch!AT55</f>
        <v>26.750307704000999</v>
      </c>
      <c r="CA73" s="304">
        <f>[3]Milch!AU55</f>
        <v>267.13791011900003</v>
      </c>
      <c r="CB73" s="305">
        <f>[3]Milch!AX55</f>
        <v>68.751567206000999</v>
      </c>
      <c r="CC73" s="305">
        <f>[3]Milch!AY55</f>
        <v>894.26583503900201</v>
      </c>
      <c r="CD73" s="304">
        <f>[3]Milch!BD55</f>
        <v>27.629073862000002</v>
      </c>
      <c r="CE73" s="304">
        <f>[3]Milch!BE55</f>
        <v>430.43166440100003</v>
      </c>
      <c r="CF73" s="305">
        <f>[3]Milch!AZ55</f>
        <v>84.3724153</v>
      </c>
      <c r="CG73" s="305">
        <f>[3]Milch!BA55</f>
        <v>903.778565974</v>
      </c>
      <c r="CH73" s="304">
        <f>[3]Milch!BB55</f>
        <v>40.348740716000002</v>
      </c>
      <c r="CI73" s="304">
        <f>[3]Milch!BC55</f>
        <v>502.71350315000097</v>
      </c>
      <c r="CJ73" s="305">
        <f>[3]Milch!AV55</f>
        <v>113.20897304100099</v>
      </c>
      <c r="CK73" s="305">
        <f>[3]Milch!AW55</f>
        <v>1490.5797238710002</v>
      </c>
      <c r="CL73" s="304"/>
      <c r="CM73" s="304">
        <f>[3]Milch!$CR55</f>
        <v>1511.0047300489998</v>
      </c>
      <c r="CN73" s="304">
        <f>[3]Milch!$CS55</f>
        <v>7918.1841614509995</v>
      </c>
      <c r="CO73" s="305">
        <f>[3]Milch!$CL55</f>
        <v>690.79854562899993</v>
      </c>
      <c r="CP73" s="305">
        <f>[3]Milch!$CM55</f>
        <v>2027.284747226</v>
      </c>
      <c r="CQ73" s="304">
        <f>[3]Milch!$CH55</f>
        <v>177.71245726699999</v>
      </c>
      <c r="CR73" s="304">
        <f>[3]Milch!$CI55</f>
        <v>1202.98254954</v>
      </c>
      <c r="CS73" s="305">
        <f>[3]Milch!$CJ55</f>
        <v>143.41186131000001</v>
      </c>
      <c r="CT73" s="305">
        <f>[3]Milch!$CK55</f>
        <v>758.63460932100008</v>
      </c>
      <c r="CU73" s="304">
        <f>[3]Milch!$CN55</f>
        <v>341.41894282900097</v>
      </c>
      <c r="CV73" s="304">
        <f>[3]Milch!$CO55</f>
        <v>2247.043220214</v>
      </c>
    </row>
    <row r="74" spans="2:100" s="188" customFormat="1" ht="12.75" x14ac:dyDescent="0.2">
      <c r="B74" s="189">
        <f>[3]Milch!$A56</f>
        <v>44501</v>
      </c>
      <c r="C74" s="250">
        <f>[3]Milch!$B56</f>
        <v>84.154304999999994</v>
      </c>
      <c r="D74" s="250">
        <f>[3]Milch!$C56</f>
        <v>70.961399999999998</v>
      </c>
      <c r="E74" s="250">
        <f t="shared" si="17"/>
        <v>13.192904999999996</v>
      </c>
      <c r="F74" s="355">
        <f t="shared" si="22"/>
        <v>0.18591663918693824</v>
      </c>
      <c r="G74" s="251"/>
      <c r="H74" s="304">
        <f>[3]Milch!$E56</f>
        <v>20172</v>
      </c>
      <c r="I74" s="304">
        <f>[3]Milch!$F56</f>
        <v>237955</v>
      </c>
      <c r="J74" s="265">
        <f t="shared" si="21"/>
        <v>7.8147578517551441E-2</v>
      </c>
      <c r="K74" s="265"/>
      <c r="L74" s="189">
        <f>[3]Milch!$A56</f>
        <v>44501</v>
      </c>
      <c r="M74" s="343">
        <f>'Früchte Daten'!BQ72</f>
        <v>4</v>
      </c>
      <c r="N74" s="250">
        <f>[3]Milch!$Z56</f>
        <v>1.84709141047443</v>
      </c>
      <c r="O74" s="250">
        <f>[3]Milch!$AA56</f>
        <v>1.6494019279626244</v>
      </c>
      <c r="P74" s="252">
        <f>[3]Milch!$AB56</f>
        <v>1.7889223084720463</v>
      </c>
      <c r="Q74" s="252">
        <f>[3]Milch!$AC56</f>
        <v>1.3174553604706341</v>
      </c>
      <c r="R74" s="250">
        <f>[3]Milch!$BN56</f>
        <v>12.417963543762216</v>
      </c>
      <c r="S74" s="250">
        <f>[3]Milch!$BO56</f>
        <v>7.6335697966544478</v>
      </c>
      <c r="T74" s="252">
        <f>[3]Milch!$BP56</f>
        <v>10.513377241744211</v>
      </c>
      <c r="U74" s="252">
        <f>[3]Milch!$BQ56</f>
        <v>6.7914170912401497</v>
      </c>
      <c r="V74" s="250">
        <f>[3]Milch!$BR56</f>
        <v>6.1844642225576436</v>
      </c>
      <c r="W74" s="250">
        <f>[3]Milch!$BS56</f>
        <v>4.1628052786367604</v>
      </c>
      <c r="X74" s="252">
        <f>[3]Milch!$BF56</f>
        <v>21.034238554418813</v>
      </c>
      <c r="Y74" s="252">
        <f>[3]Milch!$BG56</f>
        <v>17.342211501886855</v>
      </c>
      <c r="Z74" s="250">
        <f>[3]Milch!$BH56</f>
        <v>19.29384150246393</v>
      </c>
      <c r="AA74" s="250">
        <f>[3]Milch!$BI56</f>
        <v>12.571060016218754</v>
      </c>
      <c r="AB74" s="252"/>
      <c r="AC74" s="252">
        <f>[3]Milch!$AH56</f>
        <v>20.293573509138373</v>
      </c>
      <c r="AD74" s="252">
        <f>[3]Milch!$AI56</f>
        <v>16.522955419633298</v>
      </c>
      <c r="AE74" s="250">
        <f>[3]Milch!$AL56</f>
        <v>24.752272819809523</v>
      </c>
      <c r="AF74" s="250">
        <f>[3]Milch!$AM56</f>
        <v>18.26816407584241</v>
      </c>
      <c r="AG74" s="252">
        <f>[3]Milch!$AR56</f>
        <v>8.8563249042528707</v>
      </c>
      <c r="AH74" s="252">
        <f>[3]Milch!$AS56</f>
        <v>7.4548679280007466</v>
      </c>
      <c r="AI74" s="250">
        <f>[3]Milch!$AN56</f>
        <v>15.252324140414254</v>
      </c>
      <c r="AJ74" s="250">
        <f>[3]Milch!$AO56</f>
        <v>9.5882813581107964</v>
      </c>
      <c r="AK74" s="252">
        <f>[3]Milch!$AP56</f>
        <v>32.828713738752917</v>
      </c>
      <c r="AL74" s="252">
        <f>[3]Milch!$AQ56</f>
        <v>20.7259070759129</v>
      </c>
      <c r="AM74" s="250">
        <f>[3]Milch!$AJ56</f>
        <v>23.990502756259986</v>
      </c>
      <c r="AN74" s="250">
        <f>[3]Milch!$AK56</f>
        <v>18.455997527290005</v>
      </c>
      <c r="AO74" s="252"/>
      <c r="AP74" s="252">
        <f>[3]Milch!$CD56</f>
        <v>3.5259438126239875</v>
      </c>
      <c r="AQ74" s="252">
        <f>[3]Milch!$CE56</f>
        <v>3.3876765311725276</v>
      </c>
      <c r="AR74" s="250">
        <f>[3]Milch!$BZ56</f>
        <v>4.4076165196620591</v>
      </c>
      <c r="AS74" s="250">
        <f>[3]Milch!$CA56</f>
        <v>4.2622714095851579</v>
      </c>
      <c r="AT74" s="252">
        <f>[3]Milch!$CB56</f>
        <v>5.1571699407601468</v>
      </c>
      <c r="AU74" s="252">
        <f>[3]Milch!$CC56</f>
        <v>4.6702691027917309</v>
      </c>
      <c r="AV74" s="250">
        <f>[3]Milch!$CF56</f>
        <v>4.7146381216372655</v>
      </c>
      <c r="AW74" s="250">
        <f>[3]Milch!$CG56</f>
        <v>3.6658812255909599</v>
      </c>
      <c r="AX74" s="369"/>
      <c r="AY74" s="189">
        <f>[3]Milch!$A56</f>
        <v>44501</v>
      </c>
      <c r="AZ74" s="343">
        <f>'Früchte Daten'!BQ72</f>
        <v>4</v>
      </c>
      <c r="BA74" s="440">
        <f>[3]Milch!$CX56</f>
        <v>3951.5663914890001</v>
      </c>
      <c r="BB74" s="440">
        <f>[3]Milch!$CY56</f>
        <v>21791.622743151001</v>
      </c>
      <c r="BC74" s="304">
        <f>[3]Milch!$AD56</f>
        <v>2745.2507213389999</v>
      </c>
      <c r="BD74" s="304">
        <f>[3]Milch!$AE56</f>
        <v>4550.4017387150006</v>
      </c>
      <c r="BE74" s="305">
        <f>[3]Milch!$AF56</f>
        <v>1117.2729754000002</v>
      </c>
      <c r="BF74" s="305">
        <f>[3]Milch!$AG56</f>
        <v>15290.513110440999</v>
      </c>
      <c r="BG74" s="304"/>
      <c r="BH74" s="304">
        <f>[3]Milch!$CV56</f>
        <v>167.776059529001</v>
      </c>
      <c r="BI74" s="304">
        <f>[3]Milch!$CW56</f>
        <v>3410.950780394</v>
      </c>
      <c r="BJ74" s="305">
        <f>[3]Milch!$BT56</f>
        <v>41.877601088000006</v>
      </c>
      <c r="BK74" s="305">
        <f>[3]Milch!$BU56</f>
        <v>1144.5345033839999</v>
      </c>
      <c r="BL74" s="304">
        <f>[3]Milch!$BV56</f>
        <v>17.120946408001</v>
      </c>
      <c r="BM74" s="304">
        <f>[3]Milch!$BW56</f>
        <v>954.21620475700001</v>
      </c>
      <c r="BN74" s="305">
        <f>[3]Milch!$BX56</f>
        <v>65.428227971000993</v>
      </c>
      <c r="BO74" s="305">
        <f>[3]Milch!$BY56</f>
        <v>783.13670216100104</v>
      </c>
      <c r="BP74" s="304"/>
      <c r="BQ74" s="304">
        <f>[3]Milch!$CT56</f>
        <v>135.39362888700001</v>
      </c>
      <c r="BR74" s="304">
        <f>[3]Milch!$CU56</f>
        <v>1574.5776399620001</v>
      </c>
      <c r="BS74" s="305">
        <f>[3]Milch!$BJ56</f>
        <v>101.060868887</v>
      </c>
      <c r="BT74" s="305">
        <f>[3]Milch!$BK56</f>
        <v>377.45492006199999</v>
      </c>
      <c r="BU74" s="304">
        <f>[3]Milch!$BL56</f>
        <v>20.142900000000999</v>
      </c>
      <c r="BV74" s="304">
        <f>[3]Milch!$BM56</f>
        <v>1121.9103398819998</v>
      </c>
      <c r="BW74" s="304"/>
      <c r="BX74" s="305">
        <f>[3]Milch!$CP56</f>
        <v>508.61219915100003</v>
      </c>
      <c r="BY74" s="305">
        <f>[3]Milch!$CQ56</f>
        <v>8020.7005289430008</v>
      </c>
      <c r="BZ74" s="304">
        <f>[3]Milch!AT56</f>
        <v>20.437726828999999</v>
      </c>
      <c r="CA74" s="304">
        <f>[3]Milch!AU56</f>
        <v>235.806202258002</v>
      </c>
      <c r="CB74" s="305">
        <f>[3]Milch!AX56</f>
        <v>60.344741552000002</v>
      </c>
      <c r="CC74" s="305">
        <f>[3]Milch!AY56</f>
        <v>729.78335530300001</v>
      </c>
      <c r="CD74" s="304">
        <f>[3]Milch!BD56</f>
        <v>25.463479233999998</v>
      </c>
      <c r="CE74" s="304">
        <f>[3]Milch!BE56</f>
        <v>383.67290157400004</v>
      </c>
      <c r="CF74" s="305">
        <f>[3]Milch!AZ56</f>
        <v>65.422652200000996</v>
      </c>
      <c r="CG74" s="305">
        <f>[3]Milch!BA56</f>
        <v>745.46769050499995</v>
      </c>
      <c r="CH74" s="304">
        <f>[3]Milch!BB56</f>
        <v>36.398503398000997</v>
      </c>
      <c r="CI74" s="304">
        <f>[3]Milch!BC56</f>
        <v>367.81790664900097</v>
      </c>
      <c r="CJ74" s="305">
        <f>[3]Milch!AV56</f>
        <v>64.939920245000991</v>
      </c>
      <c r="CK74" s="305">
        <f>[3]Milch!AW56</f>
        <v>1096.452523077</v>
      </c>
      <c r="CL74" s="304"/>
      <c r="CM74" s="304">
        <f>[3]Milch!$CR56</f>
        <v>1324.919854044</v>
      </c>
      <c r="CN74" s="304">
        <f>[3]Milch!$CS56</f>
        <v>7144.5107097969994</v>
      </c>
      <c r="CO74" s="305">
        <f>[3]Milch!$CL56</f>
        <v>598.24033213400094</v>
      </c>
      <c r="CP74" s="305">
        <f>[3]Milch!$CM56</f>
        <v>1773.873403799</v>
      </c>
      <c r="CQ74" s="304">
        <f>[3]Milch!$CH56</f>
        <v>160.50507639199998</v>
      </c>
      <c r="CR74" s="304">
        <f>[3]Milch!$CI56</f>
        <v>1050.638755253</v>
      </c>
      <c r="CS74" s="305">
        <f>[3]Milch!$CJ56</f>
        <v>130.42077712100001</v>
      </c>
      <c r="CT74" s="305">
        <f>[3]Milch!$CK56</f>
        <v>641.88916630800099</v>
      </c>
      <c r="CU74" s="304">
        <f>[3]Milch!$CN56</f>
        <v>295.13004634400102</v>
      </c>
      <c r="CV74" s="304">
        <f>[3]Milch!$CO56</f>
        <v>2062.2314846590002</v>
      </c>
    </row>
    <row r="75" spans="2:100" s="188" customFormat="1" ht="12.75" x14ac:dyDescent="0.2">
      <c r="B75" s="189">
        <f>[3]Milch!$A57</f>
        <v>44470</v>
      </c>
      <c r="C75" s="250">
        <f>[3]Milch!$B57</f>
        <v>89.001262999999994</v>
      </c>
      <c r="D75" s="250">
        <f>[3]Milch!$C57</f>
        <v>72.062819000000005</v>
      </c>
      <c r="E75" s="250">
        <f t="shared" si="17"/>
        <v>16.93844399999999</v>
      </c>
      <c r="F75" s="355">
        <f t="shared" si="22"/>
        <v>0.23505108785710971</v>
      </c>
      <c r="G75" s="251"/>
      <c r="H75" s="304">
        <f>[3]Milch!$E57</f>
        <v>20079</v>
      </c>
      <c r="I75" s="304">
        <f>[3]Milch!$F57</f>
        <v>264471</v>
      </c>
      <c r="J75" s="265">
        <f t="shared" si="21"/>
        <v>7.0564048497627832E-2</v>
      </c>
      <c r="K75" s="265"/>
      <c r="L75" s="189">
        <f>[3]Milch!$A57</f>
        <v>44470</v>
      </c>
      <c r="M75" s="343">
        <f>'Früchte Daten'!BQ73</f>
        <v>4</v>
      </c>
      <c r="N75" s="250">
        <f>[3]Milch!$Z57</f>
        <v>1.8222937188246593</v>
      </c>
      <c r="O75" s="250">
        <f>[3]Milch!$AA57</f>
        <v>1.6518093224136403</v>
      </c>
      <c r="P75" s="252">
        <f>[3]Milch!$AB57</f>
        <v>1.7563467190678237</v>
      </c>
      <c r="Q75" s="252">
        <f>[3]Milch!$AC57</f>
        <v>1.2916082587671549</v>
      </c>
      <c r="R75" s="250">
        <f>[3]Milch!$BN57</f>
        <v>12.602992789966301</v>
      </c>
      <c r="S75" s="250">
        <f>[3]Milch!$BO57</f>
        <v>7.9651497758246927</v>
      </c>
      <c r="T75" s="252">
        <f>[3]Milch!$BP57</f>
        <v>10.167511040273205</v>
      </c>
      <c r="U75" s="252">
        <f>[3]Milch!$BQ57</f>
        <v>6.7816736107968838</v>
      </c>
      <c r="V75" s="250">
        <f>[3]Milch!$BR57</f>
        <v>6.1411364562745998</v>
      </c>
      <c r="W75" s="250">
        <f>[3]Milch!$BS57</f>
        <v>4.1696412384359336</v>
      </c>
      <c r="X75" s="252">
        <f>[3]Milch!$BF57</f>
        <v>20.553845642083711</v>
      </c>
      <c r="Y75" s="252">
        <f>[3]Milch!$BG57</f>
        <v>17.838239499696932</v>
      </c>
      <c r="Z75" s="250">
        <f>[3]Milch!$BH57</f>
        <v>19.257134780380127</v>
      </c>
      <c r="AA75" s="250">
        <f>[3]Milch!$BI57</f>
        <v>12.784248619262272</v>
      </c>
      <c r="AB75" s="252"/>
      <c r="AC75" s="252">
        <f>[3]Milch!$AH57</f>
        <v>19.242892603881117</v>
      </c>
      <c r="AD75" s="252">
        <f>[3]Milch!$AI57</f>
        <v>17.25250764360608</v>
      </c>
      <c r="AE75" s="250">
        <f>[3]Milch!$AL57</f>
        <v>25.189690276599396</v>
      </c>
      <c r="AF75" s="250">
        <f>[3]Milch!$AM57</f>
        <v>18.621064008141776</v>
      </c>
      <c r="AG75" s="252">
        <f>[3]Milch!$AR57</f>
        <v>8.8452114008474894</v>
      </c>
      <c r="AH75" s="252">
        <f>[3]Milch!$AS57</f>
        <v>7.0612307682274729</v>
      </c>
      <c r="AI75" s="250">
        <f>[3]Milch!$AN57</f>
        <v>14.523382369732856</v>
      </c>
      <c r="AJ75" s="250">
        <f>[3]Milch!$AO57</f>
        <v>9.6859379586040752</v>
      </c>
      <c r="AK75" s="252">
        <f>[3]Milch!$AP57</f>
        <v>33.427678971222747</v>
      </c>
      <c r="AL75" s="252">
        <f>[3]Milch!$AQ57</f>
        <v>19.869381418055458</v>
      </c>
      <c r="AM75" s="250">
        <f>[3]Milch!$AJ57</f>
        <v>24.04493059416232</v>
      </c>
      <c r="AN75" s="250">
        <f>[3]Milch!$AK57</f>
        <v>19.107196526997104</v>
      </c>
      <c r="AO75" s="252"/>
      <c r="AP75" s="252">
        <f>[3]Milch!$CD57</f>
        <v>3.5701189141611609</v>
      </c>
      <c r="AQ75" s="252">
        <f>[3]Milch!$CE57</f>
        <v>3.3920660100471962</v>
      </c>
      <c r="AR75" s="250">
        <f>[3]Milch!$BZ57</f>
        <v>4.4927269590862187</v>
      </c>
      <c r="AS75" s="250">
        <f>[3]Milch!$CA57</f>
        <v>4.173820713066041</v>
      </c>
      <c r="AT75" s="252">
        <f>[3]Milch!$CB57</f>
        <v>5.3092984327769486</v>
      </c>
      <c r="AU75" s="252">
        <f>[3]Milch!$CC57</f>
        <v>4.654821310238006</v>
      </c>
      <c r="AV75" s="250">
        <f>[3]Milch!$CF57</f>
        <v>4.7556888671757536</v>
      </c>
      <c r="AW75" s="250">
        <f>[3]Milch!$CG57</f>
        <v>3.6323161103886381</v>
      </c>
      <c r="AX75" s="369"/>
      <c r="AY75" s="189">
        <f>[3]Milch!$A57</f>
        <v>44470</v>
      </c>
      <c r="AZ75" s="343">
        <f>'Früchte Daten'!BQ73</f>
        <v>4</v>
      </c>
      <c r="BA75" s="440">
        <f>[3]Milch!$CX57</f>
        <v>3724.3887232320003</v>
      </c>
      <c r="BB75" s="440">
        <f>[3]Milch!$CY57</f>
        <v>21077.659034963002</v>
      </c>
      <c r="BC75" s="304">
        <f>[3]Milch!$AD57</f>
        <v>2554.2323622209997</v>
      </c>
      <c r="BD75" s="304">
        <f>[3]Milch!$AE57</f>
        <v>4373.5707132919997</v>
      </c>
      <c r="BE75" s="305">
        <f>[3]Milch!$AF57</f>
        <v>1065.0262805500001</v>
      </c>
      <c r="BF75" s="305">
        <f>[3]Milch!$AG57</f>
        <v>14703.183455118</v>
      </c>
      <c r="BG75" s="304"/>
      <c r="BH75" s="304">
        <f>[3]Milch!$CV57</f>
        <v>155.739994069001</v>
      </c>
      <c r="BI75" s="304">
        <f>[3]Milch!$CW57</f>
        <v>3170.9877029610002</v>
      </c>
      <c r="BJ75" s="305">
        <f>[3]Milch!$BT57</f>
        <v>38.616324864001001</v>
      </c>
      <c r="BK75" s="305">
        <f>[3]Milch!$BU57</f>
        <v>979.45823904300005</v>
      </c>
      <c r="BL75" s="304">
        <f>[3]Milch!$BV57</f>
        <v>15.280614608</v>
      </c>
      <c r="BM75" s="304">
        <f>[3]Milch!$BW57</f>
        <v>908.34726219700099</v>
      </c>
      <c r="BN75" s="305">
        <f>[3]Milch!$BX57</f>
        <v>55.930422432001002</v>
      </c>
      <c r="BO75" s="305">
        <f>[3]Milch!$BY57</f>
        <v>769.33407170500107</v>
      </c>
      <c r="BP75" s="304"/>
      <c r="BQ75" s="304">
        <f>[3]Milch!$CT57</f>
        <v>133.596363666</v>
      </c>
      <c r="BR75" s="304">
        <f>[3]Milch!$CU57</f>
        <v>1390.673370643</v>
      </c>
      <c r="BS75" s="305">
        <f>[3]Milch!$BJ57</f>
        <v>104.58976366600101</v>
      </c>
      <c r="BT75" s="305">
        <f>[3]Milch!$BK57</f>
        <v>329.65602372699999</v>
      </c>
      <c r="BU75" s="304">
        <f>[3]Milch!$BL57</f>
        <v>15.52956</v>
      </c>
      <c r="BV75" s="304">
        <f>[3]Milch!$BM57</f>
        <v>984.46133167599999</v>
      </c>
      <c r="BW75" s="304"/>
      <c r="BX75" s="305">
        <f>[3]Milch!$CP57</f>
        <v>499.88600033</v>
      </c>
      <c r="BY75" s="305">
        <f>[3]Milch!$CQ57</f>
        <v>8017.5062673859993</v>
      </c>
      <c r="BZ75" s="304">
        <f>[3]Milch!AT57</f>
        <v>22.981199097000999</v>
      </c>
      <c r="CA75" s="304">
        <f>[3]Milch!AU57</f>
        <v>213.26287991500098</v>
      </c>
      <c r="CB75" s="305">
        <f>[3]Milch!AX57</f>
        <v>54.981931578000001</v>
      </c>
      <c r="CC75" s="305">
        <f>[3]Milch!AY57</f>
        <v>688.69746223700099</v>
      </c>
      <c r="CD75" s="304">
        <f>[3]Milch!BD57</f>
        <v>26.207870904</v>
      </c>
      <c r="CE75" s="304">
        <f>[3]Milch!BE57</f>
        <v>404.90794683300101</v>
      </c>
      <c r="CF75" s="305">
        <f>[3]Milch!AZ57</f>
        <v>69.224170133000001</v>
      </c>
      <c r="CG75" s="305">
        <f>[3]Milch!BA57</f>
        <v>792.04183784000099</v>
      </c>
      <c r="CH75" s="304">
        <f>[3]Milch!BB57</f>
        <v>31.449174818001001</v>
      </c>
      <c r="CI75" s="304">
        <f>[3]Milch!BC57</f>
        <v>384.46325918100001</v>
      </c>
      <c r="CJ75" s="305">
        <f>[3]Milch!AV57</f>
        <v>67.962712689000014</v>
      </c>
      <c r="CK75" s="305">
        <f>[3]Milch!AW57</f>
        <v>1073.288287699</v>
      </c>
      <c r="CL75" s="304"/>
      <c r="CM75" s="304">
        <f>[3]Milch!$CR57</f>
        <v>1270.197808913</v>
      </c>
      <c r="CN75" s="304">
        <f>[3]Milch!$CS57</f>
        <v>7073.4466699949999</v>
      </c>
      <c r="CO75" s="305">
        <f>[3]Milch!$CL57</f>
        <v>584.27628415400102</v>
      </c>
      <c r="CP75" s="305">
        <f>[3]Milch!$CM57</f>
        <v>1770.8437036570001</v>
      </c>
      <c r="CQ75" s="304">
        <f>[3]Milch!$CH57</f>
        <v>142.482034239</v>
      </c>
      <c r="CR75" s="304">
        <f>[3]Milch!$CI57</f>
        <v>1143.0416100900002</v>
      </c>
      <c r="CS75" s="305">
        <f>[3]Milch!$CJ57</f>
        <v>123.75919044699999</v>
      </c>
      <c r="CT75" s="305">
        <f>[3]Milch!$CK57</f>
        <v>610.98014716500097</v>
      </c>
      <c r="CU75" s="304">
        <f>[3]Milch!$CN57</f>
        <v>256.47214044100002</v>
      </c>
      <c r="CV75" s="304">
        <f>[3]Milch!$CO57</f>
        <v>1971.5198561519999</v>
      </c>
    </row>
    <row r="76" spans="2:100" s="188" customFormat="1" ht="12.75" x14ac:dyDescent="0.2">
      <c r="B76" s="189">
        <f>[3]Milch!$A58</f>
        <v>44440</v>
      </c>
      <c r="C76" s="250">
        <f>[3]Milch!$B58</f>
        <v>88.818028999999996</v>
      </c>
      <c r="D76" s="250">
        <f>[3]Milch!$C58</f>
        <v>71.677655999999999</v>
      </c>
      <c r="E76" s="250">
        <f t="shared" si="17"/>
        <v>17.140372999999997</v>
      </c>
      <c r="F76" s="355">
        <f t="shared" si="22"/>
        <v>0.23913132706236939</v>
      </c>
      <c r="G76" s="251"/>
      <c r="H76" s="304">
        <f>[3]Milch!$E58</f>
        <v>19184</v>
      </c>
      <c r="I76" s="304">
        <f>[3]Milch!$F58</f>
        <v>261960</v>
      </c>
      <c r="J76" s="265">
        <f t="shared" si="21"/>
        <v>6.8235494977662695E-2</v>
      </c>
      <c r="K76" s="265"/>
      <c r="L76" s="189">
        <f>[3]Milch!$A58</f>
        <v>44440</v>
      </c>
      <c r="M76" s="343">
        <f>'Früchte Daten'!BQ74</f>
        <v>5</v>
      </c>
      <c r="N76" s="250">
        <f>[3]Milch!$Z58</f>
        <v>1.8362299153981934</v>
      </c>
      <c r="O76" s="250">
        <f>[3]Milch!$AA58</f>
        <v>1.6443662535089101</v>
      </c>
      <c r="P76" s="252">
        <f>[3]Milch!$AB58</f>
        <v>1.7896539286151028</v>
      </c>
      <c r="Q76" s="252">
        <f>[3]Milch!$AC58</f>
        <v>1.3293801811921722</v>
      </c>
      <c r="R76" s="250">
        <f>[3]Milch!$BN58</f>
        <v>12.53104940074339</v>
      </c>
      <c r="S76" s="250">
        <f>[3]Milch!$BO58</f>
        <v>8.1331951494377499</v>
      </c>
      <c r="T76" s="252">
        <f>[3]Milch!$BP58</f>
        <v>10.516444069798519</v>
      </c>
      <c r="U76" s="252">
        <f>[3]Milch!$BQ58</f>
        <v>6.691981761131796</v>
      </c>
      <c r="V76" s="250">
        <f>[3]Milch!$BR58</f>
        <v>6.2356231384583047</v>
      </c>
      <c r="W76" s="250">
        <f>[3]Milch!$BS58</f>
        <v>4.1827370306695437</v>
      </c>
      <c r="X76" s="252">
        <f>[3]Milch!$BF58</f>
        <v>21.100385697825487</v>
      </c>
      <c r="Y76" s="252">
        <f>[3]Milch!$BG58</f>
        <v>17.570704032156954</v>
      </c>
      <c r="Z76" s="250">
        <f>[3]Milch!$BH58</f>
        <v>18.424572750679079</v>
      </c>
      <c r="AA76" s="250">
        <f>[3]Milch!$BI58</f>
        <v>12.814132924612888</v>
      </c>
      <c r="AB76" s="252"/>
      <c r="AC76" s="252">
        <f>[3]Milch!$AH58</f>
        <v>20.801136399538873</v>
      </c>
      <c r="AD76" s="252">
        <f>[3]Milch!$AI58</f>
        <v>16.70973692797627</v>
      </c>
      <c r="AE76" s="250">
        <f>[3]Milch!$AL58</f>
        <v>25.061507522972622</v>
      </c>
      <c r="AF76" s="250">
        <f>[3]Milch!$AM58</f>
        <v>18.648063766929969</v>
      </c>
      <c r="AG76" s="252">
        <f>[3]Milch!$AR58</f>
        <v>8.8397771930449149</v>
      </c>
      <c r="AH76" s="252">
        <f>[3]Milch!$AS58</f>
        <v>7.3911348735200253</v>
      </c>
      <c r="AI76" s="250">
        <f>[3]Milch!$AN58</f>
        <v>14.631131183765779</v>
      </c>
      <c r="AJ76" s="250">
        <f>[3]Milch!$AO58</f>
        <v>9.9125299212710374</v>
      </c>
      <c r="AK76" s="252">
        <f>[3]Milch!$AP58</f>
        <v>32.459335897152819</v>
      </c>
      <c r="AL76" s="252">
        <f>[3]Milch!$AQ58</f>
        <v>21.188201670327953</v>
      </c>
      <c r="AM76" s="250">
        <f>[3]Milch!$AJ58</f>
        <v>21.545856031569194</v>
      </c>
      <c r="AN76" s="250">
        <f>[3]Milch!$AK58</f>
        <v>18.313298560480028</v>
      </c>
      <c r="AO76" s="252"/>
      <c r="AP76" s="252">
        <f>[3]Milch!$CD58</f>
        <v>3.532439233518744</v>
      </c>
      <c r="AQ76" s="252">
        <f>[3]Milch!$CE58</f>
        <v>3.4389090754962734</v>
      </c>
      <c r="AR76" s="250">
        <f>[3]Milch!$BZ58</f>
        <v>4.4171712459979009</v>
      </c>
      <c r="AS76" s="250">
        <f>[3]Milch!$CA58</f>
        <v>4.3420464739783471</v>
      </c>
      <c r="AT76" s="252">
        <f>[3]Milch!$CB58</f>
        <v>5.17135833027631</v>
      </c>
      <c r="AU76" s="252">
        <f>[3]Milch!$CC58</f>
        <v>4.7352765305712188</v>
      </c>
      <c r="AV76" s="250">
        <f>[3]Milch!$CF58</f>
        <v>4.598934151735226</v>
      </c>
      <c r="AW76" s="250">
        <f>[3]Milch!$CG58</f>
        <v>3.7362249707935673</v>
      </c>
      <c r="AX76" s="369"/>
      <c r="AY76" s="189">
        <f>[3]Milch!$A58</f>
        <v>44440</v>
      </c>
      <c r="AZ76" s="343">
        <f>'Früchte Daten'!BQ74</f>
        <v>5</v>
      </c>
      <c r="BA76" s="440">
        <f>[3]Milch!$CX58</f>
        <v>4674.6737193329991</v>
      </c>
      <c r="BB76" s="440">
        <f>[3]Milch!$CY58</f>
        <v>24925.723097786999</v>
      </c>
      <c r="BC76" s="304">
        <f>[3]Milch!$AD58</f>
        <v>3246.2615423790003</v>
      </c>
      <c r="BD76" s="304">
        <f>[3]Milch!$AE58</f>
        <v>5402.1457406689997</v>
      </c>
      <c r="BE76" s="305">
        <f>[3]Milch!$AF58</f>
        <v>1329.007315518</v>
      </c>
      <c r="BF76" s="305">
        <f>[3]Milch!$AG58</f>
        <v>17194.469057385999</v>
      </c>
      <c r="BG76" s="304"/>
      <c r="BH76" s="304">
        <f>[3]Milch!$CV58</f>
        <v>186.56828731399997</v>
      </c>
      <c r="BI76" s="304">
        <f>[3]Milch!$CW58</f>
        <v>3757.6119086489998</v>
      </c>
      <c r="BJ76" s="305">
        <f>[3]Milch!$BT58</f>
        <v>45.985722665000004</v>
      </c>
      <c r="BK76" s="305">
        <f>[3]Milch!$BU58</f>
        <v>1120.767395353</v>
      </c>
      <c r="BL76" s="304">
        <f>[3]Milch!$BV58</f>
        <v>14.101119147001</v>
      </c>
      <c r="BM76" s="304">
        <f>[3]Milch!$BW58</f>
        <v>1105.1051805950001</v>
      </c>
      <c r="BN76" s="305">
        <f>[3]Milch!$BX58</f>
        <v>72.748840000000001</v>
      </c>
      <c r="BO76" s="305">
        <f>[3]Milch!$BY58</f>
        <v>912.38634914399995</v>
      </c>
      <c r="BP76" s="304"/>
      <c r="BQ76" s="304">
        <f>[3]Milch!$CT58</f>
        <v>149.31802514</v>
      </c>
      <c r="BR76" s="304">
        <f>[3]Milch!$CU58</f>
        <v>1609.1787125840001</v>
      </c>
      <c r="BS76" s="305">
        <f>[3]Milch!$BJ58</f>
        <v>109.18983514000099</v>
      </c>
      <c r="BT76" s="305">
        <f>[3]Milch!$BK58</f>
        <v>415.20521219800099</v>
      </c>
      <c r="BU76" s="304">
        <f>[3]Milch!$BL58</f>
        <v>23.754279999999998</v>
      </c>
      <c r="BV76" s="304">
        <f>[3]Milch!$BM58</f>
        <v>1097.9394265819999</v>
      </c>
      <c r="BW76" s="304"/>
      <c r="BX76" s="305">
        <f>[3]Milch!$CP58</f>
        <v>610.37995541800001</v>
      </c>
      <c r="BY76" s="305">
        <f>[3]Milch!$CQ58</f>
        <v>8975.3095261509989</v>
      </c>
      <c r="BZ76" s="304">
        <f>[3]Milch!AT58</f>
        <v>20.667161660001</v>
      </c>
      <c r="CA76" s="304">
        <f>[3]Milch!AU58</f>
        <v>279.35493677400098</v>
      </c>
      <c r="CB76" s="305">
        <f>[3]Milch!AX58</f>
        <v>65.606866347000008</v>
      </c>
      <c r="CC76" s="305">
        <f>[3]Milch!AY58</f>
        <v>826.97311991200002</v>
      </c>
      <c r="CD76" s="304">
        <f>[3]Milch!BD58</f>
        <v>31.764233599000999</v>
      </c>
      <c r="CE76" s="304">
        <f>[3]Milch!BE58</f>
        <v>498.43627733699998</v>
      </c>
      <c r="CF76" s="305">
        <f>[3]Milch!AZ58</f>
        <v>107.797010414</v>
      </c>
      <c r="CG76" s="305">
        <f>[3]Milch!BA58</f>
        <v>1179.2718813209999</v>
      </c>
      <c r="CH76" s="304">
        <f>[3]Milch!BB58</f>
        <v>39.247314272000999</v>
      </c>
      <c r="CI76" s="304">
        <f>[3]Milch!BC58</f>
        <v>453.261886339</v>
      </c>
      <c r="CJ76" s="305">
        <f>[3]Milch!AV58</f>
        <v>54.492542540000002</v>
      </c>
      <c r="CK76" s="305">
        <f>[3]Milch!AW58</f>
        <v>835.007338400001</v>
      </c>
      <c r="CL76" s="304"/>
      <c r="CM76" s="304">
        <f>[3]Milch!$CR58</f>
        <v>1646.9717374289999</v>
      </c>
      <c r="CN76" s="304">
        <f>[3]Milch!$CS58</f>
        <v>8549.6099908960005</v>
      </c>
      <c r="CO76" s="305">
        <f>[3]Milch!$CL58</f>
        <v>762.474252288</v>
      </c>
      <c r="CP76" s="305">
        <f>[3]Milch!$CM58</f>
        <v>2253.9847170359999</v>
      </c>
      <c r="CQ76" s="304">
        <f>[3]Milch!$CH58</f>
        <v>184.16195663299999</v>
      </c>
      <c r="CR76" s="304">
        <f>[3]Milch!$CI58</f>
        <v>1454.288027695</v>
      </c>
      <c r="CS76" s="305">
        <f>[3]Milch!$CJ58</f>
        <v>184.96737039799999</v>
      </c>
      <c r="CT76" s="305">
        <f>[3]Milch!$CK58</f>
        <v>741.1927308160009</v>
      </c>
      <c r="CU76" s="304">
        <f>[3]Milch!$CN58</f>
        <v>331.81133514800001</v>
      </c>
      <c r="CV76" s="304">
        <f>[3]Milch!$CO58</f>
        <v>2357.4819574310004</v>
      </c>
    </row>
    <row r="77" spans="2:100" s="188" customFormat="1" ht="12.75" x14ac:dyDescent="0.2">
      <c r="B77" s="189">
        <f>[3]Milch!$A59</f>
        <v>44409</v>
      </c>
      <c r="C77" s="250">
        <f>[3]Milch!$B59</f>
        <v>88.917136999999997</v>
      </c>
      <c r="D77" s="250">
        <f>[3]Milch!$C59</f>
        <v>70.915892999999997</v>
      </c>
      <c r="E77" s="250">
        <f t="shared" si="17"/>
        <v>18.001244</v>
      </c>
      <c r="F77" s="355">
        <f t="shared" si="22"/>
        <v>0.25383934740834468</v>
      </c>
      <c r="G77" s="251"/>
      <c r="H77" s="304">
        <f>[3]Milch!$E59</f>
        <v>17639</v>
      </c>
      <c r="I77" s="304">
        <f>[3]Milch!$F59</f>
        <v>234332</v>
      </c>
      <c r="J77" s="265">
        <f t="shared" si="21"/>
        <v>7.0004087772005508E-2</v>
      </c>
      <c r="K77" s="265"/>
      <c r="L77" s="189">
        <f>[3]Milch!$A59</f>
        <v>44409</v>
      </c>
      <c r="M77" s="343">
        <f>'Früchte Daten'!BQ75</f>
        <v>4</v>
      </c>
      <c r="N77" s="250">
        <f>[3]Milch!$Z59</f>
        <v>1.8365036928463867</v>
      </c>
      <c r="O77" s="250">
        <f>[3]Milch!$AA59</f>
        <v>1.6463304926784683</v>
      </c>
      <c r="P77" s="252">
        <f>[3]Milch!$AB59</f>
        <v>1.807324924577427</v>
      </c>
      <c r="Q77" s="252">
        <f>[3]Milch!$AC59</f>
        <v>1.3133076005731108</v>
      </c>
      <c r="R77" s="250">
        <f>[3]Milch!$BN59</f>
        <v>12.430196517652265</v>
      </c>
      <c r="S77" s="250">
        <f>[3]Milch!$BO59</f>
        <v>7.7407131962998825</v>
      </c>
      <c r="T77" s="252">
        <f>[3]Milch!$BP59</f>
        <v>10.419198797816286</v>
      </c>
      <c r="U77" s="252">
        <f>[3]Milch!$BQ59</f>
        <v>6.7335944696788816</v>
      </c>
      <c r="V77" s="250">
        <f>[3]Milch!$BR59</f>
        <v>6.2064180027699098</v>
      </c>
      <c r="W77" s="250">
        <f>[3]Milch!$BS59</f>
        <v>4.16066516448684</v>
      </c>
      <c r="X77" s="252">
        <f>[3]Milch!$BF59</f>
        <v>20.165848896118575</v>
      </c>
      <c r="Y77" s="252">
        <f>[3]Milch!$BG59</f>
        <v>17.816109710415283</v>
      </c>
      <c r="Z77" s="250">
        <f>[3]Milch!$BH59</f>
        <v>18.336967173086478</v>
      </c>
      <c r="AA77" s="250">
        <f>[3]Milch!$BI59</f>
        <v>12.926194794392767</v>
      </c>
      <c r="AB77" s="252"/>
      <c r="AC77" s="252">
        <f>[3]Milch!$AH59</f>
        <v>20.661535670437459</v>
      </c>
      <c r="AD77" s="252">
        <f>[3]Milch!$AI59</f>
        <v>17.157416112498172</v>
      </c>
      <c r="AE77" s="250">
        <f>[3]Milch!$AL59</f>
        <v>22.965669740741721</v>
      </c>
      <c r="AF77" s="250">
        <f>[3]Milch!$AM59</f>
        <v>18.358076801132164</v>
      </c>
      <c r="AG77" s="252">
        <f>[3]Milch!$AR59</f>
        <v>9.0026497652769653</v>
      </c>
      <c r="AH77" s="252">
        <f>[3]Milch!$AS59</f>
        <v>7.3734790417782419</v>
      </c>
      <c r="AI77" s="250">
        <f>[3]Milch!$AN59</f>
        <v>14.741965021750724</v>
      </c>
      <c r="AJ77" s="250">
        <f>[3]Milch!$AO59</f>
        <v>10.290744024483569</v>
      </c>
      <c r="AK77" s="252">
        <f>[3]Milch!$AP59</f>
        <v>32.130798508604443</v>
      </c>
      <c r="AL77" s="252">
        <f>[3]Milch!$AQ59</f>
        <v>21.767235566658417</v>
      </c>
      <c r="AM77" s="250">
        <f>[3]Milch!$AJ59</f>
        <v>25.528940862669742</v>
      </c>
      <c r="AN77" s="250">
        <f>[3]Milch!$AK59</f>
        <v>19.636470822229338</v>
      </c>
      <c r="AO77" s="252"/>
      <c r="AP77" s="252">
        <f>[3]Milch!$CD59</f>
        <v>3.5965177227269751</v>
      </c>
      <c r="AQ77" s="252">
        <f>[3]Milch!$CE59</f>
        <v>3.4437012500406174</v>
      </c>
      <c r="AR77" s="250">
        <f>[3]Milch!$BZ59</f>
        <v>4.5193664892893928</v>
      </c>
      <c r="AS77" s="250">
        <f>[3]Milch!$CA59</f>
        <v>4.310822602439913</v>
      </c>
      <c r="AT77" s="252">
        <f>[3]Milch!$CB59</f>
        <v>5.2350127252717824</v>
      </c>
      <c r="AU77" s="252">
        <f>[3]Milch!$CC59</f>
        <v>4.6599957625027821</v>
      </c>
      <c r="AV77" s="250">
        <f>[3]Milch!$CF59</f>
        <v>4.6184249924415086</v>
      </c>
      <c r="AW77" s="250">
        <f>[3]Milch!$CG59</f>
        <v>3.7040291009654571</v>
      </c>
      <c r="AX77" s="369"/>
      <c r="AY77" s="189">
        <f>[3]Milch!$A59</f>
        <v>44409</v>
      </c>
      <c r="AZ77" s="343">
        <f>'Früchte Daten'!BQ75</f>
        <v>4</v>
      </c>
      <c r="BA77" s="440">
        <f>[3]Milch!$CX59</f>
        <v>3641.214121729</v>
      </c>
      <c r="BB77" s="440">
        <f>[3]Milch!$CY59</f>
        <v>19486.195970821002</v>
      </c>
      <c r="BC77" s="304">
        <f>[3]Milch!$AD59</f>
        <v>2516.655176061</v>
      </c>
      <c r="BD77" s="304">
        <f>[3]Milch!$AE59</f>
        <v>4406.3284038089996</v>
      </c>
      <c r="BE77" s="305">
        <f>[3]Milch!$AF59</f>
        <v>1039.536386363</v>
      </c>
      <c r="BF77" s="305">
        <f>[3]Milch!$AG59</f>
        <v>13284.396030296</v>
      </c>
      <c r="BG77" s="304"/>
      <c r="BH77" s="304">
        <f>[3]Milch!$CV59</f>
        <v>143.717529211</v>
      </c>
      <c r="BI77" s="304">
        <f>[3]Milch!$CW59</f>
        <v>2901.6117590459999</v>
      </c>
      <c r="BJ77" s="305">
        <f>[3]Milch!$BT59</f>
        <v>30.547711163999999</v>
      </c>
      <c r="BK77" s="305">
        <f>[3]Milch!$BU59</f>
        <v>912.762060767001</v>
      </c>
      <c r="BL77" s="304">
        <f>[3]Milch!$BV59</f>
        <v>10.514200000000001</v>
      </c>
      <c r="BM77" s="304">
        <f>[3]Milch!$BW59</f>
        <v>776.32941024799993</v>
      </c>
      <c r="BN77" s="305">
        <f>[3]Milch!$BX59</f>
        <v>54.528172882001002</v>
      </c>
      <c r="BO77" s="305">
        <f>[3]Milch!$BY59</f>
        <v>734.901678588001</v>
      </c>
      <c r="BP77" s="304"/>
      <c r="BQ77" s="304">
        <f>[3]Milch!$CT59</f>
        <v>133.38976191900099</v>
      </c>
      <c r="BR77" s="304">
        <f>[3]Milch!$CU59</f>
        <v>1162.4141449210001</v>
      </c>
      <c r="BS77" s="305">
        <f>[3]Milch!$BJ59</f>
        <v>101.741467124</v>
      </c>
      <c r="BT77" s="305">
        <f>[3]Milch!$BK59</f>
        <v>315.25431066500101</v>
      </c>
      <c r="BU77" s="304">
        <f>[3]Milch!$BL59</f>
        <v>18.55246</v>
      </c>
      <c r="BV77" s="304">
        <f>[3]Milch!$BM59</f>
        <v>765.07031268900005</v>
      </c>
      <c r="BW77" s="304"/>
      <c r="BX77" s="305">
        <f>[3]Milch!$CP59</f>
        <v>472.64031789100102</v>
      </c>
      <c r="BY77" s="305">
        <f>[3]Milch!$CQ59</f>
        <v>6929.1534028380001</v>
      </c>
      <c r="BZ77" s="304">
        <f>[3]Milch!AT59</f>
        <v>19.003321577001</v>
      </c>
      <c r="CA77" s="304">
        <f>[3]Milch!AU59</f>
        <v>214.92611225800002</v>
      </c>
      <c r="CB77" s="305">
        <f>[3]Milch!AX59</f>
        <v>64.653113724000008</v>
      </c>
      <c r="CC77" s="305">
        <f>[3]Milch!AY59</f>
        <v>666.5080373830009</v>
      </c>
      <c r="CD77" s="304">
        <f>[3]Milch!BD59</f>
        <v>26.020437203001002</v>
      </c>
      <c r="CE77" s="304">
        <f>[3]Milch!BE59</f>
        <v>438.93560376899995</v>
      </c>
      <c r="CF77" s="305">
        <f>[3]Milch!AZ59</f>
        <v>114.186690777</v>
      </c>
      <c r="CG77" s="305">
        <f>[3]Milch!BA59</f>
        <v>1149.383131731</v>
      </c>
      <c r="CH77" s="304">
        <f>[3]Milch!BB59</f>
        <v>30.636167153001001</v>
      </c>
      <c r="CI77" s="304">
        <f>[3]Milch!BC59</f>
        <v>354.45676414799999</v>
      </c>
      <c r="CJ77" s="305">
        <f>[3]Milch!AV59</f>
        <v>12.150264628</v>
      </c>
      <c r="CK77" s="305">
        <f>[3]Milch!AW59</f>
        <v>302.98931729899999</v>
      </c>
      <c r="CL77" s="304"/>
      <c r="CM77" s="304">
        <f>[3]Milch!$CR59</f>
        <v>1339.290672584</v>
      </c>
      <c r="CN77" s="304">
        <f>[3]Milch!$CS59</f>
        <v>6891.1253247800005</v>
      </c>
      <c r="CO77" s="305">
        <f>[3]Milch!$CL59</f>
        <v>634.23749599500104</v>
      </c>
      <c r="CP77" s="305">
        <f>[3]Milch!$CM59</f>
        <v>1891.7484188429999</v>
      </c>
      <c r="CQ77" s="304">
        <f>[3]Milch!$CH59</f>
        <v>148.827754449</v>
      </c>
      <c r="CR77" s="304">
        <f>[3]Milch!$CI59</f>
        <v>1105.3242856250001</v>
      </c>
      <c r="CS77" s="305">
        <f>[3]Milch!$CJ59</f>
        <v>126.41648504200001</v>
      </c>
      <c r="CT77" s="305">
        <f>[3]Milch!$CK59</f>
        <v>607.90241688000003</v>
      </c>
      <c r="CU77" s="304">
        <f>[3]Milch!$CN59</f>
        <v>259.36239724200101</v>
      </c>
      <c r="CV77" s="304">
        <f>[3]Milch!$CO59</f>
        <v>1837.0458942470002</v>
      </c>
    </row>
    <row r="78" spans="2:100" s="188" customFormat="1" ht="12.75" x14ac:dyDescent="0.2">
      <c r="B78" s="189">
        <f>[3]Milch!$A60</f>
        <v>44378</v>
      </c>
      <c r="C78" s="250">
        <f>[3]Milch!$B60</f>
        <v>87.662852999999998</v>
      </c>
      <c r="D78" s="250">
        <f>[3]Milch!$C60</f>
        <v>70.308513000000005</v>
      </c>
      <c r="E78" s="250">
        <f t="shared" si="17"/>
        <v>17.354339999999993</v>
      </c>
      <c r="F78" s="355">
        <f t="shared" si="22"/>
        <v>0.24683127632069235</v>
      </c>
      <c r="G78" s="251"/>
      <c r="H78" s="304">
        <f>[3]Milch!$E60</f>
        <v>17454</v>
      </c>
      <c r="I78" s="304">
        <f>[3]Milch!$F60</f>
        <v>245531</v>
      </c>
      <c r="J78" s="265">
        <f t="shared" si="21"/>
        <v>6.6368804304428014E-2</v>
      </c>
      <c r="K78" s="265"/>
      <c r="L78" s="189">
        <f>[3]Milch!$A60</f>
        <v>44378</v>
      </c>
      <c r="M78" s="343">
        <f>'Früchte Daten'!BQ76</f>
        <v>4</v>
      </c>
      <c r="N78" s="250">
        <f>[3]Milch!$Z60</f>
        <v>1.8343635545576853</v>
      </c>
      <c r="O78" s="250">
        <f>[3]Milch!$AA60</f>
        <v>1.6570734707066979</v>
      </c>
      <c r="P78" s="252">
        <f>[3]Milch!$AB60</f>
        <v>1.7925472687164943</v>
      </c>
      <c r="Q78" s="252">
        <f>[3]Milch!$AC60</f>
        <v>1.3328606120848348</v>
      </c>
      <c r="R78" s="250">
        <f>[3]Milch!$BN60</f>
        <v>12.470442278331159</v>
      </c>
      <c r="S78" s="250">
        <f>[3]Milch!$BO60</f>
        <v>7.869646502286467</v>
      </c>
      <c r="T78" s="252">
        <f>[3]Milch!$BP60</f>
        <v>10.496607068843577</v>
      </c>
      <c r="U78" s="252">
        <f>[3]Milch!$BQ60</f>
        <v>6.8722643873986122</v>
      </c>
      <c r="V78" s="250">
        <f>[3]Milch!$BR60</f>
        <v>6.2165932832362172</v>
      </c>
      <c r="W78" s="250">
        <f>[3]Milch!$BS60</f>
        <v>4.1795596194121174</v>
      </c>
      <c r="X78" s="252">
        <f>[3]Milch!$BF60</f>
        <v>21.013759714185134</v>
      </c>
      <c r="Y78" s="252">
        <f>[3]Milch!$BG60</f>
        <v>17.96981935458313</v>
      </c>
      <c r="Z78" s="250">
        <f>[3]Milch!$BH60</f>
        <v>18.653306865684982</v>
      </c>
      <c r="AA78" s="250">
        <f>[3]Milch!$BI60</f>
        <v>12.926686523149373</v>
      </c>
      <c r="AB78" s="252"/>
      <c r="AC78" s="252">
        <f>[3]Milch!$AH60</f>
        <v>18.911963028094185</v>
      </c>
      <c r="AD78" s="252">
        <f>[3]Milch!$AI60</f>
        <v>16.555455713480573</v>
      </c>
      <c r="AE78" s="250">
        <f>[3]Milch!$AL60</f>
        <v>24.0240098675662</v>
      </c>
      <c r="AF78" s="250">
        <f>[3]Milch!$AM60</f>
        <v>18.772846508811149</v>
      </c>
      <c r="AG78" s="252">
        <f>[3]Milch!$AR60</f>
        <v>9.0572694038552477</v>
      </c>
      <c r="AH78" s="252">
        <f>[3]Milch!$AS60</f>
        <v>7.3231896706001711</v>
      </c>
      <c r="AI78" s="250">
        <f>[3]Milch!$AN60</f>
        <v>15.296983889641124</v>
      </c>
      <c r="AJ78" s="250">
        <f>[3]Milch!$AO60</f>
        <v>10.042861104810873</v>
      </c>
      <c r="AK78" s="252">
        <f>[3]Milch!$AP60</f>
        <v>33.787578408312434</v>
      </c>
      <c r="AL78" s="252">
        <f>[3]Milch!$AQ60</f>
        <v>21.282022097823425</v>
      </c>
      <c r="AM78" s="250">
        <f>[3]Milch!$AJ60</f>
        <v>25.770992484220585</v>
      </c>
      <c r="AN78" s="250">
        <f>[3]Milch!$AK60</f>
        <v>19.085413182353136</v>
      </c>
      <c r="AO78" s="252"/>
      <c r="AP78" s="252">
        <f>[3]Milch!$CD60</f>
        <v>3.6272303449057208</v>
      </c>
      <c r="AQ78" s="252">
        <f>[3]Milch!$CE60</f>
        <v>3.4929385863989064</v>
      </c>
      <c r="AR78" s="250">
        <f>[3]Milch!$BZ60</f>
        <v>4.5555340681455947</v>
      </c>
      <c r="AS78" s="250">
        <f>[3]Milch!$CA60</f>
        <v>4.2605936635761088</v>
      </c>
      <c r="AT78" s="252">
        <f>[3]Milch!$CB60</f>
        <v>5.2550222297787315</v>
      </c>
      <c r="AU78" s="252">
        <f>[3]Milch!$CC60</f>
        <v>4.6721202103930386</v>
      </c>
      <c r="AV78" s="250">
        <f>[3]Milch!$CF60</f>
        <v>4.5932992603319054</v>
      </c>
      <c r="AW78" s="250">
        <f>[3]Milch!$CG60</f>
        <v>3.6569256125124783</v>
      </c>
      <c r="AX78" s="369"/>
      <c r="AY78" s="189">
        <f>[3]Milch!$A60</f>
        <v>44378</v>
      </c>
      <c r="AZ78" s="343">
        <f>'Früchte Daten'!BQ76</f>
        <v>4</v>
      </c>
      <c r="BA78" s="440">
        <f>[3]Milch!$CX60</f>
        <v>3457.3569286400002</v>
      </c>
      <c r="BB78" s="440">
        <f>[3]Milch!$CY60</f>
        <v>17836.915213762</v>
      </c>
      <c r="BC78" s="304">
        <f>[3]Milch!$AD60</f>
        <v>2344.456288844</v>
      </c>
      <c r="BD78" s="304">
        <f>[3]Milch!$AE60</f>
        <v>3984.4114365190003</v>
      </c>
      <c r="BE78" s="305">
        <f>[3]Milch!$AF60</f>
        <v>1031.5558401809999</v>
      </c>
      <c r="BF78" s="305">
        <f>[3]Milch!$AG60</f>
        <v>12122.602887432</v>
      </c>
      <c r="BG78" s="304"/>
      <c r="BH78" s="304">
        <f>[3]Milch!$CV60</f>
        <v>137.07696361900099</v>
      </c>
      <c r="BI78" s="304">
        <f>[3]Milch!$CW60</f>
        <v>2796.5905655669999</v>
      </c>
      <c r="BJ78" s="305">
        <f>[3]Milch!$BT60</f>
        <v>32.040263425001001</v>
      </c>
      <c r="BK78" s="305">
        <f>[3]Milch!$BU60</f>
        <v>888.821893553</v>
      </c>
      <c r="BL78" s="304">
        <f>[3]Milch!$BV60</f>
        <v>9.8477967750000008</v>
      </c>
      <c r="BM78" s="304">
        <f>[3]Milch!$BW60</f>
        <v>727.47747053900105</v>
      </c>
      <c r="BN78" s="305">
        <f>[3]Milch!$BX60</f>
        <v>52.916739858</v>
      </c>
      <c r="BO78" s="305">
        <f>[3]Milch!$BY60</f>
        <v>722.27262611499998</v>
      </c>
      <c r="BP78" s="304"/>
      <c r="BQ78" s="304">
        <f>[3]Milch!$CT60</f>
        <v>113.129746893</v>
      </c>
      <c r="BR78" s="304">
        <f>[3]Milch!$CU60</f>
        <v>1177.784311074</v>
      </c>
      <c r="BS78" s="305">
        <f>[3]Milch!$BJ60</f>
        <v>86.300714608001002</v>
      </c>
      <c r="BT78" s="305">
        <f>[3]Milch!$BK60</f>
        <v>302.97940904499995</v>
      </c>
      <c r="BU78" s="304">
        <f>[3]Milch!$BL60</f>
        <v>14.078742285000001</v>
      </c>
      <c r="BV78" s="304">
        <f>[3]Milch!$BM60</f>
        <v>788.91253763399993</v>
      </c>
      <c r="BW78" s="304"/>
      <c r="BX78" s="305">
        <f>[3]Milch!$CP60</f>
        <v>449.89574048899999</v>
      </c>
      <c r="BY78" s="305">
        <f>[3]Milch!$CQ60</f>
        <v>6725.537500378</v>
      </c>
      <c r="BZ78" s="304">
        <f>[3]Milch!AT60</f>
        <v>22.455355917000002</v>
      </c>
      <c r="CA78" s="304">
        <f>[3]Milch!AU60</f>
        <v>227.89270642800099</v>
      </c>
      <c r="CB78" s="305">
        <f>[3]Milch!AX60</f>
        <v>48.048566232001001</v>
      </c>
      <c r="CC78" s="305">
        <f>[3]Milch!AY60</f>
        <v>618.79074021000201</v>
      </c>
      <c r="CD78" s="304">
        <f>[3]Milch!BD60</f>
        <v>24.741105575000002</v>
      </c>
      <c r="CE78" s="304">
        <f>[3]Milch!BE60</f>
        <v>424.06555815500104</v>
      </c>
      <c r="CF78" s="305">
        <f>[3]Milch!AZ60</f>
        <v>93.941516187000005</v>
      </c>
      <c r="CG78" s="305">
        <f>[3]Milch!BA60</f>
        <v>1141.353161447</v>
      </c>
      <c r="CH78" s="304">
        <f>[3]Milch!BB60</f>
        <v>28.192345700000001</v>
      </c>
      <c r="CI78" s="304">
        <f>[3]Milch!BC60</f>
        <v>328.27701235299998</v>
      </c>
      <c r="CJ78" s="305">
        <f>[3]Milch!AV60</f>
        <v>10.872562442</v>
      </c>
      <c r="CK78" s="305">
        <f>[3]Milch!AW60</f>
        <v>331.23994162899999</v>
      </c>
      <c r="CL78" s="304"/>
      <c r="CM78" s="304">
        <f>[3]Milch!$CR60</f>
        <v>1218.0528585270001</v>
      </c>
      <c r="CN78" s="304">
        <f>[3]Milch!$CS60</f>
        <v>6455.5888152959997</v>
      </c>
      <c r="CO78" s="305">
        <f>[3]Milch!$CL60</f>
        <v>575.20799370800103</v>
      </c>
      <c r="CP78" s="305">
        <f>[3]Milch!$CM60</f>
        <v>1664.2031435010001</v>
      </c>
      <c r="CQ78" s="304">
        <f>[3]Milch!$CH60</f>
        <v>145.99418420500001</v>
      </c>
      <c r="CR78" s="304">
        <f>[3]Milch!$CI60</f>
        <v>1099.5184363810001</v>
      </c>
      <c r="CS78" s="305">
        <f>[3]Milch!$CJ60</f>
        <v>119.503588085001</v>
      </c>
      <c r="CT78" s="305">
        <f>[3]Milch!$CK60</f>
        <v>572.35288501299999</v>
      </c>
      <c r="CU78" s="304">
        <f>[3]Milch!$CN60</f>
        <v>246.634541299001</v>
      </c>
      <c r="CV78" s="304">
        <f>[3]Milch!$CO60</f>
        <v>1721.4617363689999</v>
      </c>
    </row>
    <row r="79" spans="2:100" s="188" customFormat="1" ht="12.75" x14ac:dyDescent="0.2">
      <c r="B79" s="189">
        <f>[3]Milch!$A61</f>
        <v>44348</v>
      </c>
      <c r="C79" s="250">
        <f>[3]Milch!$B61</f>
        <v>82.104275000000001</v>
      </c>
      <c r="D79" s="250">
        <f>[3]Milch!$C61</f>
        <v>68.264244000000005</v>
      </c>
      <c r="E79" s="250">
        <f t="shared" si="17"/>
        <v>13.840030999999996</v>
      </c>
      <c r="F79" s="355">
        <f t="shared" si="22"/>
        <v>0.20274202406753372</v>
      </c>
      <c r="G79" s="251"/>
      <c r="H79" s="304">
        <f>[3]Milch!$E61</f>
        <v>21737</v>
      </c>
      <c r="I79" s="304">
        <f>[3]Milch!$F61</f>
        <v>260648</v>
      </c>
      <c r="J79" s="265">
        <f t="shared" si="21"/>
        <v>7.6976468296828804E-2</v>
      </c>
      <c r="K79" s="265"/>
      <c r="L79" s="189">
        <f>[3]Milch!$A61</f>
        <v>44348</v>
      </c>
      <c r="M79" s="343">
        <f>'Früchte Daten'!BQ77</f>
        <v>5</v>
      </c>
      <c r="N79" s="250">
        <f>[3]Milch!$Z61</f>
        <v>1.8258885924481594</v>
      </c>
      <c r="O79" s="250">
        <f>[3]Milch!$AA61</f>
        <v>1.6476193575063709</v>
      </c>
      <c r="P79" s="252">
        <f>[3]Milch!$AB61</f>
        <v>1.7785097108067978</v>
      </c>
      <c r="Q79" s="252">
        <f>[3]Milch!$AC61</f>
        <v>1.3267920029219986</v>
      </c>
      <c r="R79" s="250">
        <f>[3]Milch!$BN61</f>
        <v>12.283551559202948</v>
      </c>
      <c r="S79" s="250">
        <f>[3]Milch!$BO61</f>
        <v>8.0841300434401724</v>
      </c>
      <c r="T79" s="252">
        <f>[3]Milch!$BP61</f>
        <v>10.290160994026008</v>
      </c>
      <c r="U79" s="252">
        <f>[3]Milch!$BQ61</f>
        <v>6.8828942889037217</v>
      </c>
      <c r="V79" s="250">
        <f>[3]Milch!$BR61</f>
        <v>6.2059264342642688</v>
      </c>
      <c r="W79" s="250">
        <f>[3]Milch!$BS61</f>
        <v>4.1833768603246124</v>
      </c>
      <c r="X79" s="252">
        <f>[3]Milch!$BF61</f>
        <v>20.776978017121593</v>
      </c>
      <c r="Y79" s="252">
        <f>[3]Milch!$BG61</f>
        <v>17.303319777099052</v>
      </c>
      <c r="Z79" s="250">
        <f>[3]Milch!$BH61</f>
        <v>18.113146501020889</v>
      </c>
      <c r="AA79" s="250">
        <f>[3]Milch!$BI61</f>
        <v>12.917882233256368</v>
      </c>
      <c r="AB79" s="252"/>
      <c r="AC79" s="252">
        <f>[3]Milch!$AH61</f>
        <v>20.493029259928935</v>
      </c>
      <c r="AD79" s="252">
        <f>[3]Milch!$AI61</f>
        <v>17.081611013203755</v>
      </c>
      <c r="AE79" s="250">
        <f>[3]Milch!$AL61</f>
        <v>23.765000395877841</v>
      </c>
      <c r="AF79" s="250">
        <f>[3]Milch!$AM61</f>
        <v>18.624632858526954</v>
      </c>
      <c r="AG79" s="252">
        <f>[3]Milch!$AR61</f>
        <v>8.965631330592009</v>
      </c>
      <c r="AH79" s="252">
        <f>[3]Milch!$AS61</f>
        <v>7.6454445598824901</v>
      </c>
      <c r="AI79" s="250">
        <f>[3]Milch!$AN61</f>
        <v>15.088334529102598</v>
      </c>
      <c r="AJ79" s="250">
        <f>[3]Milch!$AO61</f>
        <v>10.432003991903784</v>
      </c>
      <c r="AK79" s="252">
        <f>[3]Milch!$AP61</f>
        <v>32.091641328965828</v>
      </c>
      <c r="AL79" s="252">
        <f>[3]Milch!$AQ61</f>
        <v>21.163806756470574</v>
      </c>
      <c r="AM79" s="250">
        <f>[3]Milch!$AJ61</f>
        <v>23.799617949421474</v>
      </c>
      <c r="AN79" s="250">
        <f>[3]Milch!$AK61</f>
        <v>19.821107852904753</v>
      </c>
      <c r="AO79" s="252"/>
      <c r="AP79" s="252">
        <f>[3]Milch!$CD61</f>
        <v>3.5868019370712458</v>
      </c>
      <c r="AQ79" s="252">
        <f>[3]Milch!$CE61</f>
        <v>3.4193710584836223</v>
      </c>
      <c r="AR79" s="250">
        <f>[3]Milch!$BZ61</f>
        <v>4.7017857833355148</v>
      </c>
      <c r="AS79" s="250">
        <f>[3]Milch!$CA61</f>
        <v>4.3085957634078547</v>
      </c>
      <c r="AT79" s="252">
        <f>[3]Milch!$CB61</f>
        <v>5.292062551679896</v>
      </c>
      <c r="AU79" s="252">
        <f>[3]Milch!$CC61</f>
        <v>4.6021604790402195</v>
      </c>
      <c r="AV79" s="250">
        <f>[3]Milch!$CF61</f>
        <v>4.634598467991534</v>
      </c>
      <c r="AW79" s="250">
        <f>[3]Milch!$CG61</f>
        <v>3.8064064053144722</v>
      </c>
      <c r="AX79" s="369"/>
      <c r="AY79" s="189">
        <f>[3]Milch!$A61</f>
        <v>44348</v>
      </c>
      <c r="AZ79" s="343">
        <f>'Früchte Daten'!BQ77</f>
        <v>5</v>
      </c>
      <c r="BA79" s="440">
        <f>[3]Milch!$CX61</f>
        <v>4882.9580504730002</v>
      </c>
      <c r="BB79" s="440">
        <f>[3]Milch!$CY61</f>
        <v>24208.896344138</v>
      </c>
      <c r="BC79" s="304">
        <f>[3]Milch!$AD61</f>
        <v>3362.3740181049998</v>
      </c>
      <c r="BD79" s="304">
        <f>[3]Milch!$AE61</f>
        <v>5477.0461867719996</v>
      </c>
      <c r="BE79" s="305">
        <f>[3]Milch!$AF61</f>
        <v>1420.8228433640002</v>
      </c>
      <c r="BF79" s="305">
        <f>[3]Milch!$AG61</f>
        <v>16292.704043201</v>
      </c>
      <c r="BG79" s="304"/>
      <c r="BH79" s="304">
        <f>[3]Milch!$CV61</f>
        <v>199.52564181700001</v>
      </c>
      <c r="BI79" s="304">
        <f>[3]Milch!$CW61</f>
        <v>3694.1810780690003</v>
      </c>
      <c r="BJ79" s="305">
        <f>[3]Milch!$BT61</f>
        <v>46.707590652001002</v>
      </c>
      <c r="BK79" s="305">
        <f>[3]Milch!$BU61</f>
        <v>1102.6018968000001</v>
      </c>
      <c r="BL79" s="304">
        <f>[3]Milch!$BV61</f>
        <v>13.826600000000001</v>
      </c>
      <c r="BM79" s="304">
        <f>[3]Milch!$BW61</f>
        <v>1016.398198002</v>
      </c>
      <c r="BN79" s="305">
        <f>[3]Milch!$BX61</f>
        <v>76.734736220000997</v>
      </c>
      <c r="BO79" s="305">
        <f>[3]Milch!$BY61</f>
        <v>921.40573165500098</v>
      </c>
      <c r="BP79" s="304"/>
      <c r="BQ79" s="304">
        <f>[3]Milch!$CT61</f>
        <v>154.14701011900002</v>
      </c>
      <c r="BR79" s="304">
        <f>[3]Milch!$CU61</f>
        <v>1514.9208599230001</v>
      </c>
      <c r="BS79" s="305">
        <f>[3]Milch!$BJ61</f>
        <v>111.595178990001</v>
      </c>
      <c r="BT79" s="305">
        <f>[3]Milch!$BK61</f>
        <v>408.29041150700095</v>
      </c>
      <c r="BU79" s="304">
        <f>[3]Milch!$BL61</f>
        <v>25.928419999999999</v>
      </c>
      <c r="BV79" s="304">
        <f>[3]Milch!$BM61</f>
        <v>999.02082202400004</v>
      </c>
      <c r="BW79" s="304"/>
      <c r="BX79" s="305">
        <f>[3]Milch!$CP61</f>
        <v>633.55028994600002</v>
      </c>
      <c r="BY79" s="305">
        <f>[3]Milch!$CQ61</f>
        <v>8708.5189895969997</v>
      </c>
      <c r="BZ79" s="304">
        <f>[3]Milch!AT61</f>
        <v>27.339968792000001</v>
      </c>
      <c r="CA79" s="304">
        <f>[3]Milch!AU61</f>
        <v>287.79264938600102</v>
      </c>
      <c r="CB79" s="305">
        <f>[3]Milch!AX61</f>
        <v>79.140612749000013</v>
      </c>
      <c r="CC79" s="305">
        <f>[3]Milch!AY61</f>
        <v>794.89855496700102</v>
      </c>
      <c r="CD79" s="304">
        <f>[3]Milch!BD61</f>
        <v>37.783181059</v>
      </c>
      <c r="CE79" s="304">
        <f>[3]Milch!BE61</f>
        <v>556.07866909800009</v>
      </c>
      <c r="CF79" s="305">
        <f>[3]Milch!AZ61</f>
        <v>155.65973910400101</v>
      </c>
      <c r="CG79" s="305">
        <f>[3]Milch!BA61</f>
        <v>1542.1481934809999</v>
      </c>
      <c r="CH79" s="304">
        <f>[3]Milch!BB61</f>
        <v>47.738196175999995</v>
      </c>
      <c r="CI79" s="304">
        <f>[3]Milch!BC61</f>
        <v>441.92173775800103</v>
      </c>
      <c r="CJ79" s="305">
        <f>[3]Milch!AV61</f>
        <v>13.828886794000001</v>
      </c>
      <c r="CK79" s="305">
        <f>[3]Milch!AW61</f>
        <v>224.74705540100101</v>
      </c>
      <c r="CL79" s="304"/>
      <c r="CM79" s="304">
        <f>[3]Milch!$CR61</f>
        <v>1753.6840008729998</v>
      </c>
      <c r="CN79" s="304">
        <f>[3]Milch!$CS61</f>
        <v>9060.5638356609998</v>
      </c>
      <c r="CO79" s="305">
        <f>[3]Milch!$CL61</f>
        <v>843.16674832300009</v>
      </c>
      <c r="CP79" s="305">
        <f>[3]Milch!$CM61</f>
        <v>2525.7211676360002</v>
      </c>
      <c r="CQ79" s="304">
        <f>[3]Milch!$CH61</f>
        <v>231.235201991</v>
      </c>
      <c r="CR79" s="304">
        <f>[3]Milch!$CI61</f>
        <v>1490.8005454629999</v>
      </c>
      <c r="CS79" s="305">
        <f>[3]Milch!$CJ61</f>
        <v>172.39257110299999</v>
      </c>
      <c r="CT79" s="305">
        <f>[3]Milch!$CK61</f>
        <v>837.02381357600098</v>
      </c>
      <c r="CU79" s="304">
        <f>[3]Milch!$CN61</f>
        <v>319.30006760700098</v>
      </c>
      <c r="CV79" s="304">
        <f>[3]Milch!$CO61</f>
        <v>2373.82250927</v>
      </c>
    </row>
    <row r="80" spans="2:100" s="188" customFormat="1" ht="12.75" x14ac:dyDescent="0.2">
      <c r="B80" s="189">
        <f>[3]Milch!$A62</f>
        <v>44317</v>
      </c>
      <c r="C80" s="250">
        <f>[3]Milch!$B62</f>
        <v>76.102986000000001</v>
      </c>
      <c r="D80" s="250">
        <f>[3]Milch!$C62</f>
        <v>65.642239000000004</v>
      </c>
      <c r="E80" s="250">
        <f t="shared" si="17"/>
        <v>10.460746999999998</v>
      </c>
      <c r="F80" s="355">
        <f t="shared" si="22"/>
        <v>0.15935999684593316</v>
      </c>
      <c r="G80" s="251"/>
      <c r="H80" s="304">
        <f>[3]Milch!$E62</f>
        <v>26105</v>
      </c>
      <c r="I80" s="304">
        <f>[3]Milch!$F62</f>
        <v>299208</v>
      </c>
      <c r="J80" s="265">
        <f t="shared" si="21"/>
        <v>8.0245794050652755E-2</v>
      </c>
      <c r="K80" s="265"/>
      <c r="L80" s="189">
        <f>[3]Milch!$A62</f>
        <v>44317</v>
      </c>
      <c r="M80" s="343">
        <f>'Früchte Daten'!BQ78</f>
        <v>4</v>
      </c>
      <c r="N80" s="250">
        <f>[3]Milch!$Z62</f>
        <v>1.8383279292704104</v>
      </c>
      <c r="O80" s="250">
        <f>[3]Milch!$AA62</f>
        <v>1.6445421489517535</v>
      </c>
      <c r="P80" s="252">
        <f>[3]Milch!$AB62</f>
        <v>1.7831679425628042</v>
      </c>
      <c r="Q80" s="252">
        <f>[3]Milch!$AC62</f>
        <v>1.2984539670265829</v>
      </c>
      <c r="R80" s="250">
        <f>[3]Milch!$BN62</f>
        <v>12.465475318241795</v>
      </c>
      <c r="S80" s="250">
        <f>[3]Milch!$BO62</f>
        <v>7.5604083136859197</v>
      </c>
      <c r="T80" s="252">
        <f>[3]Milch!$BP62</f>
        <v>10.49472815804449</v>
      </c>
      <c r="U80" s="252">
        <f>[3]Milch!$BQ62</f>
        <v>6.9038794961097256</v>
      </c>
      <c r="V80" s="250">
        <f>[3]Milch!$BR62</f>
        <v>6.1777131597146857</v>
      </c>
      <c r="W80" s="250">
        <f>[3]Milch!$BS62</f>
        <v>4.183356256514605</v>
      </c>
      <c r="X80" s="252">
        <f>[3]Milch!$BF62</f>
        <v>20.583219539887534</v>
      </c>
      <c r="Y80" s="252">
        <f>[3]Milch!$BG62</f>
        <v>17.610677534177093</v>
      </c>
      <c r="Z80" s="250">
        <f>[3]Milch!$BH62</f>
        <v>18.897234415270621</v>
      </c>
      <c r="AA80" s="250">
        <f>[3]Milch!$BI62</f>
        <v>12.70143026557214</v>
      </c>
      <c r="AB80" s="252"/>
      <c r="AC80" s="252">
        <f>[3]Milch!$AH62</f>
        <v>20.659946125146824</v>
      </c>
      <c r="AD80" s="252">
        <f>[3]Milch!$AI62</f>
        <v>16.721383055342457</v>
      </c>
      <c r="AE80" s="250">
        <f>[3]Milch!$AL62</f>
        <v>22.803850655913784</v>
      </c>
      <c r="AF80" s="250">
        <f>[3]Milch!$AM62</f>
        <v>19.147594614191039</v>
      </c>
      <c r="AG80" s="252">
        <f>[3]Milch!$AR62</f>
        <v>8.7624087253820058</v>
      </c>
      <c r="AH80" s="252">
        <f>[3]Milch!$AS62</f>
        <v>7.492987382465178</v>
      </c>
      <c r="AI80" s="250">
        <f>[3]Milch!$AN62</f>
        <v>14.968088443069036</v>
      </c>
      <c r="AJ80" s="250">
        <f>[3]Milch!$AO62</f>
        <v>10.144790880126912</v>
      </c>
      <c r="AK80" s="252">
        <f>[3]Milch!$AP62</f>
        <v>33.970821264461769</v>
      </c>
      <c r="AL80" s="252">
        <f>[3]Milch!$AQ62</f>
        <v>22.712808540045188</v>
      </c>
      <c r="AM80" s="250">
        <f>[3]Milch!$AJ62</f>
        <v>26.654067394805601</v>
      </c>
      <c r="AN80" s="250">
        <f>[3]Milch!$AK62</f>
        <v>20.102469720665404</v>
      </c>
      <c r="AO80" s="252"/>
      <c r="AP80" s="252">
        <f>[3]Milch!$CD62</f>
        <v>3.5695643570365769</v>
      </c>
      <c r="AQ80" s="252">
        <f>[3]Milch!$CE62</f>
        <v>3.4061820705055235</v>
      </c>
      <c r="AR80" s="250">
        <f>[3]Milch!$BZ62</f>
        <v>4.4208277928895088</v>
      </c>
      <c r="AS80" s="250">
        <f>[3]Milch!$CA62</f>
        <v>4.2660564913939876</v>
      </c>
      <c r="AT80" s="252">
        <f>[3]Milch!$CB62</f>
        <v>5.5431759169371597</v>
      </c>
      <c r="AU80" s="252">
        <f>[3]Milch!$CC62</f>
        <v>4.7290255773309742</v>
      </c>
      <c r="AV80" s="250">
        <f>[3]Milch!$CF62</f>
        <v>4.6223052549418497</v>
      </c>
      <c r="AW80" s="250">
        <f>[3]Milch!$CG62</f>
        <v>3.7561755822493739</v>
      </c>
      <c r="AX80" s="369"/>
      <c r="AY80" s="189">
        <f>[3]Milch!$A62</f>
        <v>44317</v>
      </c>
      <c r="AZ80" s="343">
        <f>'Früchte Daten'!BQ78</f>
        <v>4</v>
      </c>
      <c r="BA80" s="440">
        <f>[3]Milch!$CX62</f>
        <v>4369.0912064939994</v>
      </c>
      <c r="BB80" s="440">
        <f>[3]Milch!$CY62</f>
        <v>23292.881199464999</v>
      </c>
      <c r="BC80" s="304">
        <f>[3]Milch!$AD62</f>
        <v>2926.7843920700002</v>
      </c>
      <c r="BD80" s="304">
        <f>[3]Milch!$AE62</f>
        <v>4876.5101973700002</v>
      </c>
      <c r="BE80" s="305">
        <f>[3]Milch!$AF62</f>
        <v>1338.0270258839998</v>
      </c>
      <c r="BF80" s="305">
        <f>[3]Milch!$AG62</f>
        <v>16357.597581379001</v>
      </c>
      <c r="BG80" s="304"/>
      <c r="BH80" s="304">
        <f>[3]Milch!$CV62</f>
        <v>171.33033609900002</v>
      </c>
      <c r="BI80" s="304">
        <f>[3]Milch!$CW62</f>
        <v>3688.4667923480001</v>
      </c>
      <c r="BJ80" s="305">
        <f>[3]Milch!$BT62</f>
        <v>44.276783946000997</v>
      </c>
      <c r="BK80" s="305">
        <f>[3]Milch!$BU62</f>
        <v>1263.800971054</v>
      </c>
      <c r="BL80" s="304">
        <f>[3]Milch!$BV62</f>
        <v>13.636600000001001</v>
      </c>
      <c r="BM80" s="304">
        <f>[3]Milch!$BW62</f>
        <v>984.03201040200008</v>
      </c>
      <c r="BN80" s="305">
        <f>[3]Milch!$BX62</f>
        <v>60.729822284000001</v>
      </c>
      <c r="BO80" s="305">
        <f>[3]Milch!$BY62</f>
        <v>824.08665801900099</v>
      </c>
      <c r="BP80" s="304"/>
      <c r="BQ80" s="304">
        <f>[3]Milch!$CT62</f>
        <v>138.259703801001</v>
      </c>
      <c r="BR80" s="304">
        <f>[3]Milch!$CU62</f>
        <v>1589.1174818480001</v>
      </c>
      <c r="BS80" s="305">
        <f>[3]Milch!$BJ62</f>
        <v>103.40356453699999</v>
      </c>
      <c r="BT80" s="305">
        <f>[3]Milch!$BK62</f>
        <v>378.42096390100102</v>
      </c>
      <c r="BU80" s="304">
        <f>[3]Milch!$BL62</f>
        <v>19.865599999999997</v>
      </c>
      <c r="BV80" s="304">
        <f>[3]Milch!$BM62</f>
        <v>1111.946373862</v>
      </c>
      <c r="BW80" s="304"/>
      <c r="BX80" s="305">
        <f>[3]Milch!$CP62</f>
        <v>513.26756795300003</v>
      </c>
      <c r="BY80" s="305">
        <f>[3]Milch!$CQ62</f>
        <v>7772.154191007</v>
      </c>
      <c r="BZ80" s="304">
        <f>[3]Milch!AT62</f>
        <v>22.644874704999999</v>
      </c>
      <c r="CA80" s="304">
        <f>[3]Milch!AU62</f>
        <v>251.64073219299999</v>
      </c>
      <c r="CB80" s="305">
        <f>[3]Milch!AX62</f>
        <v>75.816209792999999</v>
      </c>
      <c r="CC80" s="305">
        <f>[3]Milch!AY62</f>
        <v>681.79525421400001</v>
      </c>
      <c r="CD80" s="304">
        <f>[3]Milch!BD62</f>
        <v>33.842113015000002</v>
      </c>
      <c r="CE80" s="304">
        <f>[3]Milch!BE62</f>
        <v>452.22728007799998</v>
      </c>
      <c r="CF80" s="305">
        <f>[3]Milch!AZ62</f>
        <v>103.65159948700101</v>
      </c>
      <c r="CG80" s="305">
        <f>[3]Milch!BA62</f>
        <v>1184.434024551</v>
      </c>
      <c r="CH80" s="304">
        <f>[3]Milch!BB62</f>
        <v>37.223596737999998</v>
      </c>
      <c r="CI80" s="304">
        <f>[3]Milch!BC62</f>
        <v>375.90903132699998</v>
      </c>
      <c r="CJ80" s="305">
        <f>[3]Milch!AV62</f>
        <v>14.30552535</v>
      </c>
      <c r="CK80" s="305">
        <f>[3]Milch!AW62</f>
        <v>334.54808330100002</v>
      </c>
      <c r="CL80" s="304"/>
      <c r="CM80" s="304">
        <f>[3]Milch!$CR62</f>
        <v>1470.9234294410001</v>
      </c>
      <c r="CN80" s="304">
        <f>[3]Milch!$CS62</f>
        <v>7698.5669792710005</v>
      </c>
      <c r="CO80" s="305">
        <f>[3]Milch!$CL62</f>
        <v>686.80787701200097</v>
      </c>
      <c r="CP80" s="305">
        <f>[3]Milch!$CM62</f>
        <v>2099.0802868400001</v>
      </c>
      <c r="CQ80" s="304">
        <f>[3]Milch!$CH62</f>
        <v>174.13041272500001</v>
      </c>
      <c r="CR80" s="304">
        <f>[3]Milch!$CI62</f>
        <v>1308.2804892460001</v>
      </c>
      <c r="CS80" s="305">
        <f>[3]Milch!$CJ62</f>
        <v>167.03169305</v>
      </c>
      <c r="CT80" s="305">
        <f>[3]Milch!$CK62</f>
        <v>678.88430898399997</v>
      </c>
      <c r="CU80" s="304">
        <f>[3]Milch!$CN62</f>
        <v>284.10116439000097</v>
      </c>
      <c r="CV80" s="304">
        <f>[3]Milch!$CO62</f>
        <v>2094.664273245</v>
      </c>
    </row>
    <row r="81" spans="2:100" s="188" customFormat="1" ht="12.75" x14ac:dyDescent="0.2">
      <c r="B81" s="189">
        <f>[3]Milch!$A63</f>
        <v>44287</v>
      </c>
      <c r="C81" s="250">
        <f>[3]Milch!$B63</f>
        <v>76.177466999999993</v>
      </c>
      <c r="D81" s="250">
        <f>[3]Milch!$C63</f>
        <v>65.470911000000001</v>
      </c>
      <c r="E81" s="250">
        <f t="shared" si="17"/>
        <v>10.706555999999992</v>
      </c>
      <c r="F81" s="355">
        <f t="shared" si="22"/>
        <v>0.16353149568974223</v>
      </c>
      <c r="G81" s="251"/>
      <c r="H81" s="304">
        <f>[3]Milch!$E63</f>
        <v>24505</v>
      </c>
      <c r="I81" s="304">
        <f>[3]Milch!$F63</f>
        <v>292499</v>
      </c>
      <c r="J81" s="265">
        <f t="shared" si="21"/>
        <v>7.7301863698880771E-2</v>
      </c>
      <c r="K81" s="265"/>
      <c r="L81" s="189">
        <f>[3]Milch!$A63</f>
        <v>44287</v>
      </c>
      <c r="M81" s="343">
        <f>'Früchte Daten'!BQ79</f>
        <v>4</v>
      </c>
      <c r="N81" s="250">
        <f>[3]Milch!$Z63</f>
        <v>1.8369916184042216</v>
      </c>
      <c r="O81" s="250">
        <f>[3]Milch!$AA63</f>
        <v>1.6355132764214981</v>
      </c>
      <c r="P81" s="252">
        <f>[3]Milch!$AB63</f>
        <v>1.7309384837669961</v>
      </c>
      <c r="Q81" s="252">
        <f>[3]Milch!$AC63</f>
        <v>1.3255299111085992</v>
      </c>
      <c r="R81" s="250">
        <f>[3]Milch!$BN63</f>
        <v>12.129451947920735</v>
      </c>
      <c r="S81" s="250">
        <f>[3]Milch!$BO63</f>
        <v>7.8491927458709627</v>
      </c>
      <c r="T81" s="252">
        <f>[3]Milch!$BP63</f>
        <v>10.542779557763851</v>
      </c>
      <c r="U81" s="252">
        <f>[3]Milch!$BQ63</f>
        <v>6.6073346754604163</v>
      </c>
      <c r="V81" s="250">
        <f>[3]Milch!$BR63</f>
        <v>6.155898917672995</v>
      </c>
      <c r="W81" s="250">
        <f>[3]Milch!$BS63</f>
        <v>4.1777394763227589</v>
      </c>
      <c r="X81" s="252">
        <f>[3]Milch!$BF63</f>
        <v>20.371942281070631</v>
      </c>
      <c r="Y81" s="252">
        <f>[3]Milch!$BG63</f>
        <v>17.379028102196941</v>
      </c>
      <c r="Z81" s="250">
        <f>[3]Milch!$BH63</f>
        <v>18.832038678901725</v>
      </c>
      <c r="AA81" s="250">
        <f>[3]Milch!$BI63</f>
        <v>12.84131914310394</v>
      </c>
      <c r="AB81" s="252"/>
      <c r="AC81" s="252">
        <f>[3]Milch!$AH63</f>
        <v>21.405703851830765</v>
      </c>
      <c r="AD81" s="252">
        <f>[3]Milch!$AI63</f>
        <v>17.37132439981885</v>
      </c>
      <c r="AE81" s="250">
        <f>[3]Milch!$AL63</f>
        <v>24.430101101091303</v>
      </c>
      <c r="AF81" s="250">
        <f>[3]Milch!$AM63</f>
        <v>18.11776334327562</v>
      </c>
      <c r="AG81" s="252">
        <f>[3]Milch!$AR63</f>
        <v>8.6648001799860506</v>
      </c>
      <c r="AH81" s="252">
        <f>[3]Milch!$AS63</f>
        <v>7.1445122320201451</v>
      </c>
      <c r="AI81" s="250">
        <f>[3]Milch!$AN63</f>
        <v>14.101429158640334</v>
      </c>
      <c r="AJ81" s="250">
        <f>[3]Milch!$AO63</f>
        <v>10.349464522715168</v>
      </c>
      <c r="AK81" s="252">
        <f>[3]Milch!$AP63</f>
        <v>33.774825164467387</v>
      </c>
      <c r="AL81" s="252">
        <f>[3]Milch!$AQ63</f>
        <v>19.456932681233351</v>
      </c>
      <c r="AM81" s="250">
        <f>[3]Milch!$AJ63</f>
        <v>24.416279344927233</v>
      </c>
      <c r="AN81" s="250">
        <f>[3]Milch!$AK63</f>
        <v>19.587754498240418</v>
      </c>
      <c r="AO81" s="252"/>
      <c r="AP81" s="252">
        <f>[3]Milch!$CD63</f>
        <v>3.6036164570111779</v>
      </c>
      <c r="AQ81" s="252">
        <f>[3]Milch!$CE63</f>
        <v>3.3172354820672703</v>
      </c>
      <c r="AR81" s="250">
        <f>[3]Milch!$BZ63</f>
        <v>4.5014286652975697</v>
      </c>
      <c r="AS81" s="250">
        <f>[3]Milch!$CA63</f>
        <v>4.3080892639056296</v>
      </c>
      <c r="AT81" s="252">
        <f>[3]Milch!$CB63</f>
        <v>5.6115009018061146</v>
      </c>
      <c r="AU81" s="252">
        <f>[3]Milch!$CC63</f>
        <v>4.7031626748844113</v>
      </c>
      <c r="AV81" s="250">
        <f>[3]Milch!$CF63</f>
        <v>4.7371961565324074</v>
      </c>
      <c r="AW81" s="250">
        <f>[3]Milch!$CG63</f>
        <v>3.7288449444179461</v>
      </c>
      <c r="AX81" s="369"/>
      <c r="AY81" s="189">
        <f>[3]Milch!$A63</f>
        <v>44287</v>
      </c>
      <c r="AZ81" s="343">
        <f>'Früchte Daten'!BQ79</f>
        <v>4</v>
      </c>
      <c r="BA81" s="440">
        <f>[3]Milch!$CX63</f>
        <v>4395.4950855540001</v>
      </c>
      <c r="BB81" s="440">
        <f>[3]Milch!$CY63</f>
        <v>21126.279177257002</v>
      </c>
      <c r="BC81" s="304">
        <f>[3]Milch!$AD63</f>
        <v>2945.0483556449999</v>
      </c>
      <c r="BD81" s="304">
        <f>[3]Milch!$AE63</f>
        <v>4801.8412879970001</v>
      </c>
      <c r="BE81" s="305">
        <f>[3]Milch!$AF63</f>
        <v>1360.6532092049999</v>
      </c>
      <c r="BF81" s="305">
        <f>[3]Milch!$AG63</f>
        <v>14204.676746866999</v>
      </c>
      <c r="BG81" s="304"/>
      <c r="BH81" s="304">
        <f>[3]Milch!$CV63</f>
        <v>165.10815139300001</v>
      </c>
      <c r="BI81" s="304">
        <f>[3]Milch!$CW63</f>
        <v>3521.8486341420003</v>
      </c>
      <c r="BJ81" s="305">
        <f>[3]Milch!$BT63</f>
        <v>39.861921715999998</v>
      </c>
      <c r="BK81" s="305">
        <f>[3]Milch!$BU63</f>
        <v>1071.7178572770001</v>
      </c>
      <c r="BL81" s="304">
        <f>[3]Milch!$BV63</f>
        <v>13.444445654999999</v>
      </c>
      <c r="BM81" s="304">
        <f>[3]Milch!$BW63</f>
        <v>1026.0561584510001</v>
      </c>
      <c r="BN81" s="305">
        <f>[3]Milch!$BX63</f>
        <v>59.779555369000001</v>
      </c>
      <c r="BO81" s="305">
        <f>[3]Milch!$BY63</f>
        <v>809.16033626000001</v>
      </c>
      <c r="BP81" s="304"/>
      <c r="BQ81" s="304">
        <f>[3]Milch!$CT63</f>
        <v>141.19552740500001</v>
      </c>
      <c r="BR81" s="304">
        <f>[3]Milch!$CU63</f>
        <v>1467.1153417569999</v>
      </c>
      <c r="BS81" s="305">
        <f>[3]Milch!$BJ63</f>
        <v>109.147687405</v>
      </c>
      <c r="BT81" s="305">
        <f>[3]Milch!$BK63</f>
        <v>371.02738294300099</v>
      </c>
      <c r="BU81" s="304">
        <f>[3]Milch!$BL63</f>
        <v>17.793680000000002</v>
      </c>
      <c r="BV81" s="304">
        <f>[3]Milch!$BM63</f>
        <v>1005.732690135</v>
      </c>
      <c r="BW81" s="304"/>
      <c r="BX81" s="305">
        <f>[3]Milch!$CP63</f>
        <v>470.10308809399999</v>
      </c>
      <c r="BY81" s="305">
        <f>[3]Milch!$CQ63</f>
        <v>7779.5760430910004</v>
      </c>
      <c r="BZ81" s="304">
        <f>[3]Milch!AT63</f>
        <v>17.984701851000999</v>
      </c>
      <c r="CA81" s="304">
        <f>[3]Milch!AU63</f>
        <v>232.804118095001</v>
      </c>
      <c r="CB81" s="305">
        <f>[3]Milch!AX63</f>
        <v>49.709730778999997</v>
      </c>
      <c r="CC81" s="305">
        <f>[3]Milch!AY63</f>
        <v>772.80623249600194</v>
      </c>
      <c r="CD81" s="304">
        <f>[3]Milch!BD63</f>
        <v>32.866871916999997</v>
      </c>
      <c r="CE81" s="304">
        <f>[3]Milch!BE63</f>
        <v>501.12604615299995</v>
      </c>
      <c r="CF81" s="305">
        <f>[3]Milch!AZ63</f>
        <v>100.424599016001</v>
      </c>
      <c r="CG81" s="305">
        <f>[3]Milch!BA63</f>
        <v>1105.7812833949999</v>
      </c>
      <c r="CH81" s="304">
        <f>[3]Milch!BB63</f>
        <v>36.538189139000998</v>
      </c>
      <c r="CI81" s="304">
        <f>[3]Milch!BC63</f>
        <v>473.36655500799998</v>
      </c>
      <c r="CJ81" s="305">
        <f>[3]Milch!AV63</f>
        <v>13.610564453999999</v>
      </c>
      <c r="CK81" s="305">
        <f>[3]Milch!AW63</f>
        <v>331.63427844199998</v>
      </c>
      <c r="CL81" s="304"/>
      <c r="CM81" s="304">
        <f>[3]Milch!$CR63</f>
        <v>1409.5028093330002</v>
      </c>
      <c r="CN81" s="304">
        <f>[3]Milch!$CS63</f>
        <v>7706.4496570860001</v>
      </c>
      <c r="CO81" s="305">
        <f>[3]Milch!$CL63</f>
        <v>668.62355546499998</v>
      </c>
      <c r="CP81" s="305">
        <f>[3]Milch!$CM63</f>
        <v>2129.2122869999998</v>
      </c>
      <c r="CQ81" s="304">
        <f>[3]Milch!$CH63</f>
        <v>166.912539211</v>
      </c>
      <c r="CR81" s="304">
        <f>[3]Milch!$CI63</f>
        <v>1296.6561051000001</v>
      </c>
      <c r="CS81" s="305">
        <f>[3]Milch!$CJ63</f>
        <v>170.53793104799999</v>
      </c>
      <c r="CT81" s="305">
        <f>[3]Milch!$CK63</f>
        <v>699.7673269259999</v>
      </c>
      <c r="CU81" s="304">
        <f>[3]Milch!$CN63</f>
        <v>257.62512462400099</v>
      </c>
      <c r="CV81" s="304">
        <f>[3]Milch!$CO63</f>
        <v>2031.443887659</v>
      </c>
    </row>
    <row r="82" spans="2:100" s="188" customFormat="1" ht="12.75" x14ac:dyDescent="0.2">
      <c r="B82" s="189">
        <f>[3]Milch!$A64</f>
        <v>44256</v>
      </c>
      <c r="C82" s="250">
        <f>[3]Milch!$B64</f>
        <v>76.536998999999994</v>
      </c>
      <c r="D82" s="250">
        <f>[3]Milch!$C64</f>
        <v>65.883638000000005</v>
      </c>
      <c r="E82" s="250">
        <f t="shared" si="17"/>
        <v>10.65336099999999</v>
      </c>
      <c r="F82" s="355">
        <f t="shared" si="22"/>
        <v>0.16169964688349459</v>
      </c>
      <c r="G82" s="251"/>
      <c r="H82" s="304">
        <f>[3]Milch!$E64</f>
        <v>25363</v>
      </c>
      <c r="I82" s="304">
        <f>[3]Milch!$F64</f>
        <v>286781</v>
      </c>
      <c r="J82" s="265">
        <f t="shared" si="21"/>
        <v>8.1254164744476914E-2</v>
      </c>
      <c r="K82" s="265"/>
      <c r="L82" s="189">
        <f>[3]Milch!$A64</f>
        <v>44256</v>
      </c>
      <c r="M82" s="343">
        <f>'Früchte Daten'!BQ80</f>
        <v>5</v>
      </c>
      <c r="N82" s="250">
        <f>[3]Milch!$Z64</f>
        <v>1.8395477033446597</v>
      </c>
      <c r="O82" s="250">
        <f>[3]Milch!$AA64</f>
        <v>1.6411380563898428</v>
      </c>
      <c r="P82" s="252">
        <f>[3]Milch!$AB64</f>
        <v>1.7774825236383542</v>
      </c>
      <c r="Q82" s="252">
        <f>[3]Milch!$AC64</f>
        <v>1.3064792470899576</v>
      </c>
      <c r="R82" s="250">
        <f>[3]Milch!$BN64</f>
        <v>12.283858145193832</v>
      </c>
      <c r="S82" s="250">
        <f>[3]Milch!$BO64</f>
        <v>7.7321001459380518</v>
      </c>
      <c r="T82" s="252">
        <f>[3]Milch!$BP64</f>
        <v>10.549910230518003</v>
      </c>
      <c r="U82" s="252">
        <f>[3]Milch!$BQ64</f>
        <v>6.8193307053437717</v>
      </c>
      <c r="V82" s="250">
        <f>[3]Milch!$BR64</f>
        <v>6.1496718320114381</v>
      </c>
      <c r="W82" s="250">
        <f>[3]Milch!$BS64</f>
        <v>4.208256887774426</v>
      </c>
      <c r="X82" s="252">
        <f>[3]Milch!$BF64</f>
        <v>20.731911606941072</v>
      </c>
      <c r="Y82" s="252">
        <f>[3]Milch!$BG64</f>
        <v>17.696256861839533</v>
      </c>
      <c r="Z82" s="250">
        <f>[3]Milch!$BH64</f>
        <v>18.419039119317215</v>
      </c>
      <c r="AA82" s="250">
        <f>[3]Milch!$BI64</f>
        <v>12.664596658402402</v>
      </c>
      <c r="AB82" s="252"/>
      <c r="AC82" s="252">
        <f>[3]Milch!$AH64</f>
        <v>20.052849365823352</v>
      </c>
      <c r="AD82" s="252">
        <f>[3]Milch!$AI64</f>
        <v>16.920007878899334</v>
      </c>
      <c r="AE82" s="250">
        <f>[3]Milch!$AL64</f>
        <v>24.68203036231014</v>
      </c>
      <c r="AF82" s="250">
        <f>[3]Milch!$AM64</f>
        <v>18.290650772047901</v>
      </c>
      <c r="AG82" s="252">
        <f>[3]Milch!$AR64</f>
        <v>8.9801040604187623</v>
      </c>
      <c r="AH82" s="252">
        <f>[3]Milch!$AS64</f>
        <v>7.4276447554444545</v>
      </c>
      <c r="AI82" s="250">
        <f>[3]Milch!$AN64</f>
        <v>15.15070530947731</v>
      </c>
      <c r="AJ82" s="250">
        <f>[3]Milch!$AO64</f>
        <v>10.107355579976288</v>
      </c>
      <c r="AK82" s="252">
        <f>[3]Milch!$AP64</f>
        <v>33.043690416995872</v>
      </c>
      <c r="AL82" s="252">
        <f>[3]Milch!$AQ64</f>
        <v>21.108004277128156</v>
      </c>
      <c r="AM82" s="250">
        <f>[3]Milch!$AJ64</f>
        <v>23.640835729855834</v>
      </c>
      <c r="AN82" s="250">
        <f>[3]Milch!$AK64</f>
        <v>18.626060621509872</v>
      </c>
      <c r="AO82" s="252"/>
      <c r="AP82" s="252">
        <f>[3]Milch!$CD64</f>
        <v>3.6082637196840519</v>
      </c>
      <c r="AQ82" s="252">
        <f>[3]Milch!$CE64</f>
        <v>3.3888341960097388</v>
      </c>
      <c r="AR82" s="250">
        <f>[3]Milch!$BZ64</f>
        <v>4.4632023128450848</v>
      </c>
      <c r="AS82" s="250">
        <f>[3]Milch!$CA64</f>
        <v>4.2999893717692945</v>
      </c>
      <c r="AT82" s="252">
        <f>[3]Milch!$CB64</f>
        <v>5.6011715898660936</v>
      </c>
      <c r="AU82" s="252">
        <f>[3]Milch!$CC64</f>
        <v>4.602750344747137</v>
      </c>
      <c r="AV82" s="250">
        <f>[3]Milch!$CF64</f>
        <v>4.696486197897463</v>
      </c>
      <c r="AW82" s="250">
        <f>[3]Milch!$CG64</f>
        <v>3.7774401835220339</v>
      </c>
      <c r="AY82" s="189">
        <f>[3]Milch!$A64</f>
        <v>44256</v>
      </c>
      <c r="AZ82" s="343">
        <f>'Früchte Daten'!BQ80</f>
        <v>5</v>
      </c>
      <c r="BA82" s="440">
        <f>[3]Milch!$CX64</f>
        <v>5661.1050103240004</v>
      </c>
      <c r="BB82" s="440">
        <f>[3]Milch!$CY64</f>
        <v>30493.21440094</v>
      </c>
      <c r="BC82" s="304">
        <f>[3]Milch!$AD64</f>
        <v>3866.785986035</v>
      </c>
      <c r="BD82" s="304">
        <f>[3]Milch!$AE64</f>
        <v>6405.6383090879999</v>
      </c>
      <c r="BE82" s="305">
        <f>[3]Milch!$AF64</f>
        <v>1660.1397914410002</v>
      </c>
      <c r="BF82" s="305">
        <f>[3]Milch!$AG64</f>
        <v>21338.449141026002</v>
      </c>
      <c r="BG82" s="304"/>
      <c r="BH82" s="304">
        <f>[3]Milch!$CV64</f>
        <v>225.567289819</v>
      </c>
      <c r="BI82" s="304">
        <f>[3]Milch!$CW64</f>
        <v>4843.4174325630001</v>
      </c>
      <c r="BJ82" s="305">
        <f>[3]Milch!$BT64</f>
        <v>55.799269583000005</v>
      </c>
      <c r="BK82" s="305">
        <f>[3]Milch!$BU64</f>
        <v>1610.0403268240002</v>
      </c>
      <c r="BL82" s="304">
        <f>[3]Milch!$BV64</f>
        <v>18.131011941000001</v>
      </c>
      <c r="BM82" s="304">
        <f>[3]Milch!$BW64</f>
        <v>1333.5100501910001</v>
      </c>
      <c r="BN82" s="305">
        <f>[3]Milch!$BX64</f>
        <v>77.176110199000007</v>
      </c>
      <c r="BO82" s="305">
        <f>[3]Milch!$BY64</f>
        <v>1080.1512923820001</v>
      </c>
      <c r="BP82" s="304"/>
      <c r="BQ82" s="304">
        <f>[3]Milch!$CT64</f>
        <v>184.00311439999999</v>
      </c>
      <c r="BR82" s="304">
        <f>[3]Milch!$CU64</f>
        <v>2144.611821251</v>
      </c>
      <c r="BS82" s="305">
        <f>[3]Milch!$BJ64</f>
        <v>132.10272681299998</v>
      </c>
      <c r="BT82" s="305">
        <f>[3]Milch!$BK64</f>
        <v>498.58927223900099</v>
      </c>
      <c r="BU82" s="304">
        <f>[3]Milch!$BL64</f>
        <v>31.451980000001001</v>
      </c>
      <c r="BV82" s="304">
        <f>[3]Milch!$BM64</f>
        <v>1524.6994910550002</v>
      </c>
      <c r="BW82" s="304"/>
      <c r="BX82" s="305">
        <f>[3]Milch!$CP64</f>
        <v>674.82197859199994</v>
      </c>
      <c r="BY82" s="305">
        <f>[3]Milch!$CQ64</f>
        <v>10492.525700589</v>
      </c>
      <c r="BZ82" s="304">
        <f>[3]Milch!AT64</f>
        <v>29.528698266999999</v>
      </c>
      <c r="CA82" s="304">
        <f>[3]Milch!AU64</f>
        <v>307.81381732599999</v>
      </c>
      <c r="CB82" s="305">
        <f>[3]Milch!AX64</f>
        <v>65.393373701000996</v>
      </c>
      <c r="CC82" s="305">
        <f>[3]Milch!AY64</f>
        <v>998.31940799100107</v>
      </c>
      <c r="CD82" s="304">
        <f>[3]Milch!BD64</f>
        <v>40.240035749001002</v>
      </c>
      <c r="CE82" s="304">
        <f>[3]Milch!BE64</f>
        <v>608.15480672900094</v>
      </c>
      <c r="CF82" s="305">
        <f>[3]Milch!AZ64</f>
        <v>107.31551910200099</v>
      </c>
      <c r="CG82" s="305">
        <f>[3]Milch!BA64</f>
        <v>1325.379092679</v>
      </c>
      <c r="CH82" s="304">
        <f>[3]Milch!BB64</f>
        <v>50.139156286999999</v>
      </c>
      <c r="CI82" s="304">
        <f>[3]Milch!BC64</f>
        <v>631.58963104800102</v>
      </c>
      <c r="CJ82" s="305">
        <f>[3]Milch!AV64</f>
        <v>35.154885128000004</v>
      </c>
      <c r="CK82" s="305">
        <f>[3]Milch!AW64</f>
        <v>668.75110326899994</v>
      </c>
      <c r="CL82" s="304"/>
      <c r="CM82" s="304">
        <f>[3]Milch!$CR64</f>
        <v>1860.201909953</v>
      </c>
      <c r="CN82" s="304">
        <f>[3]Milch!$CS64</f>
        <v>10194.697526726</v>
      </c>
      <c r="CO82" s="305">
        <f>[3]Milch!$CL64</f>
        <v>904.397222382</v>
      </c>
      <c r="CP82" s="305">
        <f>[3]Milch!$CM64</f>
        <v>2769.6545026019999</v>
      </c>
      <c r="CQ82" s="304">
        <f>[3]Milch!$CH64</f>
        <v>244.37715104600002</v>
      </c>
      <c r="CR82" s="304">
        <f>[3]Milch!$CI64</f>
        <v>1654.0213406079999</v>
      </c>
      <c r="CS82" s="305">
        <f>[3]Milch!$CJ64</f>
        <v>197.15592826400101</v>
      </c>
      <c r="CT82" s="305">
        <f>[3]Milch!$CK64</f>
        <v>895.40745674300001</v>
      </c>
      <c r="CU82" s="304">
        <f>[3]Milch!$CN64</f>
        <v>360.28673583700004</v>
      </c>
      <c r="CV82" s="304">
        <f>[3]Milch!$CO64</f>
        <v>2712.4951666680004</v>
      </c>
    </row>
    <row r="83" spans="2:100" s="188" customFormat="1" ht="12.75" x14ac:dyDescent="0.2">
      <c r="B83" s="189">
        <f>[3]Milch!$A65</f>
        <v>44228</v>
      </c>
      <c r="C83" s="250">
        <f>[3]Milch!$B65</f>
        <v>78.437875000000005</v>
      </c>
      <c r="D83" s="250">
        <f>[3]Milch!$C65</f>
        <v>66.370698000000004</v>
      </c>
      <c r="E83" s="250">
        <f t="shared" si="17"/>
        <v>12.067177000000001</v>
      </c>
      <c r="F83" s="355">
        <f t="shared" si="22"/>
        <v>0.18181482738060106</v>
      </c>
      <c r="G83" s="251"/>
      <c r="H83" s="304">
        <f>[3]Milch!$E65</f>
        <v>21287</v>
      </c>
      <c r="I83" s="304">
        <f>[3]Milch!$F65</f>
        <v>250888</v>
      </c>
      <c r="J83" s="265">
        <f t="shared" si="21"/>
        <v>7.8210710021126117E-2</v>
      </c>
      <c r="K83" s="265"/>
      <c r="L83" s="189">
        <f>[3]Milch!$A65</f>
        <v>44228</v>
      </c>
      <c r="M83" s="343">
        <f>'Früchte Daten'!BQ81</f>
        <v>4</v>
      </c>
      <c r="N83" s="250">
        <f>[3]Milch!$Z65</f>
        <v>1.8470655588800255</v>
      </c>
      <c r="O83" s="250">
        <f>[3]Milch!$AA65</f>
        <v>1.6366831609622781</v>
      </c>
      <c r="P83" s="252">
        <f>[3]Milch!$AB65</f>
        <v>1.7976679724170073</v>
      </c>
      <c r="Q83" s="252">
        <f>[3]Milch!$AC65</f>
        <v>1.3198539923439501</v>
      </c>
      <c r="R83" s="250">
        <f>[3]Milch!$BN65</f>
        <v>12.479365505220695</v>
      </c>
      <c r="S83" s="250">
        <f>[3]Milch!$BO65</f>
        <v>7.845441325529352</v>
      </c>
      <c r="T83" s="252">
        <f>[3]Milch!$BP65</f>
        <v>10.642796960410685</v>
      </c>
      <c r="U83" s="252">
        <f>[3]Milch!$BQ65</f>
        <v>6.5495100632048979</v>
      </c>
      <c r="V83" s="250">
        <f>[3]Milch!$BR65</f>
        <v>6.1209139652432141</v>
      </c>
      <c r="W83" s="250">
        <f>[3]Milch!$BS65</f>
        <v>4.1899634506601853</v>
      </c>
      <c r="X83" s="252">
        <f>[3]Milch!$BF65</f>
        <v>20.335103180767323</v>
      </c>
      <c r="Y83" s="252">
        <f>[3]Milch!$BG65</f>
        <v>17.776099713351904</v>
      </c>
      <c r="Z83" s="250">
        <f>[3]Milch!$BH65</f>
        <v>18.420377231309374</v>
      </c>
      <c r="AA83" s="250">
        <f>[3]Milch!$BI65</f>
        <v>12.782893185841347</v>
      </c>
      <c r="AB83" s="252"/>
      <c r="AC83" s="252">
        <f>[3]Milch!$AH65</f>
        <v>20.447650352704109</v>
      </c>
      <c r="AD83" s="252">
        <f>[3]Milch!$AI65</f>
        <v>16.351061626552958</v>
      </c>
      <c r="AE83" s="250">
        <f>[3]Milch!$AL65</f>
        <v>24.60260205713513</v>
      </c>
      <c r="AF83" s="250">
        <f>[3]Milch!$AM65</f>
        <v>18.77191366741026</v>
      </c>
      <c r="AG83" s="252">
        <f>[3]Milch!$AR65</f>
        <v>9.0924451207565493</v>
      </c>
      <c r="AH83" s="252">
        <f>[3]Milch!$AS65</f>
        <v>7.456324444761977</v>
      </c>
      <c r="AI83" s="250">
        <f>[3]Milch!$AN65</f>
        <v>15.384648358228132</v>
      </c>
      <c r="AJ83" s="250">
        <f>[3]Milch!$AO65</f>
        <v>9.8466859734123489</v>
      </c>
      <c r="AK83" s="252">
        <f>[3]Milch!$AP65</f>
        <v>33.793943105160231</v>
      </c>
      <c r="AL83" s="252">
        <f>[3]Milch!$AQ65</f>
        <v>21.240262499735024</v>
      </c>
      <c r="AM83" s="250">
        <f>[3]Milch!$AJ65</f>
        <v>23.775350311866219</v>
      </c>
      <c r="AN83" s="250">
        <f>[3]Milch!$AK65</f>
        <v>18.264979126311413</v>
      </c>
      <c r="AO83" s="252"/>
      <c r="AP83" s="252">
        <f>[3]Milch!$CD65</f>
        <v>3.6322630326347944</v>
      </c>
      <c r="AQ83" s="252">
        <f>[3]Milch!$CE65</f>
        <v>3.3668140208274444</v>
      </c>
      <c r="AR83" s="250">
        <f>[3]Milch!$BZ65</f>
        <v>4.4939090158032116</v>
      </c>
      <c r="AS83" s="250">
        <f>[3]Milch!$CA65</f>
        <v>4.2637270498381818</v>
      </c>
      <c r="AT83" s="252">
        <f>[3]Milch!$CB65</f>
        <v>5.4448095167097819</v>
      </c>
      <c r="AU83" s="252">
        <f>[3]Milch!$CC65</f>
        <v>4.6150581435650935</v>
      </c>
      <c r="AV83" s="250">
        <f>[3]Milch!$CF65</f>
        <v>4.7492127153972437</v>
      </c>
      <c r="AW83" s="250">
        <f>[3]Milch!$CG65</f>
        <v>3.851367713685073</v>
      </c>
      <c r="AY83" s="189">
        <f>[3]Milch!$A65</f>
        <v>44228</v>
      </c>
      <c r="AZ83" s="343">
        <f>'Früchte Daten'!BQ81</f>
        <v>4</v>
      </c>
      <c r="BA83" s="440">
        <f>[3]Milch!$CX65</f>
        <v>4372.1122266370003</v>
      </c>
      <c r="BB83" s="440">
        <f>[3]Milch!$CY65</f>
        <v>23260.787829482</v>
      </c>
      <c r="BC83" s="304">
        <f>[3]Milch!$AD65</f>
        <v>2992.314758688</v>
      </c>
      <c r="BD83" s="304">
        <f>[3]Milch!$AE65</f>
        <v>5194.4789664540003</v>
      </c>
      <c r="BE83" s="305">
        <f>[3]Milch!$AF65</f>
        <v>1286.8293092609999</v>
      </c>
      <c r="BF83" s="305">
        <f>[3]Milch!$AG65</f>
        <v>15892.305081065999</v>
      </c>
      <c r="BG83" s="304"/>
      <c r="BH83" s="304">
        <f>[3]Milch!$CV65</f>
        <v>170.49276558100001</v>
      </c>
      <c r="BI83" s="304">
        <f>[3]Milch!$CW65</f>
        <v>3717.2395247989998</v>
      </c>
      <c r="BJ83" s="305">
        <f>[3]Milch!$BT65</f>
        <v>40.997172965000999</v>
      </c>
      <c r="BK83" s="305">
        <f>[3]Milch!$BU65</f>
        <v>1135.135439812</v>
      </c>
      <c r="BL83" s="304">
        <f>[3]Milch!$BV65</f>
        <v>13.964436111000001</v>
      </c>
      <c r="BM83" s="304">
        <f>[3]Milch!$BW65</f>
        <v>1142.6844731719998</v>
      </c>
      <c r="BN83" s="305">
        <f>[3]Milch!$BX65</f>
        <v>64.529065665000999</v>
      </c>
      <c r="BO83" s="305">
        <f>[3]Milch!$BY65</f>
        <v>819.93215861100009</v>
      </c>
      <c r="BP83" s="304"/>
      <c r="BQ83" s="304">
        <f>[3]Milch!$CT65</f>
        <v>159.96307487500101</v>
      </c>
      <c r="BR83" s="304">
        <f>[3]Milch!$CU65</f>
        <v>1579.6257552529999</v>
      </c>
      <c r="BS83" s="305">
        <f>[3]Milch!$BJ65</f>
        <v>119.43985487500001</v>
      </c>
      <c r="BT83" s="305">
        <f>[3]Milch!$BK65</f>
        <v>383.76031633700097</v>
      </c>
      <c r="BU83" s="304">
        <f>[3]Milch!$BL65</f>
        <v>24.745560000000001</v>
      </c>
      <c r="BV83" s="304">
        <f>[3]Milch!$BM65</f>
        <v>1106.9615133700001</v>
      </c>
      <c r="BW83" s="304"/>
      <c r="BX83" s="305">
        <f>[3]Milch!$CP65</f>
        <v>509.55573371399998</v>
      </c>
      <c r="BY83" s="305">
        <f>[3]Milch!$CQ65</f>
        <v>8400.3443139270003</v>
      </c>
      <c r="BZ83" s="304">
        <f>[3]Milch!AT65</f>
        <v>20.472861707</v>
      </c>
      <c r="CA83" s="304">
        <f>[3]Milch!AU65</f>
        <v>279.56140809700202</v>
      </c>
      <c r="CB83" s="305">
        <f>[3]Milch!AX65</f>
        <v>68.354755541000998</v>
      </c>
      <c r="CC83" s="305">
        <f>[3]Milch!AY65</f>
        <v>769.23622146000002</v>
      </c>
      <c r="CD83" s="304">
        <f>[3]Milch!BD65</f>
        <v>28.913162232001</v>
      </c>
      <c r="CE83" s="304">
        <f>[3]Milch!BE65</f>
        <v>452.93191132200104</v>
      </c>
      <c r="CF83" s="305">
        <f>[3]Milch!AZ65</f>
        <v>71.347714485000992</v>
      </c>
      <c r="CG83" s="305">
        <f>[3]Milch!BA65</f>
        <v>946.39372533900109</v>
      </c>
      <c r="CH83" s="304">
        <f>[3]Milch!BB65</f>
        <v>34.979350284000994</v>
      </c>
      <c r="CI83" s="304">
        <f>[3]Milch!BC65</f>
        <v>434.84435848800001</v>
      </c>
      <c r="CJ83" s="305">
        <f>[3]Milch!AV65</f>
        <v>49.921606681001002</v>
      </c>
      <c r="CK83" s="305">
        <f>[3]Milch!AW65</f>
        <v>832.43574631900003</v>
      </c>
      <c r="CL83" s="304"/>
      <c r="CM83" s="304">
        <f>[3]Milch!$CR65</f>
        <v>1447.2035208950001</v>
      </c>
      <c r="CN83" s="304">
        <f>[3]Milch!$CS65</f>
        <v>8029.8998671110003</v>
      </c>
      <c r="CO83" s="305">
        <f>[3]Milch!$CL65</f>
        <v>669.27789895700107</v>
      </c>
      <c r="CP83" s="305">
        <f>[3]Milch!$CM65</f>
        <v>2107.8917470679999</v>
      </c>
      <c r="CQ83" s="304">
        <f>[3]Milch!$CH65</f>
        <v>186.075310473001</v>
      </c>
      <c r="CR83" s="304">
        <f>[3]Milch!$CI65</f>
        <v>1282.671774293</v>
      </c>
      <c r="CS83" s="305">
        <f>[3]Milch!$CJ65</f>
        <v>133.870782969</v>
      </c>
      <c r="CT83" s="305">
        <f>[3]Milch!$CK65</f>
        <v>746.88730129199996</v>
      </c>
      <c r="CU83" s="304">
        <f>[3]Milch!$CN65</f>
        <v>313.594297584</v>
      </c>
      <c r="CV83" s="304">
        <f>[3]Milch!$CO65</f>
        <v>2130.301609612</v>
      </c>
    </row>
    <row r="84" spans="2:100" s="188" customFormat="1" ht="12.75" x14ac:dyDescent="0.2">
      <c r="B84" s="189">
        <f>[3]Milch!$A66</f>
        <v>44197</v>
      </c>
      <c r="C84" s="250">
        <f>[3]Milch!$B66</f>
        <v>82.539071000000007</v>
      </c>
      <c r="D84" s="250">
        <f>[3]Milch!$C66</f>
        <v>68.008266000000006</v>
      </c>
      <c r="E84" s="250">
        <f t="shared" si="17"/>
        <v>14.530805000000001</v>
      </c>
      <c r="F84" s="355">
        <f t="shared" si="22"/>
        <v>0.2136623362812986</v>
      </c>
      <c r="G84" s="251"/>
      <c r="H84" s="304">
        <f>[3]Milch!$E66</f>
        <v>22077</v>
      </c>
      <c r="I84" s="304">
        <f>[3]Milch!$F66</f>
        <v>264281</v>
      </c>
      <c r="J84" s="265">
        <f t="shared" si="21"/>
        <v>7.709580315549068E-2</v>
      </c>
      <c r="K84" s="265"/>
      <c r="L84" s="189">
        <f>[3]Milch!$A66</f>
        <v>44197</v>
      </c>
      <c r="M84" s="343">
        <f>'Früchte Daten'!BQ82</f>
        <v>4</v>
      </c>
      <c r="N84" s="250">
        <f>[3]Milch!$Z66</f>
        <v>1.8293195286103847</v>
      </c>
      <c r="O84" s="250">
        <f>[3]Milch!$AA66</f>
        <v>1.635918287481545</v>
      </c>
      <c r="P84" s="252">
        <f>[3]Milch!$AB66</f>
        <v>1.7796811281938461</v>
      </c>
      <c r="Q84" s="252">
        <f>[3]Milch!$AC66</f>
        <v>1.2883761691441364</v>
      </c>
      <c r="R84" s="250">
        <f>[3]Milch!$BN66</f>
        <v>12.169153401300676</v>
      </c>
      <c r="S84" s="250">
        <f>[3]Milch!$BO66</f>
        <v>7.8777016630126564</v>
      </c>
      <c r="T84" s="252">
        <f>[3]Milch!$BP66</f>
        <v>10.597296053304573</v>
      </c>
      <c r="U84" s="252">
        <f>[3]Milch!$BQ66</f>
        <v>6.7124158659481061</v>
      </c>
      <c r="V84" s="250">
        <f>[3]Milch!$BR66</f>
        <v>6.1573677724480289</v>
      </c>
      <c r="W84" s="250">
        <f>[3]Milch!$BS66</f>
        <v>4.1201142943111932</v>
      </c>
      <c r="X84" s="252">
        <f>[3]Milch!$BF66</f>
        <v>20.758694842028479</v>
      </c>
      <c r="Y84" s="252">
        <f>[3]Milch!$BG66</f>
        <v>17.60956128404214</v>
      </c>
      <c r="Z84" s="250">
        <f>[3]Milch!$BH66</f>
        <v>18.892058291416159</v>
      </c>
      <c r="AA84" s="250">
        <f>[3]Milch!$BI66</f>
        <v>12.541888491004164</v>
      </c>
      <c r="AB84" s="252"/>
      <c r="AC84" s="252">
        <f>[3]Milch!$AH66</f>
        <v>20.31342231586434</v>
      </c>
      <c r="AD84" s="252">
        <f>[3]Milch!$AI66</f>
        <v>17.296762604446901</v>
      </c>
      <c r="AE84" s="250">
        <f>[3]Milch!$AL66</f>
        <v>24.489302965961908</v>
      </c>
      <c r="AF84" s="250">
        <f>[3]Milch!$AM66</f>
        <v>18.514847308196011</v>
      </c>
      <c r="AG84" s="252">
        <f>[3]Milch!$AR66</f>
        <v>8.9785175274514817</v>
      </c>
      <c r="AH84" s="252">
        <f>[3]Milch!$AS66</f>
        <v>7.2017865637191596</v>
      </c>
      <c r="AI84" s="250">
        <f>[3]Milch!$AN66</f>
        <v>15.383624571296947</v>
      </c>
      <c r="AJ84" s="250">
        <f>[3]Milch!$AO66</f>
        <v>9.9101119774827602</v>
      </c>
      <c r="AK84" s="252">
        <f>[3]Milch!$AP66</f>
        <v>33.529735282941878</v>
      </c>
      <c r="AL84" s="252">
        <f>[3]Milch!$AQ66</f>
        <v>21.062236313745007</v>
      </c>
      <c r="AM84" s="250">
        <f>[3]Milch!$AJ66</f>
        <v>24.087807889365497</v>
      </c>
      <c r="AN84" s="250">
        <f>[3]Milch!$AK66</f>
        <v>19.425757959542452</v>
      </c>
      <c r="AO84" s="252"/>
      <c r="AP84" s="252">
        <f>[3]Milch!$CD66</f>
        <v>3.5825584312500176</v>
      </c>
      <c r="AQ84" s="252">
        <f>[3]Milch!$CE66</f>
        <v>3.3086278554959194</v>
      </c>
      <c r="AR84" s="250">
        <f>[3]Milch!$BZ66</f>
        <v>4.4703897817122558</v>
      </c>
      <c r="AS84" s="250">
        <f>[3]Milch!$CA66</f>
        <v>4.2570279915625804</v>
      </c>
      <c r="AT84" s="252">
        <f>[3]Milch!$CB66</f>
        <v>5.4997849428562189</v>
      </c>
      <c r="AU84" s="252">
        <f>[3]Milch!$CC66</f>
        <v>4.5779459559696836</v>
      </c>
      <c r="AV84" s="250">
        <f>[3]Milch!$CF66</f>
        <v>4.7222004445175969</v>
      </c>
      <c r="AW84" s="250">
        <f>[3]Milch!$CG66</f>
        <v>3.6619182660834939</v>
      </c>
      <c r="AY84" s="189">
        <f>[3]Milch!$A66</f>
        <v>44197</v>
      </c>
      <c r="AZ84" s="343">
        <f>'Früchte Daten'!BQ82</f>
        <v>4</v>
      </c>
      <c r="BA84" s="440">
        <f>[3]Milch!$CX66</f>
        <v>4731.3953311480009</v>
      </c>
      <c r="BB84" s="440">
        <f>[3]Milch!$CY66</f>
        <v>25168.742721678002</v>
      </c>
      <c r="BC84" s="304">
        <f>[3]Milch!$AD66</f>
        <v>3216.965172141</v>
      </c>
      <c r="BD84" s="304">
        <f>[3]Milch!$AE66</f>
        <v>5327.56925219</v>
      </c>
      <c r="BE84" s="305">
        <f>[3]Milch!$AF66</f>
        <v>1392.6451949970001</v>
      </c>
      <c r="BF84" s="305">
        <f>[3]Milch!$AG66</f>
        <v>17607.21568103</v>
      </c>
      <c r="BG84" s="304"/>
      <c r="BH84" s="304">
        <f>[3]Milch!$CV66</f>
        <v>176.30753410899999</v>
      </c>
      <c r="BI84" s="304">
        <f>[3]Milch!$CW66</f>
        <v>3618.8391405580001</v>
      </c>
      <c r="BJ84" s="305">
        <f>[3]Milch!$BT66</f>
        <v>41.525720954999997</v>
      </c>
      <c r="BK84" s="305">
        <f>[3]Milch!$BU66</f>
        <v>1097.365793166</v>
      </c>
      <c r="BL84" s="304">
        <f>[3]Milch!$BV66</f>
        <v>13.6874</v>
      </c>
      <c r="BM84" s="304">
        <f>[3]Milch!$BW66</f>
        <v>1037.892672421</v>
      </c>
      <c r="BN84" s="305">
        <f>[3]Milch!$BX66</f>
        <v>58.814519999999995</v>
      </c>
      <c r="BO84" s="305">
        <f>[3]Milch!$BY66</f>
        <v>865.839753548001</v>
      </c>
      <c r="BP84" s="304"/>
      <c r="BQ84" s="304">
        <f>[3]Milch!$CT66</f>
        <v>142.927185968001</v>
      </c>
      <c r="BR84" s="304">
        <f>[3]Milch!$CU66</f>
        <v>1697.6357113829999</v>
      </c>
      <c r="BS84" s="305">
        <f>[3]Milch!$BJ66</f>
        <v>106.071915968</v>
      </c>
      <c r="BT84" s="305">
        <f>[3]Milch!$BK66</f>
        <v>410.26341377300099</v>
      </c>
      <c r="BU84" s="304">
        <f>[3]Milch!$BL66</f>
        <v>20.528580000000002</v>
      </c>
      <c r="BV84" s="304">
        <f>[3]Milch!$BM66</f>
        <v>1200.6492038469999</v>
      </c>
      <c r="BW84" s="304"/>
      <c r="BX84" s="305">
        <f>[3]Milch!$CP66</f>
        <v>511.43916987400002</v>
      </c>
      <c r="BY84" s="305">
        <f>[3]Milch!$CQ66</f>
        <v>8712.8802320399991</v>
      </c>
      <c r="BZ84" s="304">
        <f>[3]Milch!AT66</f>
        <v>20.656262593000001</v>
      </c>
      <c r="CA84" s="304">
        <f>[3]Milch!AU66</f>
        <v>251.97985725100199</v>
      </c>
      <c r="CB84" s="305">
        <f>[3]Milch!AX66</f>
        <v>68.367430441000991</v>
      </c>
      <c r="CC84" s="305">
        <f>[3]Milch!AY66</f>
        <v>852.53174605099991</v>
      </c>
      <c r="CD84" s="304">
        <f>[3]Milch!BD66</f>
        <v>30.149135978000999</v>
      </c>
      <c r="CE84" s="304">
        <f>[3]Milch!BE66</f>
        <v>518.69803682600104</v>
      </c>
      <c r="CF84" s="305">
        <f>[3]Milch!AZ66</f>
        <v>68.602105715001002</v>
      </c>
      <c r="CG84" s="305">
        <f>[3]Milch!BA66</f>
        <v>922.34622885500107</v>
      </c>
      <c r="CH84" s="304">
        <f>[3]Milch!BB66</f>
        <v>38.292376744000002</v>
      </c>
      <c r="CI84" s="304">
        <f>[3]Milch!BC66</f>
        <v>431.84652155200001</v>
      </c>
      <c r="CJ84" s="305">
        <f>[3]Milch!AV66</f>
        <v>49.022843199</v>
      </c>
      <c r="CK84" s="305">
        <f>[3]Milch!AW66</f>
        <v>904.0918205349999</v>
      </c>
      <c r="CL84" s="304"/>
      <c r="CM84" s="304">
        <f>[3]Milch!$CR66</f>
        <v>1461.3697958770001</v>
      </c>
      <c r="CN84" s="304">
        <f>[3]Milch!$CS66</f>
        <v>8218.0187110719999</v>
      </c>
      <c r="CO84" s="305">
        <f>[3]Milch!$CL66</f>
        <v>697.99581324999997</v>
      </c>
      <c r="CP84" s="305">
        <f>[3]Milch!$CM66</f>
        <v>2095.4328862079997</v>
      </c>
      <c r="CQ84" s="304">
        <f>[3]Milch!$CH66</f>
        <v>186.35841694500002</v>
      </c>
      <c r="CR84" s="304">
        <f>[3]Milch!$CI66</f>
        <v>1221.460217412</v>
      </c>
      <c r="CS84" s="305">
        <f>[3]Milch!$CJ66</f>
        <v>152.736953642</v>
      </c>
      <c r="CT84" s="305">
        <f>[3]Milch!$CK66</f>
        <v>718.26112997799999</v>
      </c>
      <c r="CU84" s="304">
        <f>[3]Milch!$CN66</f>
        <v>288.66003338899998</v>
      </c>
      <c r="CV84" s="304">
        <f>[3]Milch!$CO66</f>
        <v>2270.9206358619999</v>
      </c>
    </row>
    <row r="85" spans="2:100" s="188" customFormat="1" x14ac:dyDescent="0.2">
      <c r="B85" s="189">
        <f>[3]Milch!$A67</f>
        <v>44166</v>
      </c>
      <c r="C85" s="250">
        <f>[3]Milch!$B67</f>
        <v>83.366395999999995</v>
      </c>
      <c r="D85" s="250">
        <f>[3]Milch!$C67</f>
        <v>66.713797999999997</v>
      </c>
      <c r="E85" s="250">
        <f t="shared" si="17"/>
        <v>16.652597999999998</v>
      </c>
      <c r="F85" s="355">
        <f t="shared" si="22"/>
        <v>0.24961250144985003</v>
      </c>
      <c r="G85" s="251"/>
      <c r="H85" s="304">
        <f>[3]Milch!$E67</f>
        <v>21550</v>
      </c>
      <c r="I85" s="304">
        <f>[3]Milch!$F67</f>
        <v>254740</v>
      </c>
      <c r="J85" s="265">
        <f t="shared" si="21"/>
        <v>7.7997755981034422E-2</v>
      </c>
      <c r="K85" s="265"/>
      <c r="L85" s="252"/>
      <c r="M85" s="252"/>
      <c r="N85" s="252"/>
      <c r="O85"/>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Z85" s="345"/>
      <c r="BA85" s="345"/>
      <c r="BB85" s="345"/>
      <c r="BC85" s="304"/>
      <c r="BD85" s="304"/>
      <c r="BE85" s="304"/>
      <c r="BF85" s="304"/>
      <c r="BG85" s="304"/>
      <c r="BH85" s="304"/>
      <c r="BI85" s="304"/>
      <c r="BJ85" s="304"/>
      <c r="BK85" s="304"/>
      <c r="BL85" s="304"/>
      <c r="BM85" s="304"/>
      <c r="BN85" s="304"/>
      <c r="BO85" s="304"/>
      <c r="BP85" s="304"/>
      <c r="BQ85" s="304"/>
      <c r="BR85" s="304"/>
      <c r="BS85" s="304"/>
      <c r="BT85" s="304"/>
      <c r="BU85" s="304"/>
      <c r="BV85" s="304"/>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row>
    <row r="86" spans="2:100" s="188" customFormat="1" ht="12.75" x14ac:dyDescent="0.2">
      <c r="B86" s="189">
        <f>[3]Milch!$A68</f>
        <v>44136</v>
      </c>
      <c r="C86" s="250">
        <f>[3]Milch!$B68</f>
        <v>83.028587000000002</v>
      </c>
      <c r="D86" s="250">
        <f>[3]Milch!$C68</f>
        <v>67.027620999999996</v>
      </c>
      <c r="E86" s="250">
        <f t="shared" si="17"/>
        <v>16.000966000000005</v>
      </c>
      <c r="F86" s="355">
        <f t="shared" si="22"/>
        <v>0.23872197403515205</v>
      </c>
      <c r="G86" s="252"/>
      <c r="H86" s="304">
        <f>[3]Milch!$E68</f>
        <v>19544</v>
      </c>
      <c r="I86" s="304">
        <f>[3]Milch!$F68</f>
        <v>242738</v>
      </c>
      <c r="J86" s="265">
        <f t="shared" si="21"/>
        <v>7.4515216446420271E-2</v>
      </c>
      <c r="K86" s="265"/>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Z86" s="345"/>
      <c r="BA86" s="345"/>
      <c r="BB86" s="345"/>
      <c r="BC86" s="304"/>
      <c r="BD86" s="304"/>
      <c r="BE86" s="304"/>
      <c r="BF86" s="304"/>
      <c r="BG86" s="304"/>
      <c r="BH86" s="304"/>
      <c r="BI86" s="304"/>
      <c r="BJ86" s="304"/>
      <c r="BK86" s="304"/>
      <c r="BL86" s="304"/>
      <c r="BM86" s="304"/>
      <c r="BN86" s="304"/>
      <c r="BO86" s="304"/>
      <c r="BP86" s="304"/>
      <c r="BQ86" s="304"/>
      <c r="BR86" s="304"/>
      <c r="BS86" s="304"/>
      <c r="BT86" s="304"/>
      <c r="BU86" s="304"/>
      <c r="BV86" s="304"/>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row>
    <row r="87" spans="2:100" s="188" customFormat="1" ht="12.75" x14ac:dyDescent="0.2">
      <c r="B87" s="189">
        <f>[3]Milch!$A69</f>
        <v>44105</v>
      </c>
      <c r="C87" s="250">
        <f>[3]Milch!$B69</f>
        <v>88.221607000000006</v>
      </c>
      <c r="D87" s="250">
        <f>[3]Milch!$C69</f>
        <v>68.364874</v>
      </c>
      <c r="E87" s="250">
        <f t="shared" si="17"/>
        <v>19.856733000000006</v>
      </c>
      <c r="F87" s="355">
        <f t="shared" si="22"/>
        <v>0.29045227231750625</v>
      </c>
      <c r="G87" s="252"/>
      <c r="H87" s="304">
        <f>[3]Milch!$E69</f>
        <v>20384</v>
      </c>
      <c r="I87" s="304">
        <f>[3]Milch!$F69</f>
        <v>258675</v>
      </c>
      <c r="J87" s="265">
        <f t="shared" si="21"/>
        <v>7.3045485004963107E-2</v>
      </c>
      <c r="K87" s="265"/>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Z87" s="345"/>
      <c r="BA87" s="345"/>
      <c r="BB87" s="345"/>
      <c r="BC87" s="304"/>
      <c r="BD87" s="304"/>
      <c r="BE87" s="304"/>
      <c r="BF87" s="304"/>
      <c r="BG87" s="304"/>
      <c r="BH87" s="304"/>
      <c r="BI87" s="304"/>
      <c r="BJ87" s="304"/>
      <c r="BK87" s="304"/>
      <c r="BL87" s="304"/>
      <c r="BM87" s="304"/>
      <c r="BN87" s="304"/>
      <c r="BO87" s="304"/>
      <c r="BP87" s="304"/>
      <c r="BQ87" s="304"/>
      <c r="BR87" s="304"/>
      <c r="BS87" s="304"/>
      <c r="BT87" s="304"/>
      <c r="BU87" s="304"/>
      <c r="BV87" s="304"/>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row>
    <row r="88" spans="2:100" x14ac:dyDescent="0.2">
      <c r="B88" s="189">
        <f>[3]Milch!$A70</f>
        <v>44075</v>
      </c>
      <c r="C88" s="250">
        <f>[3]Milch!$B70</f>
        <v>88.472982000000002</v>
      </c>
      <c r="D88" s="250">
        <f>[3]Milch!$C70</f>
        <v>67.744099000000006</v>
      </c>
      <c r="E88" s="250">
        <f t="shared" ref="E88:E90" si="23">C88-D88</f>
        <v>20.728882999999996</v>
      </c>
      <c r="F88" s="355">
        <f t="shared" ref="F88:F90" si="24">C88/D88-1</f>
        <v>0.30598802413771864</v>
      </c>
      <c r="G88" s="252"/>
      <c r="H88" s="304">
        <f>[3]Milch!$E70</f>
        <v>19442</v>
      </c>
      <c r="I88" s="304">
        <f>[3]Milch!$F70</f>
        <v>269876</v>
      </c>
      <c r="J88" s="265">
        <f t="shared" ref="J88:J90" si="25">H88/(H88+I88)</f>
        <v>6.7199413793818566E-2</v>
      </c>
      <c r="K88" s="265"/>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Z88" s="345"/>
      <c r="BA88" s="345"/>
      <c r="BB88" s="345"/>
      <c r="BC88" s="304"/>
      <c r="BD88" s="304"/>
      <c r="BE88" s="304"/>
      <c r="BF88" s="304"/>
      <c r="BG88" s="304"/>
      <c r="BH88" s="304"/>
      <c r="BI88" s="304"/>
      <c r="BJ88" s="304"/>
      <c r="BK88" s="304"/>
      <c r="BL88" s="304"/>
      <c r="BM88" s="304"/>
      <c r="BN88" s="304"/>
      <c r="BO88" s="304"/>
      <c r="BP88" s="304"/>
      <c r="BQ88" s="304"/>
      <c r="BR88" s="304"/>
      <c r="BS88" s="304"/>
      <c r="BT88" s="304"/>
      <c r="BU88" s="304"/>
      <c r="BV88" s="304"/>
    </row>
    <row r="89" spans="2:100" x14ac:dyDescent="0.2">
      <c r="B89" s="189">
        <f>[3]Milch!$A71</f>
        <v>44044</v>
      </c>
      <c r="C89" s="250">
        <f>[3]Milch!$B71</f>
        <v>88.609967999999995</v>
      </c>
      <c r="D89" s="250">
        <f>[3]Milch!$C71</f>
        <v>67.057169999999999</v>
      </c>
      <c r="E89" s="250">
        <f t="shared" si="23"/>
        <v>21.552797999999996</v>
      </c>
      <c r="F89" s="355">
        <f t="shared" si="24"/>
        <v>0.32140929896087167</v>
      </c>
      <c r="G89" s="252"/>
      <c r="H89" s="304">
        <f>[3]Milch!$E71</f>
        <v>16827</v>
      </c>
      <c r="I89" s="304">
        <f>[3]Milch!$F71</f>
        <v>241313</v>
      </c>
      <c r="J89" s="265">
        <f t="shared" si="25"/>
        <v>6.5185558224219411E-2</v>
      </c>
      <c r="K89" s="265"/>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row>
    <row r="90" spans="2:100" x14ac:dyDescent="0.2">
      <c r="B90" s="189">
        <f>[3]Milch!$A72</f>
        <v>44013</v>
      </c>
      <c r="C90" s="250">
        <f>[3]Milch!$B72</f>
        <v>85.655997999999997</v>
      </c>
      <c r="D90" s="250">
        <f>[3]Milch!$C72</f>
        <v>66.209590000000006</v>
      </c>
      <c r="E90" s="250">
        <f t="shared" si="23"/>
        <v>19.446407999999991</v>
      </c>
      <c r="F90" s="355">
        <f t="shared" si="24"/>
        <v>0.29370983871067602</v>
      </c>
      <c r="G90" s="252"/>
      <c r="H90" s="304">
        <f>[3]Milch!$E72</f>
        <v>18193</v>
      </c>
      <c r="I90" s="304">
        <f>[3]Milch!$F72</f>
        <v>246902</v>
      </c>
      <c r="J90" s="265">
        <f t="shared" si="25"/>
        <v>6.8628227616514839E-2</v>
      </c>
      <c r="K90" s="265"/>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row>
    <row r="91" spans="2:100" x14ac:dyDescent="0.2">
      <c r="B91" s="189">
        <f>[3]Milch!$A73</f>
        <v>43983</v>
      </c>
      <c r="C91" s="250">
        <f>[3]Milch!$B73</f>
        <v>79.769954999999996</v>
      </c>
      <c r="D91" s="250">
        <f>[3]Milch!$C73</f>
        <v>64.116202000000001</v>
      </c>
      <c r="E91" s="250">
        <f t="shared" ref="E91" si="26">C91-D91</f>
        <v>15.653752999999995</v>
      </c>
      <c r="F91" s="355">
        <f t="shared" ref="F91" si="27">C91/D91-1</f>
        <v>0.24414660431695556</v>
      </c>
      <c r="G91" s="252"/>
      <c r="H91" s="304">
        <f>[3]Milch!$E73</f>
        <v>19989</v>
      </c>
      <c r="I91" s="304">
        <f>[3]Milch!$F73</f>
        <v>251741</v>
      </c>
      <c r="J91" s="265">
        <f t="shared" ref="J91" si="28">H91/(H91+I91)</f>
        <v>7.3561991682920547E-2</v>
      </c>
      <c r="K91" s="265"/>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row>
    <row r="92" spans="2:100" x14ac:dyDescent="0.2">
      <c r="B92" s="189">
        <f>[3]Milch!$A74</f>
        <v>43952</v>
      </c>
      <c r="C92" s="250">
        <f>[3]Milch!$B74</f>
        <v>74.596412999999998</v>
      </c>
      <c r="D92" s="250">
        <f>[3]Milch!$C74</f>
        <v>61.776386000000002</v>
      </c>
      <c r="E92" s="250">
        <f t="shared" ref="E92:E95" si="29">C92-D92</f>
        <v>12.820026999999996</v>
      </c>
      <c r="F92" s="355">
        <f t="shared" ref="F92:F95" si="30">C92/D92-1</f>
        <v>0.20752309790346102</v>
      </c>
      <c r="H92" s="304">
        <f>[3]Milch!$E74</f>
        <v>22495</v>
      </c>
      <c r="I92" s="304">
        <f>[3]Milch!$F74</f>
        <v>291829</v>
      </c>
      <c r="J92" s="265">
        <f t="shared" ref="J92:J95" si="31">H92/(H92+I92)</f>
        <v>7.1566281925656325E-2</v>
      </c>
      <c r="K92" s="265"/>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row>
    <row r="93" spans="2:100" x14ac:dyDescent="0.2">
      <c r="B93" s="189">
        <f>[3]Milch!$A75</f>
        <v>43922</v>
      </c>
      <c r="C93" s="250">
        <f>[3]Milch!$B75</f>
        <v>74.461434999999994</v>
      </c>
      <c r="D93" s="250">
        <f>[3]Milch!$C75</f>
        <v>62.273077999999998</v>
      </c>
      <c r="E93" s="250">
        <f t="shared" si="29"/>
        <v>12.188356999999996</v>
      </c>
      <c r="F93" s="355">
        <f t="shared" si="30"/>
        <v>0.1957243385335794</v>
      </c>
      <c r="H93" s="304">
        <f>[3]Milch!$E75</f>
        <v>23426</v>
      </c>
      <c r="I93" s="304">
        <f>[3]Milch!$F75</f>
        <v>292840</v>
      </c>
      <c r="J93" s="265">
        <f t="shared" si="31"/>
        <v>7.4070560857000117E-2</v>
      </c>
      <c r="K93" s="265"/>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row>
    <row r="94" spans="2:100" x14ac:dyDescent="0.2">
      <c r="B94" s="189">
        <f>[3]Milch!$A76</f>
        <v>43891</v>
      </c>
      <c r="C94" s="250">
        <f>[3]Milch!$B76</f>
        <v>74.021287000000001</v>
      </c>
      <c r="D94" s="250">
        <f>[3]Milch!$C76</f>
        <v>62.546349999999997</v>
      </c>
      <c r="E94" s="250">
        <f t="shared" si="29"/>
        <v>11.474937000000004</v>
      </c>
      <c r="F94" s="355">
        <f t="shared" si="30"/>
        <v>0.18346293588674656</v>
      </c>
      <c r="H94" s="304">
        <f>[3]Milch!$E76</f>
        <v>22249</v>
      </c>
      <c r="I94" s="304">
        <f>[3]Milch!$F76</f>
        <v>285763</v>
      </c>
      <c r="J94" s="265">
        <f t="shared" si="31"/>
        <v>7.2234198667584376E-2</v>
      </c>
      <c r="K94" s="265"/>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row>
    <row r="95" spans="2:100" x14ac:dyDescent="0.2">
      <c r="B95" s="189">
        <f>[3]Milch!$A77</f>
        <v>43862</v>
      </c>
      <c r="C95" s="250">
        <f>[3]Milch!$B77</f>
        <v>75.850026</v>
      </c>
      <c r="D95" s="250">
        <f>[3]Milch!$C77</f>
        <v>62.851573000000002</v>
      </c>
      <c r="E95" s="250">
        <f t="shared" si="29"/>
        <v>12.998452999999998</v>
      </c>
      <c r="F95" s="355">
        <f t="shared" si="30"/>
        <v>0.20681189633869623</v>
      </c>
      <c r="H95" s="304">
        <f>[3]Milch!$E77</f>
        <v>19463</v>
      </c>
      <c r="I95" s="304">
        <f>[3]Milch!$F77</f>
        <v>258229</v>
      </c>
      <c r="J95" s="265">
        <f t="shared" si="31"/>
        <v>7.0088443311294532E-2</v>
      </c>
      <c r="K95" s="265"/>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row>
    <row r="96" spans="2:100" x14ac:dyDescent="0.2">
      <c r="B96" s="189">
        <f>[3]Milch!$A78</f>
        <v>43831</v>
      </c>
      <c r="C96" s="250">
        <f>[3]Milch!$B78</f>
        <v>81.077419000000006</v>
      </c>
      <c r="D96" s="250">
        <f>[3]Milch!$C78</f>
        <v>64.741754999999998</v>
      </c>
      <c r="E96" s="250">
        <f t="shared" ref="E96:E99" si="32">C96-D96</f>
        <v>16.335664000000008</v>
      </c>
      <c r="F96" s="355">
        <f t="shared" ref="F96:F99" si="33">C96/D96-1</f>
        <v>0.25232037654833439</v>
      </c>
      <c r="H96" s="304">
        <f>[3]Milch!$E78</f>
        <v>20205</v>
      </c>
      <c r="I96" s="304">
        <f>[3]Milch!$F78</f>
        <v>266726</v>
      </c>
      <c r="J96" s="265">
        <f t="shared" ref="J96:J102" si="34">H96/(H96+I96)</f>
        <v>7.0417626537390518E-2</v>
      </c>
      <c r="K96" s="265"/>
      <c r="L96" s="252"/>
      <c r="M96" s="252"/>
      <c r="N96" s="252"/>
      <c r="O96" s="252"/>
      <c r="P96" s="252"/>
      <c r="Q96" s="252"/>
      <c r="R96" s="252"/>
      <c r="S96" s="252"/>
      <c r="T96" s="252"/>
      <c r="U96" s="252"/>
      <c r="V96" s="252"/>
      <c r="W96" s="252"/>
      <c r="X96" s="252"/>
      <c r="Y96" s="252"/>
      <c r="Z96" s="252"/>
      <c r="AA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row>
    <row r="97" spans="2:49" x14ac:dyDescent="0.2">
      <c r="B97" s="189">
        <f>[3]Milch!$A79</f>
        <v>43800</v>
      </c>
      <c r="C97" s="250">
        <f>[3]Milch!$B79</f>
        <v>81.840602000000004</v>
      </c>
      <c r="D97" s="250">
        <f>[3]Milch!$C79</f>
        <v>65.562151999999998</v>
      </c>
      <c r="E97" s="250">
        <f t="shared" si="32"/>
        <v>16.278450000000007</v>
      </c>
      <c r="F97" s="355">
        <f t="shared" si="33"/>
        <v>0.24829035508169417</v>
      </c>
      <c r="H97" s="304">
        <f>[3]Milch!$E79</f>
        <v>19603</v>
      </c>
      <c r="I97" s="304">
        <f>[3]Milch!$F79</f>
        <v>258562</v>
      </c>
      <c r="J97" s="265">
        <f t="shared" si="34"/>
        <v>7.0472561249618038E-2</v>
      </c>
      <c r="K97" s="265"/>
      <c r="L97" s="252"/>
      <c r="M97" s="252"/>
      <c r="N97" s="252"/>
      <c r="O97" s="252"/>
      <c r="P97" s="252"/>
      <c r="Q97" s="252"/>
      <c r="R97" s="252"/>
      <c r="S97" s="252"/>
      <c r="T97" s="252"/>
      <c r="U97" s="252"/>
      <c r="V97" s="252"/>
      <c r="W97" s="252"/>
      <c r="X97" s="252"/>
      <c r="Y97" s="252"/>
      <c r="Z97" s="252"/>
      <c r="AA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row>
    <row r="98" spans="2:49" x14ac:dyDescent="0.2">
      <c r="B98" s="189">
        <f>[3]Milch!$A80</f>
        <v>43770</v>
      </c>
      <c r="C98" s="250">
        <f>[3]Milch!$B80</f>
        <v>82.354281999999998</v>
      </c>
      <c r="D98" s="250">
        <f>[3]Milch!$C80</f>
        <v>66.174109000000001</v>
      </c>
      <c r="E98" s="250">
        <f t="shared" si="32"/>
        <v>16.180172999999996</v>
      </c>
      <c r="F98" s="355">
        <f t="shared" si="33"/>
        <v>0.24450911760670624</v>
      </c>
      <c r="H98" s="304">
        <f>[3]Milch!$E80</f>
        <v>17567</v>
      </c>
      <c r="I98" s="304">
        <f>[3]Milch!$F80</f>
        <v>240498</v>
      </c>
      <c r="J98" s="265">
        <f t="shared" si="34"/>
        <v>6.8071997365004938E-2</v>
      </c>
      <c r="K98" s="265"/>
      <c r="L98" s="252"/>
      <c r="M98" s="252"/>
      <c r="N98" s="252"/>
      <c r="O98" s="252"/>
      <c r="P98" s="252"/>
      <c r="Q98" s="252"/>
      <c r="R98" s="252"/>
      <c r="S98" s="252"/>
      <c r="T98" s="252"/>
      <c r="U98" s="252"/>
      <c r="V98" s="252"/>
      <c r="W98" s="252"/>
      <c r="X98" s="252"/>
      <c r="Y98" s="252"/>
      <c r="Z98" s="252"/>
      <c r="AA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row>
    <row r="99" spans="2:49" x14ac:dyDescent="0.2">
      <c r="B99" s="189">
        <f>[3]Milch!$A81</f>
        <v>43739</v>
      </c>
      <c r="C99" s="250">
        <f>[3]Milch!$B81</f>
        <v>85.671820999999994</v>
      </c>
      <c r="D99" s="250">
        <f>[3]Milch!$C81</f>
        <v>67.191635000000005</v>
      </c>
      <c r="E99" s="250">
        <f t="shared" si="32"/>
        <v>18.480185999999989</v>
      </c>
      <c r="F99" s="355">
        <f t="shared" si="33"/>
        <v>0.27503700423423227</v>
      </c>
      <c r="H99" s="304">
        <f>[3]Milch!$E81</f>
        <v>19072</v>
      </c>
      <c r="I99" s="304">
        <f>[3]Milch!$F81</f>
        <v>264120</v>
      </c>
      <c r="J99" s="265">
        <f t="shared" si="34"/>
        <v>6.7346535212859118E-2</v>
      </c>
      <c r="K99" s="265"/>
      <c r="L99" s="252"/>
      <c r="M99" s="252"/>
      <c r="N99" s="252"/>
      <c r="O99" s="252"/>
      <c r="P99" s="252"/>
      <c r="Q99" s="252"/>
      <c r="R99" s="252"/>
      <c r="S99" s="252"/>
      <c r="T99" s="252"/>
      <c r="U99" s="252"/>
      <c r="V99" s="252"/>
      <c r="W99" s="252"/>
      <c r="X99" s="252"/>
      <c r="Y99" s="252"/>
      <c r="Z99" s="252"/>
      <c r="AA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row>
    <row r="100" spans="2:49" x14ac:dyDescent="0.2">
      <c r="B100" s="189">
        <f>[3]Milch!$A82</f>
        <v>43709</v>
      </c>
      <c r="C100" s="250">
        <f>[3]Milch!$B82</f>
        <v>87.024010000000004</v>
      </c>
      <c r="D100" s="250">
        <f>[3]Milch!$C82</f>
        <v>67.909971999999996</v>
      </c>
      <c r="E100" s="250">
        <f t="shared" ref="E100:E102" si="35">C100-D100</f>
        <v>19.114038000000008</v>
      </c>
      <c r="F100" s="355">
        <f t="shared" ref="F100:F102" si="36">C100/D100-1</f>
        <v>0.28146143249771938</v>
      </c>
      <c r="H100" s="304">
        <f>[3]Milch!$E82</f>
        <v>17028</v>
      </c>
      <c r="I100" s="304">
        <f>[3]Milch!$F82</f>
        <v>268100</v>
      </c>
      <c r="J100" s="265">
        <f t="shared" si="34"/>
        <v>5.972054656154429E-2</v>
      </c>
      <c r="K100" s="265"/>
      <c r="L100" s="252"/>
      <c r="M100" s="252"/>
      <c r="N100" s="252"/>
      <c r="O100" s="252"/>
      <c r="P100" s="252"/>
      <c r="Q100" s="252"/>
      <c r="R100" s="252"/>
      <c r="S100" s="252"/>
      <c r="T100" s="252"/>
      <c r="U100" s="252"/>
      <c r="V100" s="252"/>
      <c r="W100" s="252"/>
      <c r="X100" s="252"/>
      <c r="Y100" s="252"/>
      <c r="Z100" s="252"/>
      <c r="AA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row>
    <row r="101" spans="2:49" x14ac:dyDescent="0.2">
      <c r="B101" s="189">
        <f>[3]Milch!$A83</f>
        <v>43678</v>
      </c>
      <c r="C101" s="250">
        <f>[3]Milch!$B83</f>
        <v>86.144936000000001</v>
      </c>
      <c r="D101" s="250">
        <f>[3]Milch!$C83</f>
        <v>66.018659</v>
      </c>
      <c r="E101" s="250">
        <f t="shared" si="35"/>
        <v>20.126277000000002</v>
      </c>
      <c r="F101" s="355">
        <f t="shared" si="36"/>
        <v>0.30485740402573169</v>
      </c>
      <c r="H101" s="304">
        <f>[3]Milch!$E83</f>
        <v>15136</v>
      </c>
      <c r="I101" s="304">
        <f>[3]Milch!$F83</f>
        <v>242096</v>
      </c>
      <c r="J101" s="265">
        <f t="shared" si="34"/>
        <v>5.8841823723331466E-2</v>
      </c>
      <c r="K101" s="265"/>
      <c r="L101" s="265"/>
      <c r="N101" s="252"/>
      <c r="O101" s="252"/>
      <c r="P101" s="252"/>
      <c r="Q101" s="252"/>
      <c r="R101" s="252"/>
      <c r="S101" s="252"/>
      <c r="T101" s="252"/>
      <c r="U101" s="252"/>
      <c r="V101" s="252"/>
      <c r="W101" s="252"/>
      <c r="X101" s="252"/>
      <c r="Y101" s="252"/>
      <c r="Z101" s="252"/>
      <c r="AA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row>
    <row r="102" spans="2:49" x14ac:dyDescent="0.2">
      <c r="B102" s="189">
        <f>[3]Milch!$A84</f>
        <v>43647</v>
      </c>
      <c r="C102" s="250">
        <f>[3]Milch!$B84</f>
        <v>84.898527999999999</v>
      </c>
      <c r="D102" s="250">
        <f>[3]Milch!$C84</f>
        <v>64.400203000000005</v>
      </c>
      <c r="E102" s="250">
        <f t="shared" si="35"/>
        <v>20.498324999999994</v>
      </c>
      <c r="F102" s="355">
        <f t="shared" si="36"/>
        <v>0.31829596872544008</v>
      </c>
      <c r="H102" s="304">
        <f>[3]Milch!$E84</f>
        <v>16374</v>
      </c>
      <c r="I102" s="304">
        <f>[3]Milch!$F84</f>
        <v>244356</v>
      </c>
      <c r="J102" s="265">
        <f t="shared" si="34"/>
        <v>6.280059832010125E-2</v>
      </c>
      <c r="K102" s="265"/>
      <c r="L102" s="265"/>
      <c r="N102" s="252"/>
      <c r="O102" s="252"/>
      <c r="P102" s="252"/>
      <c r="Q102" s="252"/>
      <c r="R102" s="252"/>
      <c r="S102" s="252"/>
      <c r="T102" s="252"/>
      <c r="U102" s="252"/>
      <c r="V102" s="252"/>
      <c r="W102" s="252"/>
      <c r="X102" s="252"/>
      <c r="Y102" s="252"/>
      <c r="Z102" s="252"/>
      <c r="AA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2026-02-20T10:35:29Z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