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M:\Org\BLW_1140_MARKTB\031_Eier\031.6 Vorbereitung Publikationen\01 Dokumente Jahresbericht Eier\Publikation\2026\"/>
    </mc:Choice>
  </mc:AlternateContent>
  <xr:revisionPtr revIDLastSave="0" documentId="13_ncr:1_{E6E7A356-9E05-458F-B9B2-E5D9BE48EC6B}" xr6:coauthVersionLast="47" xr6:coauthVersionMax="47" xr10:uidLastSave="{00000000-0000-0000-0000-000000000000}"/>
  <bookViews>
    <workbookView xWindow="-108" yWindow="-108" windowWidth="23256" windowHeight="13896" tabRatio="642" xr2:uid="{99B8EB2F-427D-4AB0-90EC-1A78BD8D4B0B}"/>
  </bookViews>
  <sheets>
    <sheet name="Inlandproduktion" sheetId="1" r:id="rId1"/>
    <sheet name="Inlandbedarf und Marktanteile" sheetId="7" r:id="rId2"/>
    <sheet name="Pro-Kopf-Verbrauch" sheetId="10" r:id="rId3"/>
    <sheet name="Detailhandel" sheetId="8" r:id="rId4"/>
    <sheet name="Verarbeitungseier" sheetId="3" r:id="rId5"/>
    <sheet name="Marktentlastung" sheetId="4" r:id="rId6"/>
    <sheet name="Preise"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 r="O23" i="10"/>
  <c r="L43" i="3" l="1"/>
  <c r="L44" i="3"/>
  <c r="L35" i="3"/>
  <c r="L19" i="3"/>
  <c r="O40" i="7"/>
  <c r="O48" i="7" s="1"/>
  <c r="O49" i="7" l="1"/>
  <c r="O29" i="7"/>
  <c r="O30" i="7"/>
  <c r="O16" i="7"/>
  <c r="O24" i="4"/>
  <c r="O16" i="4"/>
  <c r="E23" i="10" l="1"/>
  <c r="F23" i="10"/>
  <c r="G23" i="10"/>
  <c r="H23" i="10"/>
  <c r="I23" i="10"/>
  <c r="J23" i="10"/>
  <c r="K23" i="10"/>
  <c r="L23" i="10"/>
  <c r="M23" i="10"/>
  <c r="N23" i="10"/>
  <c r="D23" i="10"/>
  <c r="D35" i="3" l="1"/>
  <c r="D43" i="3" s="1"/>
  <c r="E35" i="3"/>
  <c r="E43" i="3" s="1"/>
  <c r="F35" i="3"/>
  <c r="F44" i="3" s="1"/>
  <c r="G35" i="3"/>
  <c r="G44" i="3" s="1"/>
  <c r="H35" i="3"/>
  <c r="H43" i="3" s="1"/>
  <c r="I35" i="3"/>
  <c r="I43" i="3" s="1"/>
  <c r="J35" i="3"/>
  <c r="J43" i="3" s="1"/>
  <c r="K35" i="3"/>
  <c r="K43" i="3" s="1"/>
  <c r="C35" i="3"/>
  <c r="C44" i="3" s="1"/>
  <c r="D19" i="3"/>
  <c r="E19" i="3"/>
  <c r="F19" i="3"/>
  <c r="G19" i="3"/>
  <c r="H19" i="3"/>
  <c r="I19" i="3"/>
  <c r="J19" i="3"/>
  <c r="K19" i="3"/>
  <c r="C19" i="3"/>
  <c r="N16" i="4"/>
  <c r="N24" i="4" s="1"/>
  <c r="C20" i="8"/>
  <c r="C34" i="8" s="1"/>
  <c r="D20" i="8"/>
  <c r="D34" i="8" s="1"/>
  <c r="E20" i="8"/>
  <c r="E34" i="8" s="1"/>
  <c r="F20" i="8"/>
  <c r="F25" i="8" s="1"/>
  <c r="G20" i="8"/>
  <c r="G34" i="8" s="1"/>
  <c r="G25" i="8" l="1"/>
  <c r="E25" i="8"/>
  <c r="K44" i="3"/>
  <c r="J44" i="3"/>
  <c r="I44" i="3"/>
  <c r="H44" i="3"/>
  <c r="E44" i="3"/>
  <c r="D44" i="3"/>
  <c r="C43" i="3"/>
  <c r="D25" i="8"/>
  <c r="G43" i="3"/>
  <c r="F43" i="3"/>
  <c r="F34" i="8"/>
  <c r="G33" i="8"/>
  <c r="F33" i="8"/>
  <c r="E33" i="8"/>
  <c r="D33" i="8"/>
  <c r="C33" i="8"/>
  <c r="G40" i="7" l="1"/>
  <c r="G48" i="7" s="1"/>
  <c r="H40" i="7"/>
  <c r="H48" i="7" s="1"/>
  <c r="I40" i="7"/>
  <c r="I48" i="7" s="1"/>
  <c r="J40" i="7"/>
  <c r="J49" i="7" s="1"/>
  <c r="K40" i="7"/>
  <c r="K49" i="7" s="1"/>
  <c r="L40" i="7"/>
  <c r="L49" i="7" s="1"/>
  <c r="M40" i="7"/>
  <c r="M49" i="7" s="1"/>
  <c r="N40" i="7"/>
  <c r="N49" i="7" s="1"/>
  <c r="F40" i="7"/>
  <c r="F49" i="7" s="1"/>
  <c r="D24" i="1"/>
  <c r="E24" i="1"/>
  <c r="F24" i="1"/>
  <c r="G24" i="1"/>
  <c r="H24" i="1"/>
  <c r="I24" i="1"/>
  <c r="J24" i="1"/>
  <c r="K24" i="1"/>
  <c r="L24" i="1"/>
  <c r="M24" i="1"/>
  <c r="N16" i="7"/>
  <c r="K16" i="7"/>
  <c r="K29" i="7" s="1"/>
  <c r="J16" i="7"/>
  <c r="J30" i="7" s="1"/>
  <c r="E16" i="7"/>
  <c r="E30" i="7" s="1"/>
  <c r="F16" i="7"/>
  <c r="F30" i="7" s="1"/>
  <c r="G16" i="7"/>
  <c r="G30" i="7" s="1"/>
  <c r="H16" i="7"/>
  <c r="H30" i="7" s="1"/>
  <c r="I16" i="7"/>
  <c r="I30" i="7" s="1"/>
  <c r="L16" i="7"/>
  <c r="L30" i="7" s="1"/>
  <c r="M16" i="7"/>
  <c r="M30" i="7" s="1"/>
  <c r="D16" i="7"/>
  <c r="C16" i="7"/>
  <c r="C29" i="7" s="1"/>
  <c r="M16" i="4"/>
  <c r="M24" i="4" s="1"/>
  <c r="D21" i="7" l="1"/>
  <c r="J48" i="7"/>
  <c r="H49" i="7"/>
  <c r="N21" i="7"/>
  <c r="G49" i="7"/>
  <c r="E21" i="7"/>
  <c r="N48" i="7"/>
  <c r="F48" i="7"/>
  <c r="M48" i="7"/>
  <c r="I49" i="7"/>
  <c r="F21" i="7"/>
  <c r="N29" i="7"/>
  <c r="G21" i="7"/>
  <c r="H21" i="7"/>
  <c r="L48" i="7"/>
  <c r="K48" i="7"/>
  <c r="I21" i="7"/>
  <c r="J21" i="7"/>
  <c r="K21" i="7"/>
  <c r="L21" i="7"/>
  <c r="M21" i="7"/>
  <c r="J29" i="7"/>
  <c r="M29" i="7"/>
  <c r="C30" i="7"/>
  <c r="N30" i="7"/>
  <c r="K30" i="7"/>
  <c r="L29" i="7"/>
  <c r="I29" i="7"/>
  <c r="H29" i="7"/>
  <c r="G29" i="7"/>
  <c r="F29" i="7"/>
  <c r="E29" i="7"/>
  <c r="D29" i="7"/>
  <c r="D30" i="7"/>
  <c r="C16" i="4"/>
  <c r="C24" i="4" s="1"/>
  <c r="D16" i="4"/>
  <c r="D24" i="4" s="1"/>
  <c r="E16" i="4"/>
  <c r="E24" i="4" s="1"/>
  <c r="F16" i="4"/>
  <c r="F24" i="4" s="1"/>
  <c r="G16" i="4"/>
  <c r="G24" i="4" s="1"/>
  <c r="H16" i="4"/>
  <c r="H24" i="4" s="1"/>
  <c r="I16" i="4"/>
  <c r="I24" i="4" s="1"/>
  <c r="J16" i="4"/>
  <c r="J24" i="4" s="1"/>
  <c r="K16" i="4"/>
  <c r="K24" i="4" s="1"/>
  <c r="L16" i="4"/>
  <c r="L24" i="4" s="1"/>
</calcChain>
</file>

<file path=xl/sharedStrings.xml><?xml version="1.0" encoding="utf-8"?>
<sst xmlns="http://schemas.openxmlformats.org/spreadsheetml/2006/main" count="105" uniqueCount="63">
  <si>
    <t>Entwicklung der Inlandproduktion nach Produktionssystem</t>
  </si>
  <si>
    <t>in Mio. Stück</t>
  </si>
  <si>
    <t>Bodenhaltung/Freiland</t>
  </si>
  <si>
    <t>Bodenhaltung</t>
  </si>
  <si>
    <t>Freiland</t>
  </si>
  <si>
    <t>Bio</t>
  </si>
  <si>
    <t>Total</t>
  </si>
  <si>
    <t>Freiland/Bio</t>
  </si>
  <si>
    <t>Import</t>
  </si>
  <si>
    <t>Entwicklung der Verarbeitungseier nach Produktionssystem</t>
  </si>
  <si>
    <t>Aufschlagsaktion</t>
  </si>
  <si>
    <t>Verbilligungsaktion</t>
  </si>
  <si>
    <t>Marktentlastungsmassnahmen (MEM): Anteil Eier an CH-Gesamtproduktion und Auslastung</t>
  </si>
  <si>
    <t>Anteil Eier mit MEM an 
CH-Gesamtproduktion</t>
  </si>
  <si>
    <t>Auslastung MEM</t>
  </si>
  <si>
    <t>in %</t>
  </si>
  <si>
    <t>Entwicklung der Produzentenpreise</t>
  </si>
  <si>
    <t>in Rappen pro Ei</t>
  </si>
  <si>
    <t>Alle Produktionsformen</t>
  </si>
  <si>
    <t>Alle Produktionsformen CH</t>
  </si>
  <si>
    <t>Entwicklung der Konsumentenpreise</t>
  </si>
  <si>
    <t>Importanteil</t>
  </si>
  <si>
    <t>Import Schaleneier</t>
  </si>
  <si>
    <t>Total Schaleneier</t>
  </si>
  <si>
    <t>Marktanteile von Import- und Bodenhaltung vs. Freiland und Bio an Konsumeiern im Detailhandel</t>
  </si>
  <si>
    <t>Total Verarbeitungsindustrie</t>
  </si>
  <si>
    <t>Import (inkl. Eiprodukte)</t>
  </si>
  <si>
    <t>Marktentlastungsmassnahmen (MEM): ausbezahlter Betrag pro Ei</t>
  </si>
  <si>
    <t>Betrag pro Ei</t>
  </si>
  <si>
    <t>Entwicklung beitragsberechtigter, aufgeschlagener, respektive verbilligter Schweizer Konsumeier</t>
  </si>
  <si>
    <t>Entwicklung der Verarbeitungseier Schweiz und Import (inkl. Eiprodukte)</t>
  </si>
  <si>
    <t>Schweizer Eier</t>
  </si>
  <si>
    <t>Total Schweizer Eier</t>
  </si>
  <si>
    <t>Marktanteile von Schweizer Verarbeitungseier vs. Import (inkl. Eiprodukte) an der Verarbeitungsindustrie</t>
  </si>
  <si>
    <t>Schweizer Produktion</t>
  </si>
  <si>
    <t>Nachfrage im Schweizer Detailhandel</t>
  </si>
  <si>
    <t>Gesamter Inlandbedarf aufgeteilt nach Schweizer Produktion und Import</t>
  </si>
  <si>
    <t>Entwicklung Marktanteile Schweizer Produktion vs. Import</t>
  </si>
  <si>
    <t>Schweizer Schaleneier</t>
  </si>
  <si>
    <t>Keine Angabe</t>
  </si>
  <si>
    <t>Import, Bodenhaltung und keine Angabe</t>
  </si>
  <si>
    <t>Freiland- und Bio</t>
  </si>
  <si>
    <t>Entwicklung der Inlandproduktion im Vergleich zum Vorjahr</t>
  </si>
  <si>
    <t>Inlandproduktion Total</t>
  </si>
  <si>
    <t>Entwicklung des gesamten Inlandbedarfs im Vergleich zum Vorjahr</t>
  </si>
  <si>
    <t>Entwicklung der gesamten Konsummenge im Vergleich zum Vorjahr</t>
  </si>
  <si>
    <t>Nachfrage Detailhandel Total</t>
  </si>
  <si>
    <t>Haltungsform unbekannt</t>
  </si>
  <si>
    <t>in Stück</t>
  </si>
  <si>
    <t>Ø-Bevölkerung inkl. 
Tourismus und Grenzgänger</t>
  </si>
  <si>
    <t>Entwicklung Pro-Kopf-Verbrauch weltweit</t>
  </si>
  <si>
    <t>Singapur</t>
  </si>
  <si>
    <t>USA</t>
  </si>
  <si>
    <t>Österreich</t>
  </si>
  <si>
    <t>Deutschland</t>
  </si>
  <si>
    <t>Schweiz</t>
  </si>
  <si>
    <t>Entwicklung Pro-Kopf-Verbrauch von Konsumeiern und Eiprodukten in der Schweiz</t>
  </si>
  <si>
    <t>Total CH-Verbrauch</t>
  </si>
  <si>
    <t>Entwicklung des Pro-Kopf-Verbrauchs im Vergleich zum Vorjahr</t>
  </si>
  <si>
    <t>Import Konsumeier</t>
  </si>
  <si>
    <t>Schweizer Konsumeier</t>
  </si>
  <si>
    <t>Inlandbedarf Konsumeier aufgeteilt nach Schweizer Produktion und Import</t>
  </si>
  <si>
    <t>Entwicklung Marktanteile Schweizer Konsumeier vs. Import Konsumeier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</si>
</sst>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 ##0"/>
    <numFmt numFmtId="165" formatCode="#\ ###\ ##0"/>
    <numFmt numFmtId="166" formatCode="_ * #,##0.000_ ;_ * \-#,##0.000_ ;_ * &quot;-&quot;??_ ;_ @_ "/>
    <numFmt numFmtId="167" formatCode="#\ ##0.0%"/>
    <numFmt numFmtId="168" formatCode="#,##0.0"/>
    <numFmt numFmtId="169" formatCode="0.0%"/>
    <numFmt numFmtId="170" formatCode="0.0"/>
    <numFmt numFmtId="171" formatCode="#.\ ###\ ##0"/>
  </numFmts>
  <fonts count="30">
    <font>
      <sz val="11"/>
      <color theme="1"/>
      <name val="Arial"/>
      <family val="2"/>
    </font>
    <font>
      <sz val="11"/>
      <color theme="1"/>
      <name val="Arial"/>
      <family val="2"/>
    </font>
    <font>
      <b/>
      <sz val="11.5"/>
      <color theme="1"/>
      <name val="Roboto"/>
    </font>
    <font>
      <b/>
      <sz val="11"/>
      <color rgb="FF3F3F3F"/>
      <name val="Roboto"/>
    </font>
    <font>
      <b/>
      <sz val="11.5"/>
      <color rgb="FF3F3F3F"/>
      <name val="Roboto"/>
    </font>
    <font>
      <sz val="11.5"/>
      <color rgb="FF3F3F3F"/>
      <name val="Roboto"/>
    </font>
    <font>
      <b/>
      <sz val="11"/>
      <color rgb="FFFF0000"/>
      <name val="Arial"/>
      <family val="2"/>
    </font>
    <font>
      <sz val="18"/>
      <color theme="3"/>
      <name val="Calibri Light"/>
      <family val="2"/>
      <scheme val="major"/>
    </font>
    <font>
      <sz val="11"/>
      <color theme="1"/>
      <name val="Noto Sans Regular"/>
    </font>
    <font>
      <b/>
      <sz val="11.5"/>
      <color theme="1"/>
      <name val="Noto Sans Regular"/>
    </font>
    <font>
      <b/>
      <sz val="11"/>
      <color rgb="FF3F3F3F"/>
      <name val="Noto Sans Regular"/>
    </font>
    <font>
      <b/>
      <sz val="11.5"/>
      <color rgb="FF3F3F3F"/>
      <name val="Noto Sans Regular"/>
    </font>
    <font>
      <sz val="11.5"/>
      <color rgb="FF3F3F3F"/>
      <name val="Noto Sans Regula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5"/>
      <name val="Roboto"/>
    </font>
  </fonts>
  <fills count="36">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BFBFB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3" fillId="0" borderId="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4" applyNumberFormat="0" applyAlignment="0" applyProtection="0"/>
    <xf numFmtId="0" fontId="21" fillId="9" borderId="5" applyNumberFormat="0" applyAlignment="0" applyProtection="0"/>
    <xf numFmtId="0" fontId="22" fillId="9" borderId="4" applyNumberFormat="0" applyAlignment="0" applyProtection="0"/>
    <xf numFmtId="0" fontId="23" fillId="0" borderId="6" applyNumberFormat="0" applyFill="0" applyAlignment="0" applyProtection="0"/>
    <xf numFmtId="0" fontId="24" fillId="10" borderId="7" applyNumberFormat="0" applyAlignment="0" applyProtection="0"/>
    <xf numFmtId="0" fontId="25" fillId="0" borderId="0" applyNumberFormat="0" applyFill="0" applyBorder="0" applyAlignment="0" applyProtection="0"/>
    <xf numFmtId="0" fontId="13" fillId="11" borderId="8" applyNumberFormat="0" applyFon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28"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28"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8"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8"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8"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cellStyleXfs>
  <cellXfs count="49">
    <xf numFmtId="0" fontId="0" fillId="0" borderId="0" xfId="0"/>
    <xf numFmtId="0" fontId="2" fillId="0" borderId="0" xfId="0" applyFont="1"/>
    <xf numFmtId="0" fontId="0" fillId="2" borderId="0" xfId="0" applyFill="1"/>
    <xf numFmtId="0" fontId="3" fillId="3" borderId="0" xfId="0" applyFont="1" applyFill="1"/>
    <xf numFmtId="0" fontId="4" fillId="3" borderId="0" xfId="0" applyFont="1" applyFill="1"/>
    <xf numFmtId="164" fontId="5" fillId="0" borderId="0" xfId="0" applyNumberFormat="1" applyFont="1"/>
    <xf numFmtId="165" fontId="5" fillId="0" borderId="0" xfId="0" applyNumberFormat="1" applyFont="1"/>
    <xf numFmtId="164" fontId="4" fillId="4" borderId="0" xfId="0" applyNumberFormat="1" applyFont="1" applyFill="1"/>
    <xf numFmtId="9" fontId="0" fillId="0" borderId="0" xfId="2" applyFont="1"/>
    <xf numFmtId="165" fontId="0" fillId="0" borderId="0" xfId="0" applyNumberFormat="1"/>
    <xf numFmtId="166" fontId="0" fillId="0" borderId="0" xfId="1" applyNumberFormat="1" applyFont="1"/>
    <xf numFmtId="0" fontId="0" fillId="0" borderId="0" xfId="0" applyAlignment="1">
      <alignment horizontal="right"/>
    </xf>
    <xf numFmtId="164" fontId="4" fillId="3" borderId="0" xfId="0" applyNumberFormat="1" applyFont="1" applyFill="1"/>
    <xf numFmtId="164" fontId="5" fillId="0" borderId="0" xfId="0" applyNumberFormat="1" applyFont="1" applyAlignment="1">
      <alignment wrapText="1"/>
    </xf>
    <xf numFmtId="167" fontId="5" fillId="0" borderId="0" xfId="0" applyNumberFormat="1" applyFont="1"/>
    <xf numFmtId="168" fontId="5" fillId="0" borderId="0" xfId="0" applyNumberFormat="1" applyFont="1"/>
    <xf numFmtId="165" fontId="5" fillId="0" borderId="0" xfId="0" applyNumberFormat="1" applyFont="1" applyAlignment="1">
      <alignment horizontal="right"/>
    </xf>
    <xf numFmtId="10" fontId="0" fillId="0" borderId="0" xfId="1" applyNumberFormat="1" applyFont="1"/>
    <xf numFmtId="169" fontId="5" fillId="0" borderId="0" xfId="0" applyNumberFormat="1" applyFont="1"/>
    <xf numFmtId="170" fontId="0" fillId="0" borderId="0" xfId="0" applyNumberFormat="1"/>
    <xf numFmtId="169" fontId="0" fillId="0" borderId="0" xfId="0" applyNumberFormat="1"/>
    <xf numFmtId="0" fontId="6" fillId="0" borderId="0" xfId="0" applyFont="1"/>
    <xf numFmtId="0" fontId="3" fillId="0" borderId="0" xfId="0" applyFont="1"/>
    <xf numFmtId="0" fontId="4" fillId="0" borderId="0" xfId="0" applyFont="1"/>
    <xf numFmtId="171" fontId="0" fillId="0" borderId="0" xfId="0" applyNumberFormat="1"/>
    <xf numFmtId="1" fontId="5" fillId="0" borderId="0" xfId="0" applyNumberFormat="1" applyFont="1"/>
    <xf numFmtId="164" fontId="4" fillId="0" borderId="0" xfId="0" applyNumberFormat="1" applyFont="1"/>
    <xf numFmtId="0" fontId="8" fillId="0" borderId="0" xfId="0" applyFont="1"/>
    <xf numFmtId="0" fontId="9" fillId="0" borderId="0" xfId="0" applyFont="1"/>
    <xf numFmtId="0" fontId="8" fillId="2" borderId="0" xfId="0" applyFont="1" applyFill="1"/>
    <xf numFmtId="0" fontId="10" fillId="3" borderId="0" xfId="0" applyFont="1" applyFill="1"/>
    <xf numFmtId="0" fontId="11" fillId="3" borderId="0" xfId="0" applyFont="1" applyFill="1"/>
    <xf numFmtId="164" fontId="12" fillId="0" borderId="0" xfId="0" applyNumberFormat="1" applyFont="1"/>
    <xf numFmtId="165" fontId="12" fillId="0" borderId="0" xfId="0" applyNumberFormat="1" applyFont="1"/>
    <xf numFmtId="164" fontId="11" fillId="4" borderId="0" xfId="0" applyNumberFormat="1" applyFont="1" applyFill="1"/>
    <xf numFmtId="9" fontId="8" fillId="0" borderId="0" xfId="2" applyFont="1"/>
    <xf numFmtId="164" fontId="8" fillId="0" borderId="0" xfId="0" applyNumberFormat="1" applyFont="1"/>
    <xf numFmtId="165" fontId="8" fillId="0" borderId="0" xfId="0" applyNumberFormat="1" applyFont="1"/>
    <xf numFmtId="166" fontId="8" fillId="0" borderId="0" xfId="1" applyNumberFormat="1" applyFont="1"/>
    <xf numFmtId="0" fontId="8" fillId="0" borderId="0" xfId="0" applyFont="1" applyAlignment="1">
      <alignment horizontal="right"/>
    </xf>
    <xf numFmtId="1" fontId="12" fillId="0" borderId="0" xfId="0" applyNumberFormat="1" applyFont="1"/>
    <xf numFmtId="1" fontId="8" fillId="0" borderId="0" xfId="0" applyNumberFormat="1" applyFont="1"/>
    <xf numFmtId="1" fontId="11" fillId="4" borderId="0" xfId="0" applyNumberFormat="1" applyFont="1" applyFill="1"/>
    <xf numFmtId="169" fontId="8" fillId="0" borderId="0" xfId="0" applyNumberFormat="1" applyFont="1"/>
    <xf numFmtId="1" fontId="4" fillId="4" borderId="0" xfId="0" applyNumberFormat="1" applyFont="1" applyFill="1"/>
    <xf numFmtId="10" fontId="0" fillId="0" borderId="0" xfId="0" applyNumberFormat="1"/>
    <xf numFmtId="0" fontId="29" fillId="0" borderId="0" xfId="0" applyFont="1"/>
    <xf numFmtId="0" fontId="8" fillId="0" borderId="0" xfId="0" applyFont="1" applyAlignment="1">
      <alignment horizontal="left" vertical="center" wrapText="1"/>
    </xf>
    <xf numFmtId="0" fontId="8" fillId="0" borderId="0" xfId="0" applyFont="1" applyAlignment="1">
      <alignment horizontal="left" vertical="center"/>
    </xf>
  </cellXfs>
  <cellStyles count="45">
    <cellStyle name="20 % - Akzent1 2" xfId="22" xr:uid="{1EB71D07-88F1-4A4C-900C-F21AA3DCE15D}"/>
    <cellStyle name="20 % - Akzent2 2" xfId="26" xr:uid="{0B166935-CE07-4824-8071-DBCF5BB6264A}"/>
    <cellStyle name="20 % - Akzent3 2" xfId="30" xr:uid="{0BD2AED5-DA0F-4CF3-BF4C-AD5F43A18C8A}"/>
    <cellStyle name="20 % - Akzent4 2" xfId="34" xr:uid="{EEEE8AFD-8DFB-47F0-A668-90DBD43BB8B5}"/>
    <cellStyle name="20 % - Akzent5 2" xfId="38" xr:uid="{67972E5D-7AED-4297-A6A4-5EBC58F17C38}"/>
    <cellStyle name="20 % - Akzent6 2" xfId="42" xr:uid="{06E81728-2105-4CD4-9DE8-0CE373F2EB78}"/>
    <cellStyle name="40 % - Akzent1 2" xfId="23" xr:uid="{ADD3275C-C55F-4E89-99D3-7980B72A80F5}"/>
    <cellStyle name="40 % - Akzent2 2" xfId="27" xr:uid="{41BC4B06-EC76-4E84-9CDA-A5C9F4DA6E55}"/>
    <cellStyle name="40 % - Akzent3 2" xfId="31" xr:uid="{351CA837-CF14-4176-98FF-AA26C601CFA7}"/>
    <cellStyle name="40 % - Akzent4 2" xfId="35" xr:uid="{E14A4B52-1901-46C9-8DD8-5FC8C1DDB8D7}"/>
    <cellStyle name="40 % - Akzent5 2" xfId="39" xr:uid="{3D215F38-7A4A-4E25-A363-39B1837031E8}"/>
    <cellStyle name="40 % - Akzent6 2" xfId="43" xr:uid="{973F14EB-A4A1-4A0D-8794-438869B3C230}"/>
    <cellStyle name="60 % - Akzent1 2" xfId="24" xr:uid="{4FC89780-3E70-4985-984A-576889B50E54}"/>
    <cellStyle name="60 % - Akzent2 2" xfId="28" xr:uid="{2A79C7B4-39AE-4FC3-B594-FF4F6DDB0231}"/>
    <cellStyle name="60 % - Akzent3 2" xfId="32" xr:uid="{7E4F10DF-9008-410F-842A-84D11A15476C}"/>
    <cellStyle name="60 % - Akzent4 2" xfId="36" xr:uid="{B348C0B0-B4E4-4062-8584-43E9E5E4AEED}"/>
    <cellStyle name="60 % - Akzent5 2" xfId="40" xr:uid="{249DEE05-41AB-43B5-992D-478BFFBFB70D}"/>
    <cellStyle name="60 % - Akzent6 2" xfId="44" xr:uid="{DF2514AE-8568-4234-8F46-33609665AF11}"/>
    <cellStyle name="Akzent1 2" xfId="21" xr:uid="{F7DB0C6A-029F-47FD-9D4F-0FA7DF3FE9E5}"/>
    <cellStyle name="Akzent2 2" xfId="25" xr:uid="{7DCE0A7B-CA13-472E-8EC0-715A2A71366B}"/>
    <cellStyle name="Akzent3 2" xfId="29" xr:uid="{5B4B2162-E899-48A6-8D4A-2FA0612F0A6A}"/>
    <cellStyle name="Akzent4 2" xfId="33" xr:uid="{E8F3D536-F46D-4C63-94B9-4758FEA038B6}"/>
    <cellStyle name="Akzent5 2" xfId="37" xr:uid="{70DF1C39-4A31-4834-AC6C-7A619488511F}"/>
    <cellStyle name="Akzent6 2" xfId="41" xr:uid="{68383C0C-5D74-4DB3-8EED-2E32A6E82B6E}"/>
    <cellStyle name="Ausgabe 2" xfId="13" xr:uid="{42B61C3D-B8AE-49E7-906D-58C5085AE188}"/>
    <cellStyle name="Berechnung 2" xfId="14" xr:uid="{93339933-9864-490E-BF95-F83FE377F27E}"/>
    <cellStyle name="Eingabe 2" xfId="12" xr:uid="{6074F129-5F68-4530-A0BC-FE665F1CC90E}"/>
    <cellStyle name="Ergebnis 2" xfId="20" xr:uid="{A1574FAF-AEBE-4EC6-8F0B-C307B55C20F3}"/>
    <cellStyle name="Erklärender Text 2" xfId="19" xr:uid="{A30C5B93-E6E9-451F-A28C-E2E6C6BCD279}"/>
    <cellStyle name="Gut 2" xfId="9" xr:uid="{E926D7F8-EB30-487A-9230-125BF3E71610}"/>
    <cellStyle name="Komma" xfId="1" builtinId="3"/>
    <cellStyle name="Neutral 2" xfId="11" xr:uid="{37965829-E022-48CC-ADF4-5030D4C1CCAD}"/>
    <cellStyle name="Notiz 2" xfId="18" xr:uid="{02DAA8CA-D852-42F7-A5BC-93BB6756F73B}"/>
    <cellStyle name="Prozent" xfId="2" builtinId="5"/>
    <cellStyle name="Schlecht 2" xfId="10" xr:uid="{79CB4B3E-82C3-46DE-B78D-088E68E3269F}"/>
    <cellStyle name="Standard" xfId="0" builtinId="0"/>
    <cellStyle name="Standard 2" xfId="4" xr:uid="{2C2A2103-D6D1-4DD0-BED0-12A1BEB5F2FE}"/>
    <cellStyle name="Überschrift" xfId="3" builtinId="15" customBuiltin="1"/>
    <cellStyle name="Überschrift 1 2" xfId="5" xr:uid="{0F877851-49D8-47BB-A981-83F3B3923760}"/>
    <cellStyle name="Überschrift 2 2" xfId="6" xr:uid="{9FBEE02F-F523-4B25-9D9C-FCE995CF8B07}"/>
    <cellStyle name="Überschrift 3 2" xfId="7" xr:uid="{9EB35506-CEA2-43B8-B079-824478082EB5}"/>
    <cellStyle name="Überschrift 4 2" xfId="8" xr:uid="{2DA46499-E9DE-4470-B556-B16122FFF298}"/>
    <cellStyle name="Verknüpfte Zelle 2" xfId="15" xr:uid="{391D6A94-8092-409F-B678-86F9E0F00189}"/>
    <cellStyle name="Warnender Text 2" xfId="17" xr:uid="{E8C3175C-6A77-4180-849F-AE22F750BAFE}"/>
    <cellStyle name="Zelle überprüfen 2" xfId="16" xr:uid="{EEFAC486-2A5A-4699-A258-CD550D364D57}"/>
  </cellStyles>
  <dxfs count="0"/>
  <tableStyles count="0" defaultTableStyle="TableStyleMedium2" defaultPivotStyle="PivotStyleLight16"/>
  <colors>
    <mruColors>
      <color rgb="FF66540B"/>
      <color rgb="FF987E10"/>
      <color rgb="FFAA8E13"/>
      <color rgb="FFDDB818"/>
      <color rgb="FFCBA816"/>
      <color rgb="FFE9C633"/>
      <color rgb="FFEDD15A"/>
      <color rgb="FFF4E39C"/>
      <color rgb="FFF8EDBD"/>
      <color rgb="FFF1DB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4416000465727106E-2"/>
          <c:w val="0.99767371305539243"/>
          <c:h val="0.76295850670830634"/>
        </c:manualLayout>
      </c:layout>
      <c:barChart>
        <c:barDir val="col"/>
        <c:grouping val="stacked"/>
        <c:varyColors val="0"/>
        <c:ser>
          <c:idx val="0"/>
          <c:order val="0"/>
          <c:tx>
            <c:strRef>
              <c:f>Inlandproduktion!$B$14</c:f>
              <c:strCache>
                <c:ptCount val="1"/>
                <c:pt idx="0">
                  <c:v>Bodenhaltung/Freiland</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A9FB-41EB-8E24-2A634D255B3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Inlandproduktion!$C$13:$O$13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Inlandproduktion!$C$14:$O$14</c:f>
              <c:numCache>
                <c:formatCode>#\ ###\ ##0</c:formatCode>
                <c:ptCount val="13"/>
                <c:pt idx="0">
                  <c:v>448.18598301080749</c:v>
                </c:pt>
                <c:pt idx="1">
                  <c:v>462.73306132735104</c:v>
                </c:pt>
                <c:pt idx="2">
                  <c:v>376.23119123346248</c:v>
                </c:pt>
                <c:pt idx="3">
                  <c:v>313.23</c:v>
                </c:pt>
                <c:pt idx="4">
                  <c:v>315.61</c:v>
                </c:pt>
                <c:pt idx="5">
                  <c:v>329.63</c:v>
                </c:pt>
                <c:pt idx="6">
                  <c:v>333.11</c:v>
                </c:pt>
                <c:pt idx="7">
                  <c:v>362.52</c:v>
                </c:pt>
                <c:pt idx="8">
                  <c:v>409.4</c:v>
                </c:pt>
                <c:pt idx="9">
                  <c:v>417.12</c:v>
                </c:pt>
                <c:pt idx="10">
                  <c:v>389.85</c:v>
                </c:pt>
                <c:pt idx="11">
                  <c:v>400.99</c:v>
                </c:pt>
                <c:pt idx="12">
                  <c:v>440</c:v>
                </c:pt>
              </c:numCache>
            </c:numRef>
          </c:val>
          <c:extLst>
            <c:ext xmlns:c16="http://schemas.microsoft.com/office/drawing/2014/chart" uri="{C3380CC4-5D6E-409C-BE32-E72D297353CC}">
              <c16:uniqueId val="{00000002-A9FB-41EB-8E24-2A634D255B34}"/>
            </c:ext>
          </c:extLst>
        </c:ser>
        <c:ser>
          <c:idx val="1"/>
          <c:order val="1"/>
          <c:tx>
            <c:strRef>
              <c:f>Inlandproduktion!$B$15</c:f>
              <c:strCache>
                <c:ptCount val="1"/>
                <c:pt idx="0">
                  <c:v>Bodenhaltung</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Inlandproduktion!$C$13:$O$13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Inlandproduktion!$C$15:$O$15</c:f>
              <c:numCache>
                <c:formatCode>#\ ###\ ##0</c:formatCode>
                <c:ptCount val="13"/>
                <c:pt idx="0">
                  <c:v>96.540646273108621</c:v>
                </c:pt>
                <c:pt idx="1">
                  <c:v>97.508372969935436</c:v>
                </c:pt>
                <c:pt idx="2">
                  <c:v>120.31954212206996</c:v>
                </c:pt>
                <c:pt idx="3">
                  <c:v>110.48</c:v>
                </c:pt>
                <c:pt idx="4">
                  <c:v>104.18</c:v>
                </c:pt>
                <c:pt idx="5">
                  <c:v>96.06</c:v>
                </c:pt>
                <c:pt idx="6">
                  <c:v>91.8</c:v>
                </c:pt>
                <c:pt idx="7">
                  <c:v>81.99</c:v>
                </c:pt>
                <c:pt idx="8">
                  <c:v>72.88</c:v>
                </c:pt>
                <c:pt idx="9">
                  <c:v>62.6</c:v>
                </c:pt>
                <c:pt idx="10">
                  <c:v>46.52</c:v>
                </c:pt>
                <c:pt idx="11">
                  <c:v>41.27</c:v>
                </c:pt>
                <c:pt idx="12">
                  <c:v>38</c:v>
                </c:pt>
              </c:numCache>
            </c:numRef>
          </c:val>
          <c:extLst>
            <c:ext xmlns:c16="http://schemas.microsoft.com/office/drawing/2014/chart" uri="{C3380CC4-5D6E-409C-BE32-E72D297353CC}">
              <c16:uniqueId val="{00000003-A9FB-41EB-8E24-2A634D255B34}"/>
            </c:ext>
          </c:extLst>
        </c:ser>
        <c:ser>
          <c:idx val="2"/>
          <c:order val="2"/>
          <c:tx>
            <c:strRef>
              <c:f>Inlandproduktion!$B$16</c:f>
              <c:strCache>
                <c:ptCount val="1"/>
                <c:pt idx="0">
                  <c:v>Freiland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Inlandproduktion!$C$13:$O$13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Inlandproduktion!$C$16:$O$16</c:f>
              <c:numCache>
                <c:formatCode>#\ ###\ ##0</c:formatCode>
                <c:ptCount val="13"/>
                <c:pt idx="0">
                  <c:v>151.42037071608394</c:v>
                </c:pt>
                <c:pt idx="1">
                  <c:v>152.42156570271231</c:v>
                </c:pt>
                <c:pt idx="2">
                  <c:v>256.23226664446656</c:v>
                </c:pt>
                <c:pt idx="3">
                  <c:v>340.47</c:v>
                </c:pt>
                <c:pt idx="4">
                  <c:v>361.94</c:v>
                </c:pt>
                <c:pt idx="5">
                  <c:v>379.11</c:v>
                </c:pt>
                <c:pt idx="6">
                  <c:v>397.88</c:v>
                </c:pt>
                <c:pt idx="7">
                  <c:v>421.93</c:v>
                </c:pt>
                <c:pt idx="8">
                  <c:v>444.78</c:v>
                </c:pt>
                <c:pt idx="9">
                  <c:v>430.8</c:v>
                </c:pt>
                <c:pt idx="10">
                  <c:v>440.7</c:v>
                </c:pt>
                <c:pt idx="11">
                  <c:v>463.61</c:v>
                </c:pt>
                <c:pt idx="12">
                  <c:v>498</c:v>
                </c:pt>
              </c:numCache>
            </c:numRef>
          </c:val>
          <c:extLst>
            <c:ext xmlns:c16="http://schemas.microsoft.com/office/drawing/2014/chart" uri="{C3380CC4-5D6E-409C-BE32-E72D297353CC}">
              <c16:uniqueId val="{00000004-A9FB-41EB-8E24-2A634D255B34}"/>
            </c:ext>
          </c:extLst>
        </c:ser>
        <c:ser>
          <c:idx val="3"/>
          <c:order val="3"/>
          <c:tx>
            <c:strRef>
              <c:f>Inlandproduktion!$B$17</c:f>
              <c:strCache>
                <c:ptCount val="1"/>
                <c:pt idx="0">
                  <c:v>Bio</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Inlandproduktion!$C$13:$O$13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Inlandproduktion!$C$17:$O$17</c:f>
              <c:numCache>
                <c:formatCode>#\ ###\ ##0</c:formatCode>
                <c:ptCount val="13"/>
                <c:pt idx="0">
                  <c:v>116.04</c:v>
                </c:pt>
                <c:pt idx="1">
                  <c:v>124.47</c:v>
                </c:pt>
                <c:pt idx="2">
                  <c:v>136.06</c:v>
                </c:pt>
                <c:pt idx="3">
                  <c:v>142.41999999999999</c:v>
                </c:pt>
                <c:pt idx="4">
                  <c:v>158.44</c:v>
                </c:pt>
                <c:pt idx="5">
                  <c:v>168.75</c:v>
                </c:pt>
                <c:pt idx="6">
                  <c:v>177.56</c:v>
                </c:pt>
                <c:pt idx="7">
                  <c:v>197.29</c:v>
                </c:pt>
                <c:pt idx="8">
                  <c:v>218.32</c:v>
                </c:pt>
                <c:pt idx="9">
                  <c:v>224.21</c:v>
                </c:pt>
                <c:pt idx="10">
                  <c:v>216.08</c:v>
                </c:pt>
                <c:pt idx="11">
                  <c:v>217.77</c:v>
                </c:pt>
                <c:pt idx="12">
                  <c:v>225</c:v>
                </c:pt>
              </c:numCache>
            </c:numRef>
          </c:val>
          <c:extLst>
            <c:ext xmlns:c16="http://schemas.microsoft.com/office/drawing/2014/chart" uri="{C3380CC4-5D6E-409C-BE32-E72D297353CC}">
              <c16:uniqueId val="{00000005-A9FB-41EB-8E24-2A634D255B34}"/>
            </c:ext>
          </c:extLst>
        </c:ser>
        <c:dLbls>
          <c:showLegendKey val="0"/>
          <c:showVal val="0"/>
          <c:showCatName val="0"/>
          <c:showSerName val="0"/>
          <c:showPercent val="0"/>
          <c:showBubbleSize val="0"/>
        </c:dLbls>
        <c:gapWidth val="100"/>
        <c:overlap val="100"/>
        <c:axId val="661676696"/>
        <c:axId val="661681288"/>
      </c:barChart>
      <c:catAx>
        <c:axId val="6616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661681288"/>
        <c:crosses val="autoZero"/>
        <c:auto val="1"/>
        <c:lblAlgn val="ctr"/>
        <c:lblOffset val="100"/>
        <c:noMultiLvlLbl val="0"/>
      </c:catAx>
      <c:valAx>
        <c:axId val="661681288"/>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661676696"/>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31588711752187E-2"/>
          <c:y val="0.15217379534746481"/>
          <c:w val="0.97313300003731418"/>
          <c:h val="0.75077691138472946"/>
        </c:manualLayout>
      </c:layout>
      <c:barChart>
        <c:barDir val="col"/>
        <c:grouping val="stacked"/>
        <c:varyColors val="0"/>
        <c:ser>
          <c:idx val="0"/>
          <c:order val="0"/>
          <c:tx>
            <c:strRef>
              <c:f>'Inlandbedarf und Marktanteile'!$B$14</c:f>
              <c:strCache>
                <c:ptCount val="1"/>
                <c:pt idx="0">
                  <c:v>Import</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C77-4A41-82C4-6DE123F7414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'Inlandbedarf und Marktanteile'!$C$13:$O$13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'Inlandbedarf und Marktanteile'!$C$14:$O$14</c:f>
              <c:numCache>
                <c:formatCode>#\ ###\ ##0</c:formatCode>
                <c:ptCount val="13"/>
                <c:pt idx="0">
                  <c:v>652.77</c:v>
                </c:pt>
                <c:pt idx="1">
                  <c:v>640.16</c:v>
                </c:pt>
                <c:pt idx="2">
                  <c:v>596.71</c:v>
                </c:pt>
                <c:pt idx="3">
                  <c:v>589.13</c:v>
                </c:pt>
                <c:pt idx="4">
                  <c:v>587.08000000000004</c:v>
                </c:pt>
                <c:pt idx="5">
                  <c:v>571.54</c:v>
                </c:pt>
                <c:pt idx="6">
                  <c:v>587.08000000000004</c:v>
                </c:pt>
                <c:pt idx="7">
                  <c:v>596.99</c:v>
                </c:pt>
                <c:pt idx="8">
                  <c:v>572.07000000000005</c:v>
                </c:pt>
                <c:pt idx="9">
                  <c:v>519.24</c:v>
                </c:pt>
                <c:pt idx="10">
                  <c:v>607.76</c:v>
                </c:pt>
                <c:pt idx="11">
                  <c:v>673.63</c:v>
                </c:pt>
                <c:pt idx="12">
                  <c:v>716.94</c:v>
                </c:pt>
              </c:numCache>
            </c:numRef>
          </c:val>
          <c:extLst>
            <c:ext xmlns:c16="http://schemas.microsoft.com/office/drawing/2014/chart" uri="{C3380CC4-5D6E-409C-BE32-E72D297353CC}">
              <c16:uniqueId val="{00000002-2C77-4A41-82C4-6DE123F74143}"/>
            </c:ext>
          </c:extLst>
        </c:ser>
        <c:ser>
          <c:idx val="1"/>
          <c:order val="1"/>
          <c:tx>
            <c:strRef>
              <c:f>'Inlandbedarf und Marktanteile'!$B$15</c:f>
              <c:strCache>
                <c:ptCount val="1"/>
                <c:pt idx="0">
                  <c:v>Schweizer Produktion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'Inlandbedarf und Marktanteile'!$C$13:$O$13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'Inlandbedarf und Marktanteile'!$C$15:$O$15</c:f>
              <c:numCache>
                <c:formatCode>#\ ###\ ##0</c:formatCode>
                <c:ptCount val="13"/>
                <c:pt idx="0">
                  <c:v>812.19</c:v>
                </c:pt>
                <c:pt idx="1">
                  <c:v>837.13</c:v>
                </c:pt>
                <c:pt idx="2">
                  <c:v>888.84</c:v>
                </c:pt>
                <c:pt idx="3">
                  <c:v>906.61</c:v>
                </c:pt>
                <c:pt idx="4">
                  <c:v>940.17</c:v>
                </c:pt>
                <c:pt idx="5">
                  <c:v>973.56</c:v>
                </c:pt>
                <c:pt idx="6">
                  <c:v>1000.35</c:v>
                </c:pt>
                <c:pt idx="7">
                  <c:v>1063.73</c:v>
                </c:pt>
                <c:pt idx="8">
                  <c:v>1145.3800000000001</c:v>
                </c:pt>
                <c:pt idx="9">
                  <c:v>1134.74</c:v>
                </c:pt>
                <c:pt idx="10">
                  <c:v>1093.1400000000001</c:v>
                </c:pt>
                <c:pt idx="11">
                  <c:v>1123.6400000000001</c:v>
                </c:pt>
                <c:pt idx="12">
                  <c:v>1201</c:v>
                </c:pt>
              </c:numCache>
            </c:numRef>
          </c:val>
          <c:extLst>
            <c:ext xmlns:c16="http://schemas.microsoft.com/office/drawing/2014/chart" uri="{C3380CC4-5D6E-409C-BE32-E72D297353CC}">
              <c16:uniqueId val="{00000003-2C77-4A41-82C4-6DE123F74143}"/>
            </c:ext>
          </c:extLst>
        </c:ser>
        <c:dLbls>
          <c:showLegendKey val="0"/>
          <c:showVal val="0"/>
          <c:showCatName val="0"/>
          <c:showSerName val="0"/>
          <c:showPercent val="0"/>
          <c:showBubbleSize val="0"/>
        </c:dLbls>
        <c:gapWidth val="100"/>
        <c:overlap val="100"/>
        <c:axId val="661676696"/>
        <c:axId val="661681288"/>
      </c:barChart>
      <c:catAx>
        <c:axId val="6616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661681288"/>
        <c:crosses val="autoZero"/>
        <c:auto val="1"/>
        <c:lblAlgn val="ctr"/>
        <c:lblOffset val="100"/>
        <c:noMultiLvlLbl val="0"/>
      </c:catAx>
      <c:valAx>
        <c:axId val="661681288"/>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661676696"/>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overlay val="1"/>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88249494356366E-3"/>
          <c:y val="8.0808560139636193E-2"/>
          <c:w val="0.97309861681999088"/>
          <c:h val="0.69420816967670596"/>
        </c:manualLayout>
      </c:layout>
      <c:lineChart>
        <c:grouping val="standard"/>
        <c:varyColors val="0"/>
        <c:ser>
          <c:idx val="0"/>
          <c:order val="0"/>
          <c:tx>
            <c:strRef>
              <c:f>'Pro-Kopf-Verbrauch'!$B$32</c:f>
              <c:strCache>
                <c:ptCount val="1"/>
                <c:pt idx="0">
                  <c:v>Singapur</c:v>
                </c:pt>
              </c:strCache>
            </c:strRef>
          </c:tx>
          <c:spPr>
            <a:ln w="28575" cap="rnd">
              <a:solidFill>
                <a:schemeClr val="accent6"/>
              </a:solidFill>
              <a:round/>
            </a:ln>
            <a:effectLst/>
          </c:spPr>
          <c:marker>
            <c:symbol val="circle"/>
            <c:size val="5"/>
            <c:spPr>
              <a:solidFill>
                <a:schemeClr val="accent6">
                  <a:alpha val="97000"/>
                </a:schemeClr>
              </a:solidFill>
              <a:ln w="25400">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'Pro-Kopf-Verbrauch'!$C$31:$N$31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'Pro-Kopf-Verbrauch'!$C$32:$N$32</c:f>
              <c:numCache>
                <c:formatCode>0</c:formatCode>
                <c:ptCount val="12"/>
                <c:pt idx="0">
                  <c:v>308</c:v>
                </c:pt>
                <c:pt idx="1">
                  <c:v>312</c:v>
                </c:pt>
                <c:pt idx="2">
                  <c:v>313</c:v>
                </c:pt>
                <c:pt idx="3">
                  <c:v>323</c:v>
                </c:pt>
                <c:pt idx="4">
                  <c:v>338</c:v>
                </c:pt>
                <c:pt idx="5">
                  <c:v>349</c:v>
                </c:pt>
                <c:pt idx="6">
                  <c:v>358</c:v>
                </c:pt>
                <c:pt idx="7">
                  <c:v>360</c:v>
                </c:pt>
                <c:pt idx="8">
                  <c:v>388</c:v>
                </c:pt>
                <c:pt idx="9">
                  <c:v>390</c:v>
                </c:pt>
                <c:pt idx="10">
                  <c:v>365.18</c:v>
                </c:pt>
                <c:pt idx="11">
                  <c:v>374.2</c:v>
                </c:pt>
              </c:numCache>
            </c:numRef>
          </c:val>
          <c:smooth val="0"/>
          <c:extLst>
            <c:ext xmlns:c16="http://schemas.microsoft.com/office/drawing/2014/chart" uri="{C3380CC4-5D6E-409C-BE32-E72D297353CC}">
              <c16:uniqueId val="{00000000-D53D-47A5-B819-1EED969D7C67}"/>
            </c:ext>
          </c:extLst>
        </c:ser>
        <c:ser>
          <c:idx val="1"/>
          <c:order val="1"/>
          <c:tx>
            <c:strRef>
              <c:f>'Pro-Kopf-Verbrauch'!$B$33</c:f>
              <c:strCache>
                <c:ptCount val="1"/>
                <c:pt idx="0">
                  <c:v>USA</c:v>
                </c:pt>
              </c:strCache>
            </c:strRef>
          </c:tx>
          <c:spPr>
            <a:ln w="28575" cap="rnd">
              <a:solidFill>
                <a:schemeClr val="accent2"/>
              </a:solidFill>
              <a:round/>
            </a:ln>
            <a:effectLst/>
          </c:spPr>
          <c:marker>
            <c:symbol val="circle"/>
            <c:size val="5"/>
            <c:spPr>
              <a:solidFill>
                <a:schemeClr val="accent2"/>
              </a:solidFill>
              <a:ln w="25400">
                <a:solidFill>
                  <a:schemeClr val="accent2"/>
                </a:solidFill>
              </a:ln>
              <a:effectLst/>
            </c:spPr>
          </c:marker>
          <c:dLbls>
            <c:dLbl>
              <c:idx val="2"/>
              <c:layout>
                <c:manualLayout>
                  <c:x val="-4.3218436846514163E-2"/>
                  <c:y val="-4.0600451435489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D-47A5-B819-1EED969D7C67}"/>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'Pro-Kopf-Verbrauch'!$C$31:$N$31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'Pro-Kopf-Verbrauch'!$C$33:$N$33</c:f>
              <c:numCache>
                <c:formatCode>0</c:formatCode>
                <c:ptCount val="12"/>
                <c:pt idx="0">
                  <c:v>260.13</c:v>
                </c:pt>
                <c:pt idx="1">
                  <c:v>269.23</c:v>
                </c:pt>
                <c:pt idx="2">
                  <c:v>259.17</c:v>
                </c:pt>
                <c:pt idx="3">
                  <c:v>278.02999999999997</c:v>
                </c:pt>
                <c:pt idx="4">
                  <c:v>280.26</c:v>
                </c:pt>
                <c:pt idx="5">
                  <c:v>287.49</c:v>
                </c:pt>
                <c:pt idx="6">
                  <c:v>291.63</c:v>
                </c:pt>
                <c:pt idx="7">
                  <c:v>285.55</c:v>
                </c:pt>
                <c:pt idx="8">
                  <c:v>282.55</c:v>
                </c:pt>
                <c:pt idx="9">
                  <c:v>279.01</c:v>
                </c:pt>
                <c:pt idx="10">
                  <c:v>279.3</c:v>
                </c:pt>
                <c:pt idx="11">
                  <c:v>270.60000000000002</c:v>
                </c:pt>
              </c:numCache>
            </c:numRef>
          </c:val>
          <c:smooth val="0"/>
          <c:extLst>
            <c:ext xmlns:c16="http://schemas.microsoft.com/office/drawing/2014/chart" uri="{C3380CC4-5D6E-409C-BE32-E72D297353CC}">
              <c16:uniqueId val="{00000002-D53D-47A5-B819-1EED969D7C67}"/>
            </c:ext>
          </c:extLst>
        </c:ser>
        <c:ser>
          <c:idx val="2"/>
          <c:order val="2"/>
          <c:tx>
            <c:strRef>
              <c:f>'Pro-Kopf-Verbrauch'!$B$34</c:f>
              <c:strCache>
                <c:ptCount val="1"/>
                <c:pt idx="0">
                  <c:v>Österreich</c:v>
                </c:pt>
              </c:strCache>
            </c:strRef>
          </c:tx>
          <c:spPr>
            <a:ln w="28575" cap="rnd">
              <a:solidFill>
                <a:schemeClr val="accent3"/>
              </a:solidFill>
              <a:round/>
            </a:ln>
            <a:effectLst/>
          </c:spPr>
          <c:marker>
            <c:symbol val="circle"/>
            <c:size val="5"/>
            <c:spPr>
              <a:solidFill>
                <a:schemeClr val="accent3"/>
              </a:solidFill>
              <a:ln w="25400">
                <a:solidFill>
                  <a:schemeClr val="accent3"/>
                </a:solidFill>
              </a:ln>
              <a:effectLst/>
            </c:spPr>
          </c:marker>
          <c:dLbls>
            <c:dLbl>
              <c:idx val="0"/>
              <c:layout>
                <c:manualLayout>
                  <c:x val="-4.3218436846514163E-2"/>
                  <c:y val="-1.8251579085678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D-47A5-B819-1EED969D7C67}"/>
                </c:ext>
              </c:extLst>
            </c:dLbl>
            <c:dLbl>
              <c:idx val="1"/>
              <c:layout>
                <c:manualLayout>
                  <c:x val="-4.3218436846514184E-2"/>
                  <c:y val="-3.3150827318886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3D-47A5-B819-1EED969D7C67}"/>
                </c:ext>
              </c:extLst>
            </c:dLbl>
            <c:dLbl>
              <c:idx val="2"/>
              <c:layout>
                <c:manualLayout>
                  <c:x val="-4.3218436846514163E-2"/>
                  <c:y val="-3.6875639377188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3D-47A5-B819-1EED969D7C67}"/>
                </c:ext>
              </c:extLst>
            </c:dLbl>
            <c:dLbl>
              <c:idx val="3"/>
              <c:layout>
                <c:manualLayout>
                  <c:x val="-4.3218436846514205E-2"/>
                  <c:y val="-3.3150827318886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3D-47A5-B819-1EED969D7C67}"/>
                </c:ext>
              </c:extLst>
            </c:dLbl>
            <c:dLbl>
              <c:idx val="4"/>
              <c:layout>
                <c:manualLayout>
                  <c:x val="-4.321843684651424E-2"/>
                  <c:y val="-3.6875639377187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3D-47A5-B819-1EED969D7C67}"/>
                </c:ext>
              </c:extLst>
            </c:dLbl>
            <c:dLbl>
              <c:idx val="5"/>
              <c:layout>
                <c:manualLayout>
                  <c:x val="-4.3218436846514163E-2"/>
                  <c:y val="-4.0600451435489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3D-47A5-B819-1EED969D7C67}"/>
                </c:ext>
              </c:extLst>
            </c:dLbl>
            <c:dLbl>
              <c:idx val="6"/>
              <c:layout>
                <c:manualLayout>
                  <c:x val="-4.3218436846514316E-2"/>
                  <c:y val="-4.4325263493791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3D-47A5-B819-1EED969D7C67}"/>
                </c:ext>
              </c:extLst>
            </c:dLbl>
            <c:dLbl>
              <c:idx val="7"/>
              <c:layout>
                <c:manualLayout>
                  <c:x val="-4.3218436846514163E-2"/>
                  <c:y val="-4.4325263493791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3D-47A5-B819-1EED969D7C67}"/>
                </c:ext>
              </c:extLst>
            </c:dLbl>
            <c:dLbl>
              <c:idx val="8"/>
              <c:layout>
                <c:manualLayout>
                  <c:x val="-4.3218436846514163E-2"/>
                  <c:y val="-4.4325263493791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3D-47A5-B819-1EED969D7C67}"/>
                </c:ext>
              </c:extLst>
            </c:dLbl>
            <c:dLbl>
              <c:idx val="9"/>
              <c:layout>
                <c:manualLayout>
                  <c:x val="-4.2686507668160317E-2"/>
                  <c:y val="-4.4325263493791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3D-47A5-B819-1EED969D7C67}"/>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'Pro-Kopf-Verbrauch'!$C$31:$N$31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'Pro-Kopf-Verbrauch'!$C$34:$N$34</c:f>
              <c:numCache>
                <c:formatCode>0</c:formatCode>
                <c:ptCount val="12"/>
                <c:pt idx="0">
                  <c:v>236.28</c:v>
                </c:pt>
                <c:pt idx="1">
                  <c:v>235.42</c:v>
                </c:pt>
                <c:pt idx="2">
                  <c:v>235.7</c:v>
                </c:pt>
                <c:pt idx="3">
                  <c:v>235.84</c:v>
                </c:pt>
                <c:pt idx="4">
                  <c:v>239.46</c:v>
                </c:pt>
                <c:pt idx="5">
                  <c:v>240.08</c:v>
                </c:pt>
                <c:pt idx="6">
                  <c:v>242.31</c:v>
                </c:pt>
                <c:pt idx="7">
                  <c:v>235.73</c:v>
                </c:pt>
                <c:pt idx="8">
                  <c:v>233</c:v>
                </c:pt>
                <c:pt idx="9">
                  <c:v>248</c:v>
                </c:pt>
                <c:pt idx="10">
                  <c:v>248</c:v>
                </c:pt>
                <c:pt idx="11" formatCode="General">
                  <c:v>250</c:v>
                </c:pt>
              </c:numCache>
            </c:numRef>
          </c:val>
          <c:smooth val="0"/>
          <c:extLst>
            <c:ext xmlns:c16="http://schemas.microsoft.com/office/drawing/2014/chart" uri="{C3380CC4-5D6E-409C-BE32-E72D297353CC}">
              <c16:uniqueId val="{0000000D-D53D-47A5-B819-1EED969D7C67}"/>
            </c:ext>
          </c:extLst>
        </c:ser>
        <c:ser>
          <c:idx val="3"/>
          <c:order val="3"/>
          <c:tx>
            <c:strRef>
              <c:f>'Pro-Kopf-Verbrauch'!$B$35</c:f>
              <c:strCache>
                <c:ptCount val="1"/>
                <c:pt idx="0">
                  <c:v>Deutschland</c:v>
                </c:pt>
              </c:strCache>
            </c:strRef>
          </c:tx>
          <c:spPr>
            <a:ln w="28575" cap="rnd">
              <a:solidFill>
                <a:schemeClr val="accent5"/>
              </a:solidFill>
              <a:round/>
            </a:ln>
            <a:effectLst/>
          </c:spPr>
          <c:marker>
            <c:symbol val="circle"/>
            <c:size val="5"/>
            <c:spPr>
              <a:solidFill>
                <a:schemeClr val="accent5"/>
              </a:solidFill>
              <a:ln w="25400">
                <a:solidFill>
                  <a:schemeClr val="accent5"/>
                </a:solidFill>
              </a:ln>
              <a:effectLst/>
            </c:spPr>
          </c:marker>
          <c:dLbls>
            <c:dLbl>
              <c:idx val="0"/>
              <c:layout>
                <c:manualLayout>
                  <c:x val="-4.1163844217227713E-2"/>
                  <c:y val="3.3150827318886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53D-47A5-B819-1EED969D7C67}"/>
                </c:ext>
              </c:extLst>
            </c:dLbl>
            <c:dLbl>
              <c:idx val="1"/>
              <c:layout>
                <c:manualLayout>
                  <c:x val="-4.3218436846514184E-2"/>
                  <c:y val="4.0600451435489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53D-47A5-B819-1EED969D7C67}"/>
                </c:ext>
              </c:extLst>
            </c:dLbl>
            <c:dLbl>
              <c:idx val="9"/>
              <c:layout>
                <c:manualLayout>
                  <c:x val="-4.2686507668160317E-2"/>
                  <c:y val="4.0600451435489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53D-47A5-B819-1EED969D7C67}"/>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'Pro-Kopf-Verbrauch'!$C$31:$N$31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'Pro-Kopf-Verbrauch'!$C$35:$N$35</c:f>
              <c:numCache>
                <c:formatCode>0</c:formatCode>
                <c:ptCount val="12"/>
                <c:pt idx="0">
                  <c:v>221.3</c:v>
                </c:pt>
                <c:pt idx="1">
                  <c:v>228</c:v>
                </c:pt>
                <c:pt idx="2">
                  <c:v>228.5</c:v>
                </c:pt>
                <c:pt idx="3">
                  <c:v>230.6</c:v>
                </c:pt>
                <c:pt idx="4">
                  <c:v>229.5</c:v>
                </c:pt>
                <c:pt idx="5">
                  <c:v>233.7</c:v>
                </c:pt>
                <c:pt idx="6">
                  <c:v>235.1</c:v>
                </c:pt>
                <c:pt idx="7">
                  <c:v>242.3</c:v>
                </c:pt>
                <c:pt idx="8">
                  <c:v>233.2</c:v>
                </c:pt>
                <c:pt idx="9">
                  <c:v>229.7</c:v>
                </c:pt>
                <c:pt idx="10">
                  <c:v>235.81</c:v>
                </c:pt>
                <c:pt idx="11">
                  <c:v>249.1</c:v>
                </c:pt>
              </c:numCache>
            </c:numRef>
          </c:val>
          <c:smooth val="0"/>
          <c:extLst>
            <c:ext xmlns:c16="http://schemas.microsoft.com/office/drawing/2014/chart" uri="{C3380CC4-5D6E-409C-BE32-E72D297353CC}">
              <c16:uniqueId val="{00000011-D53D-47A5-B819-1EED969D7C67}"/>
            </c:ext>
          </c:extLst>
        </c:ser>
        <c:ser>
          <c:idx val="4"/>
          <c:order val="4"/>
          <c:tx>
            <c:strRef>
              <c:f>'Pro-Kopf-Verbrauch'!$B$36</c:f>
              <c:strCache>
                <c:ptCount val="1"/>
                <c:pt idx="0">
                  <c:v>Schweiz</c:v>
                </c:pt>
              </c:strCache>
            </c:strRef>
          </c:tx>
          <c:spPr>
            <a:ln w="28575" cap="rnd">
              <a:solidFill>
                <a:schemeClr val="tx1"/>
              </a:solidFill>
              <a:round/>
            </a:ln>
            <a:effectLst/>
          </c:spPr>
          <c:marker>
            <c:symbol val="circle"/>
            <c:size val="5"/>
            <c:spPr>
              <a:solidFill>
                <a:schemeClr val="tx1"/>
              </a:solidFill>
              <a:ln w="25400">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'Pro-Kopf-Verbrauch'!$C$31:$N$31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'Pro-Kopf-Verbrauch'!$C$36:$N$36</c:f>
              <c:numCache>
                <c:formatCode>0</c:formatCode>
                <c:ptCount val="12"/>
                <c:pt idx="0">
                  <c:v>179.24332535913268</c:v>
                </c:pt>
                <c:pt idx="1">
                  <c:v>178.55811143150714</c:v>
                </c:pt>
                <c:pt idx="2">
                  <c:v>177.39852829259038</c:v>
                </c:pt>
                <c:pt idx="3">
                  <c:v>176.79174295780265</c:v>
                </c:pt>
                <c:pt idx="4">
                  <c:v>179.07116790631949</c:v>
                </c:pt>
                <c:pt idx="5">
                  <c:v>179.86310800563697</c:v>
                </c:pt>
                <c:pt idx="6">
                  <c:v>183.49030007275206</c:v>
                </c:pt>
                <c:pt idx="7">
                  <c:v>190.75860522644945</c:v>
                </c:pt>
                <c:pt idx="8">
                  <c:v>195.88623508697776</c:v>
                </c:pt>
                <c:pt idx="9">
                  <c:v>186.14595887880256</c:v>
                </c:pt>
                <c:pt idx="10">
                  <c:v>188.69251584400325</c:v>
                </c:pt>
                <c:pt idx="11">
                  <c:v>197.47468154986757</c:v>
                </c:pt>
              </c:numCache>
            </c:numRef>
          </c:val>
          <c:smooth val="0"/>
          <c:extLst>
            <c:ext xmlns:c16="http://schemas.microsoft.com/office/drawing/2014/chart" uri="{C3380CC4-5D6E-409C-BE32-E72D297353CC}">
              <c16:uniqueId val="{00000012-D53D-47A5-B819-1EED969D7C67}"/>
            </c:ext>
          </c:extLst>
        </c:ser>
        <c:dLbls>
          <c:dLblPos val="t"/>
          <c:showLegendKey val="0"/>
          <c:showVal val="1"/>
          <c:showCatName val="0"/>
          <c:showSerName val="0"/>
          <c:showPercent val="0"/>
          <c:showBubbleSize val="0"/>
        </c:dLbls>
        <c:marker val="1"/>
        <c:smooth val="0"/>
        <c:axId val="771229935"/>
        <c:axId val="771224111"/>
      </c:lineChart>
      <c:catAx>
        <c:axId val="77122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771224111"/>
        <c:crosses val="autoZero"/>
        <c:auto val="1"/>
        <c:lblAlgn val="ctr"/>
        <c:lblOffset val="100"/>
        <c:noMultiLvlLbl val="0"/>
      </c:catAx>
      <c:valAx>
        <c:axId val="771224111"/>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 sourceLinked="1"/>
        <c:majorTickMark val="out"/>
        <c:minorTickMark val="none"/>
        <c:tickLblPos val="nextTo"/>
        <c:crossAx val="771229935"/>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egendEntry>
        <c:idx val="0"/>
        <c:txPr>
          <a:bodyPr rot="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egendEntry>
        <c:idx val="1"/>
        <c:txPr>
          <a:bodyPr rot="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egendEntry>
        <c:idx val="2"/>
        <c:txPr>
          <a:bodyPr rot="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egendEntry>
        <c:idx val="3"/>
        <c:txPr>
          <a:bodyPr rot="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egendEntry>
        <c:idx val="4"/>
        <c:txPr>
          <a:bodyPr rot="0" spcFirstLastPara="1" vertOverflow="ellipsis" vert="horz" wrap="square" anchor="ctr" anchorCtr="1"/>
          <a:lstStyle/>
          <a:p>
            <a:pPr>
              <a:defRPr sz="1150" b="0" i="0" u="none" strike="noStrike" kern="1200" baseline="0">
                <a:solidFill>
                  <a:srgbClr val="3F3F3F"/>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ayout>
        <c:manualLayout>
          <c:xMode val="edge"/>
          <c:yMode val="edge"/>
          <c:x val="0.2107417863394368"/>
          <c:y val="1.3468013468013467E-2"/>
          <c:w val="0.78925821366056326"/>
          <c:h val="5.8777629065887946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86585763684999E-2"/>
          <c:y val="4.3527387990573249E-2"/>
          <c:w val="0.95442682847263005"/>
          <c:h val="0.82356147733257234"/>
        </c:manualLayout>
      </c:layout>
      <c:barChart>
        <c:barDir val="col"/>
        <c:grouping val="stacked"/>
        <c:varyColors val="0"/>
        <c:ser>
          <c:idx val="0"/>
          <c:order val="0"/>
          <c:tx>
            <c:strRef>
              <c:f>'Pro-Kopf-Verbrauch'!$B$14</c:f>
              <c:strCache>
                <c:ptCount val="1"/>
                <c:pt idx="0">
                  <c:v>Import</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42D-48FC-9BBD-DAEC2377A328}"/>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Roboto" panose="02000000000000000000" pitchFamily="2"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'Pro-Kopf-Verbrauch'!$C$14:$O$14</c:f>
              <c:numCache>
                <c:formatCode>#\ ###\ ##0</c:formatCode>
                <c:ptCount val="13"/>
                <c:pt idx="0">
                  <c:v>79.868846586037193</c:v>
                </c:pt>
                <c:pt idx="1">
                  <c:v>77.375302489012725</c:v>
                </c:pt>
                <c:pt idx="2">
                  <c:v>71.256757307038868</c:v>
                </c:pt>
                <c:pt idx="3">
                  <c:v>69.633304938512225</c:v>
                </c:pt>
                <c:pt idx="4">
                  <c:v>68.835554921880529</c:v>
                </c:pt>
                <c:pt idx="5">
                  <c:v>66.53223788074672</c:v>
                </c:pt>
                <c:pt idx="6">
                  <c:v>67.860305882282233</c:v>
                </c:pt>
                <c:pt idx="7">
                  <c:v>68.573257222251826</c:v>
                </c:pt>
                <c:pt idx="8">
                  <c:v>65.248268366594289</c:v>
                </c:pt>
                <c:pt idx="9">
                  <c:v>58.437482731489759</c:v>
                </c:pt>
                <c:pt idx="10">
                  <c:v>67.422989846170509</c:v>
                </c:pt>
                <c:pt idx="11" formatCode="0">
                  <c:v>74.01496143174775</c:v>
                </c:pt>
                <c:pt idx="12" formatCode="0">
                  <c:v>78.132058152116997</c:v>
                </c:pt>
              </c:numCache>
            </c:numRef>
          </c:val>
          <c:extLst>
            <c:ext xmlns:c16="http://schemas.microsoft.com/office/drawing/2014/chart" uri="{C3380CC4-5D6E-409C-BE32-E72D297353CC}">
              <c16:uniqueId val="{00000002-A42D-48FC-9BBD-DAEC2377A328}"/>
            </c:ext>
          </c:extLst>
        </c:ser>
        <c:ser>
          <c:idx val="1"/>
          <c:order val="1"/>
          <c:tx>
            <c:strRef>
              <c:f>'Pro-Kopf-Verbrauch'!$B$15</c:f>
              <c:strCache>
                <c:ptCount val="1"/>
                <c:pt idx="0">
                  <c:v>Schweizer Produktion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Roboto" panose="02000000000000000000" pitchFamily="2"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'Pro-Kopf-Verbrauch'!$C$13:$O$13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'Pro-Kopf-Verbrauch'!$C$15:$O$15</c:f>
              <c:numCache>
                <c:formatCode>#\ ###\ ##0</c:formatCode>
                <c:ptCount val="13"/>
                <c:pt idx="0">
                  <c:v>99.37447877309549</c:v>
                </c:pt>
                <c:pt idx="1">
                  <c:v>101.18280894249442</c:v>
                </c:pt>
                <c:pt idx="2">
                  <c:v>106.14177098555147</c:v>
                </c:pt>
                <c:pt idx="3">
                  <c:v>107.15843801929043</c:v>
                </c:pt>
                <c:pt idx="4">
                  <c:v>110.23561298443896</c:v>
                </c:pt>
                <c:pt idx="5">
                  <c:v>113.33087012489025</c:v>
                </c:pt>
                <c:pt idx="6">
                  <c:v>115.62999419046983</c:v>
                </c:pt>
                <c:pt idx="7">
                  <c:v>122.18534800419762</c:v>
                </c:pt>
                <c:pt idx="8">
                  <c:v>130.63796672038345</c:v>
                </c:pt>
                <c:pt idx="9">
                  <c:v>127.70847614731278</c:v>
                </c:pt>
                <c:pt idx="10">
                  <c:v>121.26952599783274</c:v>
                </c:pt>
                <c:pt idx="11" formatCode="0">
                  <c:v>123.4597201181198</c:v>
                </c:pt>
                <c:pt idx="12" formatCode="0">
                  <c:v>130.88487438375947</c:v>
                </c:pt>
              </c:numCache>
            </c:numRef>
          </c:val>
          <c:extLst>
            <c:ext xmlns:c16="http://schemas.microsoft.com/office/drawing/2014/chart" uri="{C3380CC4-5D6E-409C-BE32-E72D297353CC}">
              <c16:uniqueId val="{00000003-A42D-48FC-9BBD-DAEC2377A328}"/>
            </c:ext>
          </c:extLst>
        </c:ser>
        <c:dLbls>
          <c:showLegendKey val="0"/>
          <c:showVal val="0"/>
          <c:showCatName val="0"/>
          <c:showSerName val="0"/>
          <c:showPercent val="0"/>
          <c:showBubbleSize val="0"/>
        </c:dLbls>
        <c:gapWidth val="100"/>
        <c:overlap val="100"/>
        <c:axId val="661676696"/>
        <c:axId val="661681288"/>
      </c:barChart>
      <c:catAx>
        <c:axId val="6616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Roboto" panose="02000000000000000000" pitchFamily="2" charset="0"/>
                <a:ea typeface="Roboto" panose="02000000000000000000" pitchFamily="2" charset="0"/>
                <a:cs typeface="Roboto" panose="02000000000000000000" pitchFamily="2" charset="0"/>
              </a:defRPr>
            </a:pPr>
            <a:endParaRPr lang="de-DE"/>
          </a:p>
        </c:txPr>
        <c:crossAx val="661681288"/>
        <c:crosses val="autoZero"/>
        <c:auto val="1"/>
        <c:lblAlgn val="ctr"/>
        <c:lblOffset val="100"/>
        <c:noMultiLvlLbl val="0"/>
      </c:catAx>
      <c:valAx>
        <c:axId val="661681288"/>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661676696"/>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egendEntry>
        <c:idx val="0"/>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egendEntry>
        <c:idx val="1"/>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Entry>
      <c:layout>
        <c:manualLayout>
          <c:xMode val="edge"/>
          <c:yMode val="edge"/>
          <c:x val="0.33456400469759245"/>
          <c:y val="1.7391304347826087E-2"/>
          <c:w val="0.54009411496052717"/>
          <c:h val="6.375754066716148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315808937247969E-2"/>
          <c:y val="0.2251736231036956"/>
          <c:w val="0.97313300003731418"/>
          <c:h val="0.68115101800264521"/>
        </c:manualLayout>
      </c:layout>
      <c:barChart>
        <c:barDir val="col"/>
        <c:grouping val="stacked"/>
        <c:varyColors val="0"/>
        <c:ser>
          <c:idx val="0"/>
          <c:order val="0"/>
          <c:tx>
            <c:strRef>
              <c:f>Detailhandel!$B$15</c:f>
              <c:strCache>
                <c:ptCount val="1"/>
                <c:pt idx="0">
                  <c:v>Import</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Detailhandel!$C$13:$G$13</c:f>
              <c:numCache>
                <c:formatCode>General</c:formatCode>
                <c:ptCount val="5"/>
                <c:pt idx="0">
                  <c:v>2021</c:v>
                </c:pt>
                <c:pt idx="1">
                  <c:v>2022</c:v>
                </c:pt>
                <c:pt idx="2">
                  <c:v>2023</c:v>
                </c:pt>
                <c:pt idx="3">
                  <c:v>2024</c:v>
                </c:pt>
                <c:pt idx="4">
                  <c:v>2025</c:v>
                </c:pt>
              </c:numCache>
            </c:numRef>
          </c:cat>
          <c:val>
            <c:numRef>
              <c:f>Detailhandel!$C$15:$G$15</c:f>
              <c:numCache>
                <c:formatCode>#\ ###\ ##0</c:formatCode>
                <c:ptCount val="5"/>
                <c:pt idx="0">
                  <c:v>192.22002492406099</c:v>
                </c:pt>
                <c:pt idx="1">
                  <c:v>184.24020767018101</c:v>
                </c:pt>
                <c:pt idx="2">
                  <c:v>195.091068699484</c:v>
                </c:pt>
                <c:pt idx="3">
                  <c:v>244.61293404052799</c:v>
                </c:pt>
                <c:pt idx="4">
                  <c:v>304.716660509311</c:v>
                </c:pt>
              </c:numCache>
            </c:numRef>
          </c:val>
          <c:extLst>
            <c:ext xmlns:c16="http://schemas.microsoft.com/office/drawing/2014/chart" uri="{C3380CC4-5D6E-409C-BE32-E72D297353CC}">
              <c16:uniqueId val="{00000002-A1CF-4A7C-92E1-3C4AF05C7D15}"/>
            </c:ext>
          </c:extLst>
        </c:ser>
        <c:ser>
          <c:idx val="1"/>
          <c:order val="1"/>
          <c:tx>
            <c:strRef>
              <c:f>Detailhandel!$B$16</c:f>
              <c:strCache>
                <c:ptCount val="1"/>
                <c:pt idx="0">
                  <c:v>Bodenhaltung</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Detailhandel!$C$13:$G$13</c:f>
              <c:numCache>
                <c:formatCode>General</c:formatCode>
                <c:ptCount val="5"/>
                <c:pt idx="0">
                  <c:v>2021</c:v>
                </c:pt>
                <c:pt idx="1">
                  <c:v>2022</c:v>
                </c:pt>
                <c:pt idx="2">
                  <c:v>2023</c:v>
                </c:pt>
                <c:pt idx="3">
                  <c:v>2024</c:v>
                </c:pt>
                <c:pt idx="4">
                  <c:v>2025</c:v>
                </c:pt>
              </c:numCache>
            </c:numRef>
          </c:cat>
          <c:val>
            <c:numRef>
              <c:f>Detailhandel!$C$16:$G$16</c:f>
              <c:numCache>
                <c:formatCode>#\ ###\ ##0</c:formatCode>
                <c:ptCount val="5"/>
                <c:pt idx="0">
                  <c:v>114.740705562145</c:v>
                </c:pt>
                <c:pt idx="1">
                  <c:v>121.76554752441301</c:v>
                </c:pt>
                <c:pt idx="2">
                  <c:v>132.120739094187</c:v>
                </c:pt>
                <c:pt idx="3">
                  <c:v>113.523068220124</c:v>
                </c:pt>
                <c:pt idx="4">
                  <c:v>101.036572072239</c:v>
                </c:pt>
              </c:numCache>
            </c:numRef>
          </c:val>
          <c:extLst>
            <c:ext xmlns:c16="http://schemas.microsoft.com/office/drawing/2014/chart" uri="{C3380CC4-5D6E-409C-BE32-E72D297353CC}">
              <c16:uniqueId val="{00000003-A1CF-4A7C-92E1-3C4AF05C7D15}"/>
            </c:ext>
          </c:extLst>
        </c:ser>
        <c:ser>
          <c:idx val="2"/>
          <c:order val="2"/>
          <c:tx>
            <c:strRef>
              <c:f>Detailhandel!$B$17</c:f>
              <c:strCache>
                <c:ptCount val="1"/>
                <c:pt idx="0">
                  <c:v>Freiland</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Detailhandel!$C$13:$G$13</c:f>
              <c:numCache>
                <c:formatCode>General</c:formatCode>
                <c:ptCount val="5"/>
                <c:pt idx="0">
                  <c:v>2021</c:v>
                </c:pt>
                <c:pt idx="1">
                  <c:v>2022</c:v>
                </c:pt>
                <c:pt idx="2">
                  <c:v>2023</c:v>
                </c:pt>
                <c:pt idx="3">
                  <c:v>2024</c:v>
                </c:pt>
                <c:pt idx="4">
                  <c:v>2025</c:v>
                </c:pt>
              </c:numCache>
            </c:numRef>
          </c:cat>
          <c:val>
            <c:numRef>
              <c:f>Detailhandel!$C$17:$G$17</c:f>
              <c:numCache>
                <c:formatCode>#\ ###\ ##0</c:formatCode>
                <c:ptCount val="5"/>
                <c:pt idx="0">
                  <c:v>317.81215795745101</c:v>
                </c:pt>
                <c:pt idx="1">
                  <c:v>303.775384937524</c:v>
                </c:pt>
                <c:pt idx="2">
                  <c:v>325.22017853524295</c:v>
                </c:pt>
                <c:pt idx="3">
                  <c:v>347.80878860578298</c:v>
                </c:pt>
                <c:pt idx="4">
                  <c:v>370.362421558108</c:v>
                </c:pt>
              </c:numCache>
            </c:numRef>
          </c:val>
          <c:extLst>
            <c:ext xmlns:c16="http://schemas.microsoft.com/office/drawing/2014/chart" uri="{C3380CC4-5D6E-409C-BE32-E72D297353CC}">
              <c16:uniqueId val="{00000004-A1CF-4A7C-92E1-3C4AF05C7D15}"/>
            </c:ext>
          </c:extLst>
        </c:ser>
        <c:ser>
          <c:idx val="3"/>
          <c:order val="3"/>
          <c:tx>
            <c:strRef>
              <c:f>Detailhandel!$B$18</c:f>
              <c:strCache>
                <c:ptCount val="1"/>
                <c:pt idx="0">
                  <c:v>Bio</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Detailhandel!$C$13:$G$13</c:f>
              <c:numCache>
                <c:formatCode>General</c:formatCode>
                <c:ptCount val="5"/>
                <c:pt idx="0">
                  <c:v>2021</c:v>
                </c:pt>
                <c:pt idx="1">
                  <c:v>2022</c:v>
                </c:pt>
                <c:pt idx="2">
                  <c:v>2023</c:v>
                </c:pt>
                <c:pt idx="3">
                  <c:v>2024</c:v>
                </c:pt>
                <c:pt idx="4">
                  <c:v>2025</c:v>
                </c:pt>
              </c:numCache>
            </c:numRef>
          </c:cat>
          <c:val>
            <c:numRef>
              <c:f>Detailhandel!$C$18:$G$18</c:f>
              <c:numCache>
                <c:formatCode>#\ ###\ ##0</c:formatCode>
                <c:ptCount val="5"/>
                <c:pt idx="0">
                  <c:v>139.991194987298</c:v>
                </c:pt>
                <c:pt idx="1">
                  <c:v>135.81854976394501</c:v>
                </c:pt>
                <c:pt idx="2">
                  <c:v>137.08712155918198</c:v>
                </c:pt>
                <c:pt idx="3">
                  <c:v>143.535827292877</c:v>
                </c:pt>
                <c:pt idx="4">
                  <c:v>150.61108606140701</c:v>
                </c:pt>
              </c:numCache>
            </c:numRef>
          </c:val>
          <c:extLst>
            <c:ext xmlns:c16="http://schemas.microsoft.com/office/drawing/2014/chart" uri="{C3380CC4-5D6E-409C-BE32-E72D297353CC}">
              <c16:uniqueId val="{00000005-A1CF-4A7C-92E1-3C4AF05C7D15}"/>
            </c:ext>
          </c:extLst>
        </c:ser>
        <c:ser>
          <c:idx val="4"/>
          <c:order val="4"/>
          <c:tx>
            <c:strRef>
              <c:f>Detailhandel!$B$14</c:f>
              <c:strCache>
                <c:ptCount val="1"/>
                <c:pt idx="0">
                  <c:v>Keine Angabe</c:v>
                </c:pt>
              </c:strCache>
            </c:strRef>
          </c:tx>
          <c:spPr>
            <a:solidFill>
              <a:schemeClr val="accent5"/>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BC-45D3-8B59-56EA1D021B49}"/>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BC-45D3-8B59-56EA1D021B49}"/>
                </c:ext>
              </c:extLst>
            </c:dLbl>
            <c:spPr>
              <a:noFill/>
              <a:ln>
                <a:noFill/>
              </a:ln>
              <a:effectLst/>
            </c:spPr>
            <c:txPr>
              <a:bodyPr rot="0" spcFirstLastPara="1" vertOverflow="ellipsis" vert="horz" wrap="square" lIns="38100" tIns="19050" rIns="38100" bIns="19050" anchor="ctr" anchorCtr="0">
                <a:spAutoFit/>
              </a:bodyPr>
              <a:lstStyle/>
              <a:p>
                <a:pPr algn="l">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Detailhandel!$C$13:$G$13</c:f>
              <c:numCache>
                <c:formatCode>General</c:formatCode>
                <c:ptCount val="5"/>
                <c:pt idx="0">
                  <c:v>2021</c:v>
                </c:pt>
                <c:pt idx="1">
                  <c:v>2022</c:v>
                </c:pt>
                <c:pt idx="2">
                  <c:v>2023</c:v>
                </c:pt>
                <c:pt idx="3">
                  <c:v>2024</c:v>
                </c:pt>
                <c:pt idx="4">
                  <c:v>2025</c:v>
                </c:pt>
              </c:numCache>
            </c:numRef>
          </c:cat>
          <c:val>
            <c:numRef>
              <c:f>Detailhandel!$C$14:$G$14</c:f>
              <c:numCache>
                <c:formatCode>#\ ###\ ##0</c:formatCode>
                <c:ptCount val="5"/>
                <c:pt idx="0">
                  <c:v>62.697754726673999</c:v>
                </c:pt>
                <c:pt idx="1">
                  <c:v>58.425398843947001</c:v>
                </c:pt>
                <c:pt idx="2">
                  <c:v>53.479523426702997</c:v>
                </c:pt>
                <c:pt idx="3">
                  <c:v>54.553130950662002</c:v>
                </c:pt>
                <c:pt idx="4">
                  <c:v>58.030175751815001</c:v>
                </c:pt>
              </c:numCache>
            </c:numRef>
          </c:val>
          <c:extLst>
            <c:ext xmlns:c16="http://schemas.microsoft.com/office/drawing/2014/chart" uri="{C3380CC4-5D6E-409C-BE32-E72D297353CC}">
              <c16:uniqueId val="{00000001-E536-4878-84A9-F0BA35E3330C}"/>
            </c:ext>
          </c:extLst>
        </c:ser>
        <c:dLbls>
          <c:showLegendKey val="0"/>
          <c:showVal val="0"/>
          <c:showCatName val="0"/>
          <c:showSerName val="0"/>
          <c:showPercent val="0"/>
          <c:showBubbleSize val="0"/>
        </c:dLbls>
        <c:gapWidth val="100"/>
        <c:overlap val="100"/>
        <c:axId val="661676696"/>
        <c:axId val="661681288"/>
      </c:barChart>
      <c:catAx>
        <c:axId val="6616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661681288"/>
        <c:crosses val="autoZero"/>
        <c:auto val="1"/>
        <c:lblAlgn val="ctr"/>
        <c:lblOffset val="100"/>
        <c:noMultiLvlLbl val="0"/>
      </c:catAx>
      <c:valAx>
        <c:axId val="661681288"/>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661676696"/>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72376216984819E-2"/>
          <c:y val="8.0808560139636193E-2"/>
          <c:w val="0.95445508420139857"/>
          <c:h val="0.73929721005669846"/>
        </c:manualLayout>
      </c:layout>
      <c:lineChart>
        <c:grouping val="standard"/>
        <c:varyColors val="0"/>
        <c:ser>
          <c:idx val="0"/>
          <c:order val="0"/>
          <c:tx>
            <c:v>CH-Eier</c:v>
          </c:tx>
          <c:spPr>
            <a:ln w="28575" cap="rnd">
              <a:solidFill>
                <a:schemeClr val="accent3"/>
              </a:solidFill>
              <a:round/>
            </a:ln>
            <a:effectLst/>
          </c:spPr>
          <c:marker>
            <c:symbol val="circle"/>
            <c:size val="7"/>
            <c:spPr>
              <a:solidFill>
                <a:schemeClr val="accent3"/>
              </a:solidFill>
              <a:ln w="25400">
                <a:solidFill>
                  <a:schemeClr val="accent3"/>
                </a:solidFill>
              </a:ln>
              <a:effectLst/>
            </c:spPr>
          </c:marker>
          <c:dLbls>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9F-4112-ADDB-935391574192}"/>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Verarbeitungseier!$C$13:$L$13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Verarbeitungseier!$C$18:$L$18</c:f>
              <c:numCache>
                <c:formatCode>#\ ##0</c:formatCode>
                <c:ptCount val="10"/>
                <c:pt idx="0">
                  <c:v>88.35</c:v>
                </c:pt>
                <c:pt idx="1">
                  <c:v>101.36</c:v>
                </c:pt>
                <c:pt idx="2">
                  <c:v>103.2</c:v>
                </c:pt>
                <c:pt idx="3">
                  <c:v>111.64</c:v>
                </c:pt>
                <c:pt idx="4">
                  <c:v>118.14</c:v>
                </c:pt>
                <c:pt idx="5">
                  <c:v>134.71</c:v>
                </c:pt>
                <c:pt idx="6">
                  <c:v>162.08000000000001</c:v>
                </c:pt>
                <c:pt idx="7">
                  <c:v>147.88999999999999</c:v>
                </c:pt>
                <c:pt idx="8">
                  <c:v>150.38</c:v>
                </c:pt>
                <c:pt idx="9">
                  <c:v>156.46</c:v>
                </c:pt>
              </c:numCache>
            </c:numRef>
          </c:val>
          <c:smooth val="0"/>
          <c:extLst>
            <c:ext xmlns:c16="http://schemas.microsoft.com/office/drawing/2014/chart" uri="{C3380CC4-5D6E-409C-BE32-E72D297353CC}">
              <c16:uniqueId val="{00000001-D3F5-4F28-951D-602FBF65355B}"/>
            </c:ext>
          </c:extLst>
        </c:ser>
        <c:ser>
          <c:idx val="1"/>
          <c:order val="1"/>
          <c:tx>
            <c:strRef>
              <c:f>Verarbeitungseier!$B$14</c:f>
              <c:strCache>
                <c:ptCount val="1"/>
                <c:pt idx="0">
                  <c:v>Import</c:v>
                </c:pt>
              </c:strCache>
            </c:strRef>
          </c:tx>
          <c:spPr>
            <a:ln w="28575" cap="rnd">
              <a:solidFill>
                <a:schemeClr val="accent2"/>
              </a:solidFill>
              <a:round/>
            </a:ln>
            <a:effectLst/>
          </c:spPr>
          <c:marker>
            <c:symbol val="circle"/>
            <c:size val="7"/>
            <c:spPr>
              <a:solidFill>
                <a:schemeClr val="accent2"/>
              </a:solidFill>
              <a:ln w="25400">
                <a:solidFill>
                  <a:schemeClr val="accent2"/>
                </a:solidFill>
              </a:ln>
              <a:effectLst/>
            </c:spPr>
          </c:marker>
          <c:dLbls>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9F-4112-ADDB-935391574192}"/>
                </c:ext>
              </c:extLst>
            </c:dLbl>
            <c:dLbl>
              <c:idx val="7"/>
              <c:layout>
                <c:manualLayout>
                  <c:x val="-4.5860591798206514E-2"/>
                  <c:y val="3.7009434563816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6D-4435-9F10-1B649F4A71C4}"/>
                </c:ext>
              </c:extLst>
            </c:dLbl>
            <c:dLbl>
              <c:idx val="8"/>
              <c:layout>
                <c:manualLayout>
                  <c:x val="-4.1384249305154962E-2"/>
                  <c:y val="4.43380354675430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6D-4435-9F10-1B649F4A71C4}"/>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08-4CCC-AF0E-247094843E5D}"/>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Verarbeitungseier!$C$13:$L$13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Verarbeitungseier!$C$14:$L$14</c:f>
              <c:numCache>
                <c:formatCode>#\ ###\ ##0</c:formatCode>
                <c:ptCount val="10"/>
                <c:pt idx="0">
                  <c:v>176.36</c:v>
                </c:pt>
                <c:pt idx="1">
                  <c:v>187.41</c:v>
                </c:pt>
                <c:pt idx="2">
                  <c:v>166.44</c:v>
                </c:pt>
                <c:pt idx="3">
                  <c:v>158.59</c:v>
                </c:pt>
                <c:pt idx="4">
                  <c:v>136.47999999999999</c:v>
                </c:pt>
                <c:pt idx="5">
                  <c:v>126.45</c:v>
                </c:pt>
                <c:pt idx="6">
                  <c:v>93.89</c:v>
                </c:pt>
                <c:pt idx="7">
                  <c:v>117.41</c:v>
                </c:pt>
                <c:pt idx="8">
                  <c:v>135.44999999999999</c:v>
                </c:pt>
                <c:pt idx="9">
                  <c:v>119.37</c:v>
                </c:pt>
              </c:numCache>
            </c:numRef>
          </c:val>
          <c:smooth val="0"/>
          <c:extLst>
            <c:ext xmlns:c16="http://schemas.microsoft.com/office/drawing/2014/chart" uri="{C3380CC4-5D6E-409C-BE32-E72D297353CC}">
              <c16:uniqueId val="{00000003-D3F5-4F28-951D-602FBF65355B}"/>
            </c:ext>
          </c:extLst>
        </c:ser>
        <c:ser>
          <c:idx val="2"/>
          <c:order val="2"/>
          <c:tx>
            <c:strRef>
              <c:f>Verarbeitungseier!$B$19</c:f>
              <c:strCache>
                <c:ptCount val="1"/>
                <c:pt idx="0">
                  <c:v>Total</c:v>
                </c:pt>
              </c:strCache>
            </c:strRef>
          </c:tx>
          <c:spPr>
            <a:ln w="28575" cap="rnd">
              <a:solidFill>
                <a:srgbClr val="939598"/>
              </a:solidFill>
              <a:round/>
            </a:ln>
            <a:effectLst/>
          </c:spPr>
          <c:marker>
            <c:symbol val="circle"/>
            <c:size val="7"/>
            <c:spPr>
              <a:solidFill>
                <a:srgbClr val="939598"/>
              </a:solidFill>
              <a:ln w="25400">
                <a:solidFill>
                  <a:srgbClr val="93959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Verarbeitungseier!$C$13:$L$13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Verarbeitungseier!$C$19:$L$19</c:f>
              <c:numCache>
                <c:formatCode>#\ ##0</c:formatCode>
                <c:ptCount val="10"/>
                <c:pt idx="0">
                  <c:v>264.71000000000004</c:v>
                </c:pt>
                <c:pt idx="1">
                  <c:v>288.77</c:v>
                </c:pt>
                <c:pt idx="2">
                  <c:v>269.64</c:v>
                </c:pt>
                <c:pt idx="3">
                  <c:v>270.23</c:v>
                </c:pt>
                <c:pt idx="4">
                  <c:v>254.63</c:v>
                </c:pt>
                <c:pt idx="5">
                  <c:v>261.15999999999997</c:v>
                </c:pt>
                <c:pt idx="6">
                  <c:v>255.97</c:v>
                </c:pt>
                <c:pt idx="7">
                  <c:v>265.3</c:v>
                </c:pt>
                <c:pt idx="8">
                  <c:v>285.83000000000004</c:v>
                </c:pt>
                <c:pt idx="9">
                  <c:v>275.57000000000005</c:v>
                </c:pt>
              </c:numCache>
            </c:numRef>
          </c:val>
          <c:smooth val="0"/>
          <c:extLst>
            <c:ext xmlns:c16="http://schemas.microsoft.com/office/drawing/2014/chart" uri="{C3380CC4-5D6E-409C-BE32-E72D297353CC}">
              <c16:uniqueId val="{00000004-D3F5-4F28-951D-602FBF65355B}"/>
            </c:ext>
          </c:extLst>
        </c:ser>
        <c:dLbls>
          <c:dLblPos val="t"/>
          <c:showLegendKey val="0"/>
          <c:showVal val="1"/>
          <c:showCatName val="0"/>
          <c:showSerName val="0"/>
          <c:showPercent val="0"/>
          <c:showBubbleSize val="0"/>
        </c:dLbls>
        <c:marker val="1"/>
        <c:smooth val="0"/>
        <c:axId val="771229935"/>
        <c:axId val="771224111"/>
      </c:lineChart>
      <c:catAx>
        <c:axId val="77122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71224111"/>
        <c:crosses val="autoZero"/>
        <c:auto val="1"/>
        <c:lblAlgn val="ctr"/>
        <c:lblOffset val="100"/>
        <c:noMultiLvlLbl val="0"/>
      </c:catAx>
      <c:valAx>
        <c:axId val="771224111"/>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0" sourceLinked="1"/>
        <c:majorTickMark val="none"/>
        <c:minorTickMark val="none"/>
        <c:tickLblPos val="nextTo"/>
        <c:crossAx val="771229935"/>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39400434961527447"/>
          <c:y val="1.3468013468013467E-2"/>
          <c:w val="0.55544035096971911"/>
          <c:h val="6.7399665845225332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575771762411616E-2"/>
          <c:y val="0.11779328361239323"/>
          <c:w val="0.9419977816924382"/>
          <c:h val="0.74968184535511329"/>
        </c:manualLayout>
      </c:layout>
      <c:barChart>
        <c:barDir val="col"/>
        <c:grouping val="stacked"/>
        <c:varyColors val="0"/>
        <c:ser>
          <c:idx val="0"/>
          <c:order val="0"/>
          <c:tx>
            <c:strRef>
              <c:f>Marktentlastung!$B$14</c:f>
              <c:strCache>
                <c:ptCount val="1"/>
                <c:pt idx="0">
                  <c:v>Aufschlagsaktion</c:v>
                </c:pt>
              </c:strCache>
            </c:strRef>
          </c:tx>
          <c:spPr>
            <a:solidFill>
              <a:schemeClr val="accent3"/>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6C56-4C37-963D-BFD6271B0F5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Marktentlastung!$C$13:$O$13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Marktentlastung!$C$14:$O$14</c:f>
              <c:numCache>
                <c:formatCode>#\ ###\ ##0</c:formatCode>
                <c:ptCount val="13"/>
                <c:pt idx="0">
                  <c:v>13.2</c:v>
                </c:pt>
                <c:pt idx="1">
                  <c:v>11.83</c:v>
                </c:pt>
                <c:pt idx="2">
                  <c:v>15.86</c:v>
                </c:pt>
                <c:pt idx="3">
                  <c:v>14.46</c:v>
                </c:pt>
                <c:pt idx="4">
                  <c:v>16.88</c:v>
                </c:pt>
                <c:pt idx="5">
                  <c:v>14.89</c:v>
                </c:pt>
                <c:pt idx="6">
                  <c:v>20.71</c:v>
                </c:pt>
                <c:pt idx="7">
                  <c:v>18.190000000000001</c:v>
                </c:pt>
                <c:pt idx="8">
                  <c:v>27.8</c:v>
                </c:pt>
                <c:pt idx="9">
                  <c:v>43.68</c:v>
                </c:pt>
                <c:pt idx="10">
                  <c:v>24.58</c:v>
                </c:pt>
                <c:pt idx="11">
                  <c:v>25.86</c:v>
                </c:pt>
                <c:pt idx="12">
                  <c:v>23.74</c:v>
                </c:pt>
              </c:numCache>
            </c:numRef>
          </c:val>
          <c:extLst>
            <c:ext xmlns:c16="http://schemas.microsoft.com/office/drawing/2014/chart" uri="{C3380CC4-5D6E-409C-BE32-E72D297353CC}">
              <c16:uniqueId val="{00000002-6C56-4C37-963D-BFD6271B0F53}"/>
            </c:ext>
          </c:extLst>
        </c:ser>
        <c:ser>
          <c:idx val="1"/>
          <c:order val="1"/>
          <c:tx>
            <c:strRef>
              <c:f>Marktentlastung!$B$15</c:f>
              <c:strCache>
                <c:ptCount val="1"/>
                <c:pt idx="0">
                  <c:v>Verbilligungsaktion</c:v>
                </c:pt>
              </c:strCache>
            </c:strRef>
          </c:tx>
          <c:spPr>
            <a:solidFill>
              <a:schemeClr val="accent2"/>
            </a:solidFill>
            <a:ln>
              <a:noFill/>
            </a:ln>
            <a:effectLst/>
          </c:spPr>
          <c:invertIfNegative val="0"/>
          <c:dLbls>
            <c:dLbl>
              <c:idx val="7"/>
              <c:layout>
                <c:manualLayout>
                  <c:x val="0"/>
                  <c:y val="2.0131600874784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74-42C6-86A9-418FBD54C11A}"/>
                </c:ext>
              </c:extLst>
            </c:dLbl>
            <c:dLbl>
              <c:idx val="8"/>
              <c:layout>
                <c:manualLayout>
                  <c:x val="-3.3131113853435081E-5"/>
                  <c:y val="3.4453990319938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74-42C6-86A9-418FBD54C11A}"/>
                </c:ext>
              </c:extLst>
            </c:dLbl>
            <c:dLbl>
              <c:idx val="9"/>
              <c:layout>
                <c:manualLayout>
                  <c:x val="9.8622025245695584E-4"/>
                  <c:y val="4.3087709195802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74-42C6-86A9-418FBD54C11A}"/>
                </c:ext>
              </c:extLst>
            </c:dLbl>
            <c:dLbl>
              <c:idx val="10"/>
              <c:layout>
                <c:manualLayout>
                  <c:x val="0"/>
                  <c:y val="1.6966157192114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0C-4FBE-AF2D-7ED802CA5CFC}"/>
                </c:ext>
              </c:extLst>
            </c:dLbl>
            <c:dLbl>
              <c:idx val="11"/>
              <c:layout>
                <c:manualLayout>
                  <c:x val="-1.5199878942753165E-16"/>
                  <c:y val="2.544923578817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FB-4932-9EF7-79DB47A7065C}"/>
                </c:ext>
              </c:extLst>
            </c:dLbl>
            <c:dLbl>
              <c:idx val="12"/>
              <c:layout>
                <c:manualLayout>
                  <c:x val="-8.946877623535733E-4"/>
                  <c:y val="4.3564138659158813E-2"/>
                </c:manualLayout>
              </c:layout>
              <c:numFmt formatCode="0" sourceLinked="0"/>
              <c:spPr>
                <a:noFill/>
                <a:ln>
                  <a:noFill/>
                </a:ln>
                <a:effectLst/>
              </c:spPr>
              <c:txPr>
                <a:bodyPr rot="0" spcFirstLastPara="1" vertOverflow="overflow" horzOverflow="overflow"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DD-4404-B26E-FD63AF2C863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Marktentlastung!$C$13:$O$13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Marktentlastung!$C$15:$O$15</c:f>
              <c:numCache>
                <c:formatCode>#\ ###\ ##0</c:formatCode>
                <c:ptCount val="13"/>
                <c:pt idx="0">
                  <c:v>7.38</c:v>
                </c:pt>
                <c:pt idx="1">
                  <c:v>5.44</c:v>
                </c:pt>
                <c:pt idx="2">
                  <c:v>8.02</c:v>
                </c:pt>
                <c:pt idx="3">
                  <c:v>7.88</c:v>
                </c:pt>
                <c:pt idx="4">
                  <c:v>9.75</c:v>
                </c:pt>
                <c:pt idx="5">
                  <c:v>8.4600000000000009</c:v>
                </c:pt>
                <c:pt idx="6">
                  <c:v>10.98</c:v>
                </c:pt>
                <c:pt idx="7">
                  <c:v>6.79</c:v>
                </c:pt>
                <c:pt idx="8">
                  <c:v>12.58</c:v>
                </c:pt>
                <c:pt idx="9">
                  <c:v>12.04</c:v>
                </c:pt>
                <c:pt idx="10">
                  <c:v>9.6999999999999993</c:v>
                </c:pt>
                <c:pt idx="11">
                  <c:v>11.07</c:v>
                </c:pt>
                <c:pt idx="12">
                  <c:v>10</c:v>
                </c:pt>
              </c:numCache>
            </c:numRef>
          </c:val>
          <c:extLst>
            <c:ext xmlns:c16="http://schemas.microsoft.com/office/drawing/2014/chart" uri="{C3380CC4-5D6E-409C-BE32-E72D297353CC}">
              <c16:uniqueId val="{00000003-6C56-4C37-963D-BFD6271B0F53}"/>
            </c:ext>
          </c:extLst>
        </c:ser>
        <c:dLbls>
          <c:showLegendKey val="0"/>
          <c:showVal val="0"/>
          <c:showCatName val="0"/>
          <c:showSerName val="0"/>
          <c:showPercent val="0"/>
          <c:showBubbleSize val="0"/>
        </c:dLbls>
        <c:gapWidth val="100"/>
        <c:overlap val="100"/>
        <c:axId val="661676696"/>
        <c:axId val="661681288"/>
      </c:barChart>
      <c:scatterChart>
        <c:scatterStyle val="lineMarker"/>
        <c:varyColors val="0"/>
        <c:ser>
          <c:idx val="2"/>
          <c:order val="2"/>
          <c:tx>
            <c:v>Anteil MEM / CH Gesamtproduktion</c:v>
          </c:tx>
          <c:spPr>
            <a:ln w="25400" cap="rnd">
              <a:noFill/>
              <a:round/>
            </a:ln>
            <a:effectLst/>
          </c:spPr>
          <c:marker>
            <c:symbol val="circle"/>
            <c:size val="7"/>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50" b="1"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Marktentlastung!$C$24:$O$24</c:f>
              <c:numCache>
                <c:formatCode>#\ ##0.0%</c:formatCode>
                <c:ptCount val="13"/>
                <c:pt idx="0">
                  <c:v>2.5338898533594351E-2</c:v>
                </c:pt>
                <c:pt idx="1">
                  <c:v>2.0630009675916525E-2</c:v>
                </c:pt>
                <c:pt idx="2">
                  <c:v>2.6866477656271093E-2</c:v>
                </c:pt>
                <c:pt idx="3">
                  <c:v>2.4641245960225454E-2</c:v>
                </c:pt>
                <c:pt idx="4">
                  <c:v>2.8324664688301051E-2</c:v>
                </c:pt>
                <c:pt idx="5">
                  <c:v>2.3984140679567775E-2</c:v>
                </c:pt>
                <c:pt idx="6">
                  <c:v>3.1678912380666766E-2</c:v>
                </c:pt>
                <c:pt idx="7">
                  <c:v>2.3483402743177308E-2</c:v>
                </c:pt>
                <c:pt idx="8">
                  <c:v>3.5254675304265834E-2</c:v>
                </c:pt>
                <c:pt idx="9">
                  <c:v>4.910375945150431E-2</c:v>
                </c:pt>
                <c:pt idx="10">
                  <c:v>3.1359203761640773E-2</c:v>
                </c:pt>
                <c:pt idx="11">
                  <c:v>3.2866398490619765E-2</c:v>
                </c:pt>
                <c:pt idx="12">
                  <c:v>2.80932556203164E-2</c:v>
                </c:pt>
              </c:numCache>
            </c:numRef>
          </c:yVal>
          <c:smooth val="0"/>
          <c:extLst>
            <c:ext xmlns:c16="http://schemas.microsoft.com/office/drawing/2014/chart" uri="{C3380CC4-5D6E-409C-BE32-E72D297353CC}">
              <c16:uniqueId val="{00000004-F274-42C6-86A9-418FBD54C11A}"/>
            </c:ext>
          </c:extLst>
        </c:ser>
        <c:dLbls>
          <c:showLegendKey val="0"/>
          <c:showVal val="0"/>
          <c:showCatName val="0"/>
          <c:showSerName val="0"/>
          <c:showPercent val="0"/>
          <c:showBubbleSize val="0"/>
        </c:dLbls>
        <c:axId val="1133836432"/>
        <c:axId val="1133828944"/>
      </c:scatterChart>
      <c:catAx>
        <c:axId val="6616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661681288"/>
        <c:crosses val="autoZero"/>
        <c:auto val="1"/>
        <c:lblAlgn val="ctr"/>
        <c:lblOffset val="100"/>
        <c:noMultiLvlLbl val="0"/>
      </c:catAx>
      <c:valAx>
        <c:axId val="661681288"/>
        <c:scaling>
          <c:orientation val="minMax"/>
        </c:scaling>
        <c:delete val="0"/>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1676696"/>
        <c:crosses val="autoZero"/>
        <c:crossBetween val="between"/>
      </c:valAx>
      <c:valAx>
        <c:axId val="1133828944"/>
        <c:scaling>
          <c:orientation val="minMax"/>
        </c:scaling>
        <c:delete val="0"/>
        <c:axPos val="r"/>
        <c:numFmt formatCode="#\ ##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33836432"/>
        <c:crosses val="max"/>
        <c:crossBetween val="midCat"/>
      </c:valAx>
      <c:valAx>
        <c:axId val="1133836432"/>
        <c:scaling>
          <c:orientation val="minMax"/>
        </c:scaling>
        <c:delete val="1"/>
        <c:axPos val="b"/>
        <c:majorTickMark val="out"/>
        <c:minorTickMark val="none"/>
        <c:tickLblPos val="nextTo"/>
        <c:crossAx val="1133828944"/>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11705568604423566"/>
          <c:y val="3.4774756092845374E-2"/>
          <c:w val="0.8539432048019836"/>
          <c:h val="9.8485758409154911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844115733456372E-2"/>
          <c:y val="0.15217399878210003"/>
          <c:w val="0.95442677619283378"/>
          <c:h val="0.73470920271724216"/>
        </c:manualLayout>
      </c:layout>
      <c:barChart>
        <c:barDir val="col"/>
        <c:grouping val="clustered"/>
        <c:varyColors val="0"/>
        <c:ser>
          <c:idx val="3"/>
          <c:order val="0"/>
          <c:tx>
            <c:strRef>
              <c:f>Preise!$C$13</c:f>
              <c:strCache>
                <c:ptCount val="1"/>
                <c:pt idx="0">
                  <c:v>2016</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Preise!$C$14:$C$16</c:f>
              <c:numCache>
                <c:formatCode>0</c:formatCode>
                <c:ptCount val="3"/>
                <c:pt idx="0">
                  <c:v>21.59</c:v>
                </c:pt>
                <c:pt idx="1">
                  <c:v>22.35</c:v>
                </c:pt>
                <c:pt idx="2">
                  <c:v>42.3</c:v>
                </c:pt>
              </c:numCache>
            </c:numRef>
          </c:val>
          <c:extLst>
            <c:ext xmlns:c16="http://schemas.microsoft.com/office/drawing/2014/chart" uri="{C3380CC4-5D6E-409C-BE32-E72D297353CC}">
              <c16:uniqueId val="{0000000B-0365-45C5-82F0-80DFFE79DFF5}"/>
            </c:ext>
          </c:extLst>
        </c:ser>
        <c:ser>
          <c:idx val="4"/>
          <c:order val="1"/>
          <c:tx>
            <c:strRef>
              <c:f>Preise!$D$13</c:f>
              <c:strCache>
                <c:ptCount val="1"/>
                <c:pt idx="0">
                  <c:v>2017</c:v>
                </c:pt>
              </c:strCache>
            </c:strRef>
          </c:tx>
          <c:spPr>
            <a:solidFill>
              <a:srgbClr val="F8EDBD"/>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Preise!$D$14:$D$16</c:f>
              <c:numCache>
                <c:formatCode>0</c:formatCode>
                <c:ptCount val="3"/>
                <c:pt idx="0">
                  <c:v>21.6</c:v>
                </c:pt>
                <c:pt idx="1">
                  <c:v>22.42</c:v>
                </c:pt>
                <c:pt idx="2">
                  <c:v>42.18</c:v>
                </c:pt>
              </c:numCache>
            </c:numRef>
          </c:val>
          <c:extLst>
            <c:ext xmlns:c16="http://schemas.microsoft.com/office/drawing/2014/chart" uri="{C3380CC4-5D6E-409C-BE32-E72D297353CC}">
              <c16:uniqueId val="{0000000C-0365-45C5-82F0-80DFFE79DFF5}"/>
            </c:ext>
          </c:extLst>
        </c:ser>
        <c:ser>
          <c:idx val="5"/>
          <c:order val="2"/>
          <c:tx>
            <c:strRef>
              <c:f>Preise!$E$13</c:f>
              <c:strCache>
                <c:ptCount val="1"/>
                <c:pt idx="0">
                  <c:v>2018</c:v>
                </c:pt>
              </c:strCache>
            </c:strRef>
          </c:tx>
          <c:spPr>
            <a:solidFill>
              <a:srgbClr val="F4E39C"/>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Preise!$E$14:$E$16</c:f>
              <c:numCache>
                <c:formatCode>0</c:formatCode>
                <c:ptCount val="3"/>
                <c:pt idx="0">
                  <c:v>21.77</c:v>
                </c:pt>
                <c:pt idx="1">
                  <c:v>22.68</c:v>
                </c:pt>
                <c:pt idx="2">
                  <c:v>42.51</c:v>
                </c:pt>
              </c:numCache>
            </c:numRef>
          </c:val>
          <c:extLst>
            <c:ext xmlns:c16="http://schemas.microsoft.com/office/drawing/2014/chart" uri="{C3380CC4-5D6E-409C-BE32-E72D297353CC}">
              <c16:uniqueId val="{0000000D-0365-45C5-82F0-80DFFE79DFF5}"/>
            </c:ext>
          </c:extLst>
        </c:ser>
        <c:ser>
          <c:idx val="6"/>
          <c:order val="3"/>
          <c:tx>
            <c:strRef>
              <c:f>Preise!$F$13</c:f>
              <c:strCache>
                <c:ptCount val="1"/>
                <c:pt idx="0">
                  <c:v>2019</c:v>
                </c:pt>
              </c:strCache>
            </c:strRef>
          </c:tx>
          <c:spPr>
            <a:solidFill>
              <a:srgbClr val="EDD15A"/>
            </a:solidFill>
            <a:ln>
              <a:noFill/>
            </a:ln>
            <a:effectLst/>
          </c:spPr>
          <c:invertIfNegative val="0"/>
          <c:dPt>
            <c:idx val="0"/>
            <c:invertIfNegative val="0"/>
            <c:bubble3D val="0"/>
            <c:spPr>
              <a:solidFill>
                <a:srgbClr val="EDD15A"/>
              </a:solidFill>
              <a:ln>
                <a:noFill/>
              </a:ln>
              <a:effectLst/>
            </c:spPr>
            <c:extLst>
              <c:ext xmlns:c16="http://schemas.microsoft.com/office/drawing/2014/chart" uri="{C3380CC4-5D6E-409C-BE32-E72D297353CC}">
                <c16:uniqueId val="{00000001-E32B-4965-8285-41D7FA86D8B3}"/>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Preise!$F$14:$F$16</c:f>
              <c:numCache>
                <c:formatCode>0</c:formatCode>
                <c:ptCount val="3"/>
                <c:pt idx="0">
                  <c:v>21.69</c:v>
                </c:pt>
                <c:pt idx="1">
                  <c:v>22.96</c:v>
                </c:pt>
                <c:pt idx="2">
                  <c:v>43.33</c:v>
                </c:pt>
              </c:numCache>
            </c:numRef>
          </c:val>
          <c:extLst>
            <c:ext xmlns:c16="http://schemas.microsoft.com/office/drawing/2014/chart" uri="{C3380CC4-5D6E-409C-BE32-E72D297353CC}">
              <c16:uniqueId val="{0000000E-0365-45C5-82F0-80DFFE79DFF5}"/>
            </c:ext>
          </c:extLst>
        </c:ser>
        <c:ser>
          <c:idx val="7"/>
          <c:order val="4"/>
          <c:tx>
            <c:strRef>
              <c:f>Preise!$G$13</c:f>
              <c:strCache>
                <c:ptCount val="1"/>
                <c:pt idx="0">
                  <c:v>2020</c:v>
                </c:pt>
              </c:strCache>
            </c:strRef>
          </c:tx>
          <c:spPr>
            <a:solidFill>
              <a:srgbClr val="E9C63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Preise!$G$14:$G$16</c:f>
              <c:numCache>
                <c:formatCode>0</c:formatCode>
                <c:ptCount val="3"/>
                <c:pt idx="0">
                  <c:v>21.43</c:v>
                </c:pt>
                <c:pt idx="1">
                  <c:v>22.84</c:v>
                </c:pt>
                <c:pt idx="2">
                  <c:v>43.64</c:v>
                </c:pt>
              </c:numCache>
            </c:numRef>
          </c:val>
          <c:extLst>
            <c:ext xmlns:c16="http://schemas.microsoft.com/office/drawing/2014/chart" uri="{C3380CC4-5D6E-409C-BE32-E72D297353CC}">
              <c16:uniqueId val="{0000000F-0365-45C5-82F0-80DFFE79DFF5}"/>
            </c:ext>
          </c:extLst>
        </c:ser>
        <c:ser>
          <c:idx val="8"/>
          <c:order val="5"/>
          <c:tx>
            <c:strRef>
              <c:f>Preise!$H$13</c:f>
              <c:strCache>
                <c:ptCount val="1"/>
                <c:pt idx="0">
                  <c:v>2021</c:v>
                </c:pt>
              </c:strCache>
            </c:strRef>
          </c:tx>
          <c:spPr>
            <a:solidFill>
              <a:srgbClr val="DDB818"/>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Preise!$H$14:$H$16</c:f>
              <c:numCache>
                <c:formatCode>0</c:formatCode>
                <c:ptCount val="3"/>
                <c:pt idx="0">
                  <c:v>20.7</c:v>
                </c:pt>
                <c:pt idx="1">
                  <c:v>22.33</c:v>
                </c:pt>
                <c:pt idx="2">
                  <c:v>43.07</c:v>
                </c:pt>
              </c:numCache>
            </c:numRef>
          </c:val>
          <c:extLst>
            <c:ext xmlns:c16="http://schemas.microsoft.com/office/drawing/2014/chart" uri="{C3380CC4-5D6E-409C-BE32-E72D297353CC}">
              <c16:uniqueId val="{00000010-0365-45C5-82F0-80DFFE79DFF5}"/>
            </c:ext>
          </c:extLst>
        </c:ser>
        <c:ser>
          <c:idx val="9"/>
          <c:order val="6"/>
          <c:tx>
            <c:strRef>
              <c:f>Preise!$I$13</c:f>
              <c:strCache>
                <c:ptCount val="1"/>
                <c:pt idx="0">
                  <c:v>2022</c:v>
                </c:pt>
              </c:strCache>
            </c:strRef>
          </c:tx>
          <c:spPr>
            <a:solidFill>
              <a:srgbClr val="CBA81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Preise!$I$14:$I$16</c:f>
              <c:numCache>
                <c:formatCode>0</c:formatCode>
                <c:ptCount val="3"/>
                <c:pt idx="0">
                  <c:v>21.63</c:v>
                </c:pt>
                <c:pt idx="1">
                  <c:v>23.37</c:v>
                </c:pt>
                <c:pt idx="2">
                  <c:v>44.3</c:v>
                </c:pt>
              </c:numCache>
            </c:numRef>
          </c:val>
          <c:extLst>
            <c:ext xmlns:c16="http://schemas.microsoft.com/office/drawing/2014/chart" uri="{C3380CC4-5D6E-409C-BE32-E72D297353CC}">
              <c16:uniqueId val="{00000011-0365-45C5-82F0-80DFFE79DFF5}"/>
            </c:ext>
          </c:extLst>
        </c:ser>
        <c:ser>
          <c:idx val="10"/>
          <c:order val="7"/>
          <c:tx>
            <c:strRef>
              <c:f>Preise!$J$13</c:f>
              <c:strCache>
                <c:ptCount val="1"/>
                <c:pt idx="0">
                  <c:v>2023</c:v>
                </c:pt>
              </c:strCache>
            </c:strRef>
          </c:tx>
          <c:spPr>
            <a:solidFill>
              <a:srgbClr val="AA8E13"/>
            </a:solidFill>
            <a:ln>
              <a:noFill/>
            </a:ln>
            <a:effectLst/>
          </c:spPr>
          <c:invertIfNegative val="0"/>
          <c:dLbls>
            <c:dLbl>
              <c:idx val="0"/>
              <c:tx>
                <c:rich>
                  <a:bodyPr/>
                  <a:lstStyle/>
                  <a:p>
                    <a:fld id="{86829A27-3A53-4E63-976C-50B6E2A9FD34}" type="VALUE">
                      <a:rPr lang="en-US">
                        <a:solidFill>
                          <a:schemeClr val="bg1"/>
                        </a:solidFill>
                      </a:rPr>
                      <a:pPr/>
                      <a:t>[WERT]</a:t>
                    </a:fld>
                    <a:endParaRPr lang="de-CH"/>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32B-4965-8285-41D7FA86D8B3}"/>
                </c:ext>
              </c:extLst>
            </c:dLbl>
            <c:dLbl>
              <c:idx val="1"/>
              <c:tx>
                <c:rich>
                  <a:bodyPr/>
                  <a:lstStyle/>
                  <a:p>
                    <a:fld id="{38250B7E-B9C8-4E1E-B514-6117B7616A04}" type="VALUE">
                      <a:rPr lang="en-US">
                        <a:solidFill>
                          <a:schemeClr val="bg1"/>
                        </a:solidFill>
                      </a:rPr>
                      <a:pPr/>
                      <a:t>[WERT]</a:t>
                    </a:fld>
                    <a:endParaRPr lang="de-CH"/>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32B-4965-8285-41D7FA86D8B3}"/>
                </c:ext>
              </c:extLst>
            </c:dLbl>
            <c:dLbl>
              <c:idx val="2"/>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4-E32B-4965-8285-41D7FA86D8B3}"/>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Preise!$J$14:$J$16</c:f>
              <c:numCache>
                <c:formatCode>0</c:formatCode>
                <c:ptCount val="3"/>
                <c:pt idx="0">
                  <c:v>20.77</c:v>
                </c:pt>
                <c:pt idx="1">
                  <c:v>24.15</c:v>
                </c:pt>
                <c:pt idx="2">
                  <c:v>45.61</c:v>
                </c:pt>
              </c:numCache>
            </c:numRef>
          </c:val>
          <c:extLst>
            <c:ext xmlns:c16="http://schemas.microsoft.com/office/drawing/2014/chart" uri="{C3380CC4-5D6E-409C-BE32-E72D297353CC}">
              <c16:uniqueId val="{00000001-95B9-42F3-B5AE-AB2617AE9D9C}"/>
            </c:ext>
          </c:extLst>
        </c:ser>
        <c:ser>
          <c:idx val="11"/>
          <c:order val="8"/>
          <c:tx>
            <c:strRef>
              <c:f>Preise!$K$13</c:f>
              <c:strCache>
                <c:ptCount val="1"/>
                <c:pt idx="0">
                  <c:v>2024</c:v>
                </c:pt>
              </c:strCache>
            </c:strRef>
          </c:tx>
          <c:spPr>
            <a:solidFill>
              <a:srgbClr val="987E1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Preise!$K$14:$K$16</c:f>
              <c:numCache>
                <c:formatCode>0</c:formatCode>
                <c:ptCount val="3"/>
                <c:pt idx="0">
                  <c:v>20.64</c:v>
                </c:pt>
                <c:pt idx="1">
                  <c:v>24.12</c:v>
                </c:pt>
                <c:pt idx="2">
                  <c:v>45.62</c:v>
                </c:pt>
              </c:numCache>
            </c:numRef>
          </c:val>
          <c:extLst>
            <c:ext xmlns:c16="http://schemas.microsoft.com/office/drawing/2014/chart" uri="{C3380CC4-5D6E-409C-BE32-E72D297353CC}">
              <c16:uniqueId val="{00000002-FB84-45EA-B806-09804AF89745}"/>
            </c:ext>
          </c:extLst>
        </c:ser>
        <c:ser>
          <c:idx val="0"/>
          <c:order val="9"/>
          <c:tx>
            <c:strRef>
              <c:f>Preise!$L$13</c:f>
              <c:strCache>
                <c:ptCount val="1"/>
                <c:pt idx="0">
                  <c:v>2025</c:v>
                </c:pt>
              </c:strCache>
            </c:strRef>
          </c:tx>
          <c:spPr>
            <a:solidFill>
              <a:srgbClr val="66540B"/>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Preise!$B$14:$B$16</c:f>
              <c:strCache>
                <c:ptCount val="3"/>
                <c:pt idx="0">
                  <c:v>Bodenhaltung</c:v>
                </c:pt>
                <c:pt idx="1">
                  <c:v>Freiland</c:v>
                </c:pt>
                <c:pt idx="2">
                  <c:v>Bio</c:v>
                </c:pt>
              </c:strCache>
            </c:strRef>
          </c:cat>
          <c:val>
            <c:numRef>
              <c:f>Preise!$L$14:$L$16</c:f>
              <c:numCache>
                <c:formatCode>0</c:formatCode>
                <c:ptCount val="3"/>
                <c:pt idx="0">
                  <c:v>22.27</c:v>
                </c:pt>
                <c:pt idx="1">
                  <c:v>25.28</c:v>
                </c:pt>
                <c:pt idx="2">
                  <c:v>47.98</c:v>
                </c:pt>
              </c:numCache>
            </c:numRef>
          </c:val>
          <c:extLst>
            <c:ext xmlns:c16="http://schemas.microsoft.com/office/drawing/2014/chart" uri="{C3380CC4-5D6E-409C-BE32-E72D297353CC}">
              <c16:uniqueId val="{00000002-3AC3-4AB8-9DAB-E79E8E47B99C}"/>
            </c:ext>
          </c:extLst>
        </c:ser>
        <c:dLbls>
          <c:dLblPos val="outEnd"/>
          <c:showLegendKey val="0"/>
          <c:showVal val="1"/>
          <c:showCatName val="0"/>
          <c:showSerName val="0"/>
          <c:showPercent val="0"/>
          <c:showBubbleSize val="0"/>
        </c:dLbls>
        <c:gapWidth val="200"/>
        <c:overlap val="-27"/>
        <c:axId val="1553548144"/>
        <c:axId val="1553565616"/>
      </c:barChart>
      <c:catAx>
        <c:axId val="155354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553565616"/>
        <c:crosses val="autoZero"/>
        <c:auto val="1"/>
        <c:lblAlgn val="ctr"/>
        <c:lblOffset val="100"/>
        <c:noMultiLvlLbl val="0"/>
      </c:catAx>
      <c:valAx>
        <c:axId val="1553565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 sourceLinked="1"/>
        <c:majorTickMark val="none"/>
        <c:minorTickMark val="none"/>
        <c:tickLblPos val="nextTo"/>
        <c:crossAx val="1553548144"/>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0"/>
          <c:order val="0"/>
          <c:tx>
            <c:strRef>
              <c:f>Preise!$C$21</c:f>
              <c:strCache>
                <c:ptCount val="1"/>
                <c:pt idx="0">
                  <c:v>2020</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Preise!$C$22:$C$25</c:f>
              <c:numCache>
                <c:formatCode>0</c:formatCode>
                <c:ptCount val="4"/>
                <c:pt idx="0">
                  <c:v>40.630000000000003</c:v>
                </c:pt>
                <c:pt idx="1">
                  <c:v>58.67</c:v>
                </c:pt>
                <c:pt idx="2">
                  <c:v>82.76</c:v>
                </c:pt>
                <c:pt idx="3">
                  <c:v>22.9</c:v>
                </c:pt>
              </c:numCache>
            </c:numRef>
          </c:val>
          <c:extLst>
            <c:ext xmlns:c16="http://schemas.microsoft.com/office/drawing/2014/chart" uri="{C3380CC4-5D6E-409C-BE32-E72D297353CC}">
              <c16:uniqueId val="{00000000-E137-48A3-86DB-307105CA4407}"/>
            </c:ext>
          </c:extLst>
        </c:ser>
        <c:ser>
          <c:idx val="1"/>
          <c:order val="1"/>
          <c:tx>
            <c:strRef>
              <c:f>Preise!$D$21</c:f>
              <c:strCache>
                <c:ptCount val="1"/>
                <c:pt idx="0">
                  <c:v>2021</c:v>
                </c:pt>
              </c:strCache>
            </c:strRef>
          </c:tx>
          <c:spPr>
            <a:solidFill>
              <a:schemeClr val="accent3">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Preise!$D$22:$D$25</c:f>
              <c:numCache>
                <c:formatCode>0</c:formatCode>
                <c:ptCount val="4"/>
                <c:pt idx="0">
                  <c:v>40.659999999999997</c:v>
                </c:pt>
                <c:pt idx="1">
                  <c:v>59.02</c:v>
                </c:pt>
                <c:pt idx="2">
                  <c:v>82.58</c:v>
                </c:pt>
                <c:pt idx="3">
                  <c:v>22.09</c:v>
                </c:pt>
              </c:numCache>
            </c:numRef>
          </c:val>
          <c:extLst>
            <c:ext xmlns:c16="http://schemas.microsoft.com/office/drawing/2014/chart" uri="{C3380CC4-5D6E-409C-BE32-E72D297353CC}">
              <c16:uniqueId val="{00000001-E137-48A3-86DB-307105CA4407}"/>
            </c:ext>
          </c:extLst>
        </c:ser>
        <c:ser>
          <c:idx val="2"/>
          <c:order val="2"/>
          <c:tx>
            <c:strRef>
              <c:f>Preise!$E$21</c:f>
              <c:strCache>
                <c:ptCount val="1"/>
                <c:pt idx="0">
                  <c:v>2022</c:v>
                </c:pt>
              </c:strCache>
            </c:strRef>
          </c:tx>
          <c:spPr>
            <a:solidFill>
              <a:schemeClr val="accent2">
                <a:lumMod val="75000"/>
              </a:schemeClr>
            </a:solidFill>
            <a:ln>
              <a:solidFill>
                <a:schemeClr val="accent1">
                  <a:alpha val="95000"/>
                </a:schemeClr>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Preise!$E$22:$E$25</c:f>
              <c:numCache>
                <c:formatCode>0</c:formatCode>
                <c:ptCount val="4"/>
                <c:pt idx="0">
                  <c:v>39.86</c:v>
                </c:pt>
                <c:pt idx="1">
                  <c:v>58.43</c:v>
                </c:pt>
                <c:pt idx="2">
                  <c:v>82.46</c:v>
                </c:pt>
                <c:pt idx="3">
                  <c:v>24.08</c:v>
                </c:pt>
              </c:numCache>
            </c:numRef>
          </c:val>
          <c:extLst>
            <c:ext xmlns:c16="http://schemas.microsoft.com/office/drawing/2014/chart" uri="{C3380CC4-5D6E-409C-BE32-E72D297353CC}">
              <c16:uniqueId val="{00000002-E137-48A3-86DB-307105CA4407}"/>
            </c:ext>
          </c:extLst>
        </c:ser>
        <c:ser>
          <c:idx val="3"/>
          <c:order val="3"/>
          <c:tx>
            <c:strRef>
              <c:f>Preise!$F$21</c:f>
              <c:strCache>
                <c:ptCount val="1"/>
                <c:pt idx="0">
                  <c:v>2023</c:v>
                </c:pt>
              </c:strCache>
            </c:strRef>
          </c:tx>
          <c:spPr>
            <a:solidFill>
              <a:schemeClr val="accent1">
                <a:lumMod val="7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Preise!$F$22:$F$25</c:f>
              <c:numCache>
                <c:formatCode>0</c:formatCode>
                <c:ptCount val="4"/>
                <c:pt idx="0">
                  <c:v>40.590000000000003</c:v>
                </c:pt>
                <c:pt idx="1">
                  <c:v>62.03</c:v>
                </c:pt>
                <c:pt idx="2">
                  <c:v>86.66</c:v>
                </c:pt>
                <c:pt idx="3">
                  <c:v>28.24</c:v>
                </c:pt>
              </c:numCache>
            </c:numRef>
          </c:val>
          <c:extLst>
            <c:ext xmlns:c16="http://schemas.microsoft.com/office/drawing/2014/chart" uri="{C3380CC4-5D6E-409C-BE32-E72D297353CC}">
              <c16:uniqueId val="{00000003-E137-48A3-86DB-307105CA4407}"/>
            </c:ext>
          </c:extLst>
        </c:ser>
        <c:ser>
          <c:idx val="4"/>
          <c:order val="4"/>
          <c:tx>
            <c:strRef>
              <c:f>Preise!$G$21</c:f>
              <c:strCache>
                <c:ptCount val="1"/>
                <c:pt idx="0">
                  <c:v>2024</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Preise!$G$22:$G$25</c:f>
              <c:numCache>
                <c:formatCode>0</c:formatCode>
                <c:ptCount val="4"/>
                <c:pt idx="0">
                  <c:v>40.229999999999997</c:v>
                </c:pt>
                <c:pt idx="1">
                  <c:v>62.66</c:v>
                </c:pt>
                <c:pt idx="2">
                  <c:v>86.73</c:v>
                </c:pt>
                <c:pt idx="3">
                  <c:v>29</c:v>
                </c:pt>
              </c:numCache>
            </c:numRef>
          </c:val>
          <c:extLst>
            <c:ext xmlns:c16="http://schemas.microsoft.com/office/drawing/2014/chart" uri="{C3380CC4-5D6E-409C-BE32-E72D297353CC}">
              <c16:uniqueId val="{00000004-E137-48A3-86DB-307105CA4407}"/>
            </c:ext>
          </c:extLst>
        </c:ser>
        <c:ser>
          <c:idx val="5"/>
          <c:order val="5"/>
          <c:tx>
            <c:strRef>
              <c:f>Preise!$H$21</c:f>
              <c:strCache>
                <c:ptCount val="1"/>
                <c:pt idx="0">
                  <c:v>2025</c:v>
                </c:pt>
              </c:strCache>
            </c:strRef>
          </c:tx>
          <c:spPr>
            <a:solidFill>
              <a:schemeClr val="accent2">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Preise!$B$22:$B$25</c:f>
              <c:strCache>
                <c:ptCount val="4"/>
                <c:pt idx="0">
                  <c:v>Bodenhaltung</c:v>
                </c:pt>
                <c:pt idx="1">
                  <c:v>Freiland</c:v>
                </c:pt>
                <c:pt idx="2">
                  <c:v>Bio</c:v>
                </c:pt>
                <c:pt idx="3">
                  <c:v>Import</c:v>
                </c:pt>
              </c:strCache>
            </c:strRef>
          </c:cat>
          <c:val>
            <c:numRef>
              <c:f>Preise!$H$22:$H$25</c:f>
              <c:numCache>
                <c:formatCode>0</c:formatCode>
                <c:ptCount val="4"/>
                <c:pt idx="0">
                  <c:v>41.61</c:v>
                </c:pt>
                <c:pt idx="1">
                  <c:v>61.61</c:v>
                </c:pt>
                <c:pt idx="2">
                  <c:v>86.04</c:v>
                </c:pt>
                <c:pt idx="3">
                  <c:v>30.19</c:v>
                </c:pt>
              </c:numCache>
            </c:numRef>
          </c:val>
          <c:extLst>
            <c:ext xmlns:c16="http://schemas.microsoft.com/office/drawing/2014/chart" uri="{C3380CC4-5D6E-409C-BE32-E72D297353CC}">
              <c16:uniqueId val="{00000000-706C-4835-85CF-D608A1265D00}"/>
            </c:ext>
          </c:extLst>
        </c:ser>
        <c:dLbls>
          <c:dLblPos val="outEnd"/>
          <c:showLegendKey val="0"/>
          <c:showVal val="1"/>
          <c:showCatName val="0"/>
          <c:showSerName val="0"/>
          <c:showPercent val="0"/>
          <c:showBubbleSize val="0"/>
        </c:dLbls>
        <c:gapWidth val="200"/>
        <c:overlap val="-27"/>
        <c:axId val="1553548144"/>
        <c:axId val="1553565616"/>
      </c:barChart>
      <c:catAx>
        <c:axId val="155354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553565616"/>
        <c:crosses val="autoZero"/>
        <c:auto val="1"/>
        <c:lblAlgn val="ctr"/>
        <c:lblOffset val="100"/>
        <c:noMultiLvlLbl val="0"/>
      </c:catAx>
      <c:valAx>
        <c:axId val="1553565616"/>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 sourceLinked="1"/>
        <c:majorTickMark val="none"/>
        <c:minorTickMark val="none"/>
        <c:tickLblPos val="nextTo"/>
        <c:crossAx val="1553548144"/>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142875</xdr:rowOff>
    </xdr:from>
    <xdr:to>
      <xdr:col>7</xdr:col>
      <xdr:colOff>149225</xdr:colOff>
      <xdr:row>9</xdr:row>
      <xdr:rowOff>615950</xdr:rowOff>
    </xdr:to>
    <xdr:sp macro="" textlink="">
      <xdr:nvSpPr>
        <xdr:cNvPr id="72" name="Haupttitel1">
          <a:extLst>
            <a:ext uri="{FF2B5EF4-FFF2-40B4-BE49-F238E27FC236}">
              <a16:creationId xmlns:a16="http://schemas.microsoft.com/office/drawing/2014/main" id="{0F47D867-F352-4C82-AE18-A5E6D33887B9}"/>
            </a:ext>
          </a:extLst>
        </xdr:cNvPr>
        <xdr:cNvSpPr txBox="1"/>
      </xdr:nvSpPr>
      <xdr:spPr>
        <a:xfrm>
          <a:off x="9525" y="1228725"/>
          <a:ext cx="62738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Entwicklung der Inlandproduktion nach Produktionssystem</a:t>
          </a:r>
        </a:p>
      </xdr:txBody>
    </xdr:sp>
    <xdr:clientData/>
  </xdr:twoCellAnchor>
  <xdr:twoCellAnchor>
    <xdr:from>
      <xdr:col>0</xdr:col>
      <xdr:colOff>99525</xdr:colOff>
      <xdr:row>6</xdr:row>
      <xdr:rowOff>142875</xdr:rowOff>
    </xdr:from>
    <xdr:to>
      <xdr:col>1</xdr:col>
      <xdr:colOff>478500</xdr:colOff>
      <xdr:row>6</xdr:row>
      <xdr:rowOff>142875</xdr:rowOff>
    </xdr:to>
    <xdr:cxnSp macro="">
      <xdr:nvCxnSpPr>
        <xdr:cNvPr id="73" name="maintitleline1">
          <a:extLst>
            <a:ext uri="{FF2B5EF4-FFF2-40B4-BE49-F238E27FC236}">
              <a16:creationId xmlns:a16="http://schemas.microsoft.com/office/drawing/2014/main" id="{39A96C1C-2141-47D1-B50A-77CDD2D7A70C}"/>
            </a:ext>
          </a:extLst>
        </xdr:cNvPr>
        <xdr:cNvCxnSpPr/>
      </xdr:nvCxnSpPr>
      <xdr:spPr>
        <a:xfrm>
          <a:off x="99525"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0</xdr:colOff>
      <xdr:row>7</xdr:row>
      <xdr:rowOff>0</xdr:rowOff>
    </xdr:from>
    <xdr:to>
      <xdr:col>21</xdr:col>
      <xdr:colOff>671285</xdr:colOff>
      <xdr:row>9</xdr:row>
      <xdr:rowOff>480060</xdr:rowOff>
    </xdr:to>
    <xdr:grpSp>
      <xdr:nvGrpSpPr>
        <xdr:cNvPr id="2" name="Quellenangaben1">
          <a:extLst>
            <a:ext uri="{FF2B5EF4-FFF2-40B4-BE49-F238E27FC236}">
              <a16:creationId xmlns:a16="http://schemas.microsoft.com/office/drawing/2014/main" id="{3A027B7A-018D-4B33-B3D8-1A4432900BD4}"/>
            </a:ext>
          </a:extLst>
        </xdr:cNvPr>
        <xdr:cNvGrpSpPr/>
      </xdr:nvGrpSpPr>
      <xdr:grpSpPr>
        <a:xfrm>
          <a:off x="13677900" y="1226820"/>
          <a:ext cx="4862285" cy="830580"/>
          <a:chOff x="8512175" y="1212850"/>
          <a:chExt cx="4851400" cy="844912"/>
        </a:xfrm>
      </xdr:grpSpPr>
      <xdr:sp macro="" textlink="">
        <xdr:nvSpPr>
          <xdr:cNvPr id="4" name="Source1">
            <a:extLst>
              <a:ext uri="{FF2B5EF4-FFF2-40B4-BE49-F238E27FC236}">
                <a16:creationId xmlns:a16="http://schemas.microsoft.com/office/drawing/2014/main" id="{028E5810-EAE5-6F03-D287-95AD3B740887}"/>
              </a:ext>
            </a:extLst>
          </xdr:cNvPr>
          <xdr:cNvSpPr txBox="1"/>
        </xdr:nvSpPr>
        <xdr:spPr>
          <a:xfrm>
            <a:off x="8512175" y="1212850"/>
            <a:ext cx="4851400" cy="18675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5" name="Publication1">
            <a:extLst>
              <a:ext uri="{FF2B5EF4-FFF2-40B4-BE49-F238E27FC236}">
                <a16:creationId xmlns:a16="http://schemas.microsoft.com/office/drawing/2014/main" id="{F46F686C-6130-406D-04F9-E29CFEC874DA}"/>
              </a:ext>
            </a:extLst>
          </xdr:cNvPr>
          <xdr:cNvSpPr txBox="1"/>
        </xdr:nvSpPr>
        <xdr:spPr>
          <a:xfrm>
            <a:off x="8512175" y="1574800"/>
            <a:ext cx="4851400" cy="48296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16</xdr:col>
      <xdr:colOff>0</xdr:colOff>
      <xdr:row>12</xdr:row>
      <xdr:rowOff>0</xdr:rowOff>
    </xdr:from>
    <xdr:to>
      <xdr:col>23</xdr:col>
      <xdr:colOff>796776</xdr:colOff>
      <xdr:row>39</xdr:row>
      <xdr:rowOff>53975</xdr:rowOff>
    </xdr:to>
    <xdr:grpSp>
      <xdr:nvGrpSpPr>
        <xdr:cNvPr id="6" name="Gruppieren 5">
          <a:extLst>
            <a:ext uri="{FF2B5EF4-FFF2-40B4-BE49-F238E27FC236}">
              <a16:creationId xmlns:a16="http://schemas.microsoft.com/office/drawing/2014/main" id="{335B0C83-54B0-45EF-AC06-0A002EA93D13}"/>
            </a:ext>
          </a:extLst>
        </xdr:cNvPr>
        <xdr:cNvGrpSpPr/>
      </xdr:nvGrpSpPr>
      <xdr:grpSpPr>
        <a:xfrm>
          <a:off x="13677900" y="2491740"/>
          <a:ext cx="6664176" cy="4793615"/>
          <a:chOff x="13152874" y="6068653"/>
          <a:chExt cx="6688668" cy="4825898"/>
        </a:xfrm>
      </xdr:grpSpPr>
      <xdr:sp macro="" textlink="">
        <xdr:nvSpPr>
          <xdr:cNvPr id="7" name="graphtextu1">
            <a:extLst>
              <a:ext uri="{FF2B5EF4-FFF2-40B4-BE49-F238E27FC236}">
                <a16:creationId xmlns:a16="http://schemas.microsoft.com/office/drawing/2014/main" id="{FABFFCB0-7E82-436B-4DA0-25954B8FBF62}"/>
              </a:ext>
            </a:extLst>
          </xdr:cNvPr>
          <xdr:cNvSpPr txBox="1"/>
        </xdr:nvSpPr>
        <xdr:spPr>
          <a:xfrm>
            <a:off x="13169618" y="6092400"/>
            <a:ext cx="6356411" cy="912154"/>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802030000000004" pitchFamily="34" charset="0"/>
                <a:ea typeface="Inter" panose="020B08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itchFamily="2" charset="0"/>
                <a:ea typeface="Roboto" pitchFamily="2" charset="0"/>
                <a:cs typeface="Arial" panose="020B0604020202020204" pitchFamily="34" charset="0"/>
              </a:rPr>
              <a:t>Entwicklung der Inlandproduktion nach Produktionssystem</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itchFamily="2" charset="0"/>
              <a:ea typeface="Roboto"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Mio. Stück</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2013..2025</a:t>
            </a:r>
          </a:p>
          <a:p>
            <a:pPr lvl="0" indent="0" fontAlgn="auto" hangingPunct="1">
              <a:lnSpc>
                <a:spcPct val="100000"/>
              </a:lnSpc>
              <a:spcBef>
                <a:spcPts val="0"/>
              </a:spcBef>
              <a:spcAft>
                <a:spcPts val="0"/>
              </a:spcAft>
            </a:pPr>
            <a:endPar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
        <xdr:nvSpPr>
          <xdr:cNvPr id="8" name="graphtextl1">
            <a:extLst>
              <a:ext uri="{FF2B5EF4-FFF2-40B4-BE49-F238E27FC236}">
                <a16:creationId xmlns:a16="http://schemas.microsoft.com/office/drawing/2014/main" id="{FC2075CE-8BE7-5318-67C9-59D565716334}"/>
              </a:ext>
            </a:extLst>
          </xdr:cNvPr>
          <xdr:cNvSpPr txBox="1"/>
        </xdr:nvSpPr>
        <xdr:spPr>
          <a:xfrm>
            <a:off x="13169618" y="10689178"/>
            <a:ext cx="6668785" cy="20537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lumMod val="100000"/>
                  </a:schemeClr>
                </a:solidFill>
                <a:latin typeface="Roboto" panose="02000000000000000000" pitchFamily="2" charset="0"/>
              </a:rPr>
              <a:t>Quelle: Aviforum, Fachbereich Agrardaten</a:t>
            </a:r>
            <a:r>
              <a:rPr lang="de-CH" sz="1150" b="0" i="0" baseline="0">
                <a:solidFill>
                  <a:schemeClr val="tx2">
                    <a:lumMod val="100000"/>
                  </a:schemeClr>
                </a:solidFill>
                <a:latin typeface="Roboto" panose="02000000000000000000" pitchFamily="2" charset="0"/>
              </a:rPr>
              <a:t> und </a:t>
            </a:r>
            <a:r>
              <a:rPr lang="de-CH" sz="1150" b="0" i="0">
                <a:solidFill>
                  <a:schemeClr val="tx2">
                    <a:lumMod val="100000"/>
                  </a:schemeClr>
                </a:solidFill>
                <a:latin typeface="Roboto" panose="02000000000000000000" pitchFamily="2" charset="0"/>
              </a:rPr>
              <a:t>Marktanalysen BLW</a:t>
            </a:r>
          </a:p>
        </xdr:txBody>
      </xdr:sp>
      <xdr:cxnSp macro="">
        <xdr:nvCxnSpPr>
          <xdr:cNvPr id="9" name="titleline1">
            <a:extLst>
              <a:ext uri="{FF2B5EF4-FFF2-40B4-BE49-F238E27FC236}">
                <a16:creationId xmlns:a16="http://schemas.microsoft.com/office/drawing/2014/main" id="{BF4D0C05-FCA0-0292-6F75-E97B843DF799}"/>
              </a:ext>
            </a:extLst>
          </xdr:cNvPr>
          <xdr:cNvCxnSpPr/>
        </xdr:nvCxnSpPr>
        <xdr:spPr>
          <a:xfrm>
            <a:off x="13169618" y="6068653"/>
            <a:ext cx="506516"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0" name="Prereport1">
            <a:extLst>
              <a:ext uri="{FF2B5EF4-FFF2-40B4-BE49-F238E27FC236}">
                <a16:creationId xmlns:a16="http://schemas.microsoft.com/office/drawing/2014/main" id="{388044CE-D279-C91D-B977-C4658473FBBE}"/>
              </a:ext>
            </a:extLst>
          </xdr:cNvPr>
          <xdr:cNvGraphicFramePr/>
        </xdr:nvGraphicFramePr>
        <xdr:xfrm>
          <a:off x="13152874" y="7052671"/>
          <a:ext cx="6688668" cy="294333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Infobox3">
            <a:extLst>
              <a:ext uri="{FF2B5EF4-FFF2-40B4-BE49-F238E27FC236}">
                <a16:creationId xmlns:a16="http://schemas.microsoft.com/office/drawing/2014/main" id="{06DE4D3B-AA76-F59A-44ED-3E77E4A3B343}"/>
              </a:ext>
            </a:extLst>
          </xdr:cNvPr>
          <xdr:cNvSpPr/>
        </xdr:nvSpPr>
        <xdr:spPr>
          <a:xfrm>
            <a:off x="17154524" y="7427414"/>
            <a:ext cx="491399" cy="19036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+7.7 %</a:t>
            </a:r>
          </a:p>
        </xdr:txBody>
      </xdr:sp>
      <xdr:sp macro="" textlink="">
        <xdr:nvSpPr>
          <xdr:cNvPr id="12" name="Infobox3">
            <a:extLst>
              <a:ext uri="{FF2B5EF4-FFF2-40B4-BE49-F238E27FC236}">
                <a16:creationId xmlns:a16="http://schemas.microsoft.com/office/drawing/2014/main" id="{FF6E6F44-4C85-5421-AED6-8D7C17F37D02}"/>
              </a:ext>
            </a:extLst>
          </xdr:cNvPr>
          <xdr:cNvSpPr/>
        </xdr:nvSpPr>
        <xdr:spPr>
          <a:xfrm>
            <a:off x="16129052" y="7655111"/>
            <a:ext cx="491399" cy="190837"/>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+2.8 %</a:t>
            </a:r>
          </a:p>
        </xdr:txBody>
      </xdr:sp>
      <xdr:sp macro="" textlink="">
        <xdr:nvSpPr>
          <xdr:cNvPr id="13" name="Infobox3">
            <a:extLst>
              <a:ext uri="{FF2B5EF4-FFF2-40B4-BE49-F238E27FC236}">
                <a16:creationId xmlns:a16="http://schemas.microsoft.com/office/drawing/2014/main" id="{FB111DBD-64F7-89D5-0F72-8FA19C500BC9}"/>
              </a:ext>
            </a:extLst>
          </xdr:cNvPr>
          <xdr:cNvSpPr/>
        </xdr:nvSpPr>
        <xdr:spPr>
          <a:xfrm>
            <a:off x="15095006" y="7755036"/>
            <a:ext cx="491399" cy="19303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+3.7 %</a:t>
            </a:r>
          </a:p>
        </xdr:txBody>
      </xdr:sp>
      <xdr:sp macro="" textlink="">
        <xdr:nvSpPr>
          <xdr:cNvPr id="14" name="Infobox3">
            <a:extLst>
              <a:ext uri="{FF2B5EF4-FFF2-40B4-BE49-F238E27FC236}">
                <a16:creationId xmlns:a16="http://schemas.microsoft.com/office/drawing/2014/main" id="{E41C280F-AB56-82F2-1EA6-393F17C97D2B}"/>
              </a:ext>
            </a:extLst>
          </xdr:cNvPr>
          <xdr:cNvSpPr/>
        </xdr:nvSpPr>
        <xdr:spPr>
          <a:xfrm>
            <a:off x="15614953" y="7697757"/>
            <a:ext cx="491399" cy="19303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+3.6 %</a:t>
            </a:r>
          </a:p>
        </xdr:txBody>
      </xdr:sp>
      <xdr:sp macro="" textlink="">
        <xdr:nvSpPr>
          <xdr:cNvPr id="15" name="Infobox3">
            <a:extLst>
              <a:ext uri="{FF2B5EF4-FFF2-40B4-BE49-F238E27FC236}">
                <a16:creationId xmlns:a16="http://schemas.microsoft.com/office/drawing/2014/main" id="{657984B6-18A5-ACC4-6665-685D033E0C31}"/>
              </a:ext>
            </a:extLst>
          </xdr:cNvPr>
          <xdr:cNvSpPr/>
        </xdr:nvSpPr>
        <xdr:spPr>
          <a:xfrm>
            <a:off x="17674537" y="7443160"/>
            <a:ext cx="491399" cy="19168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-0.9 %</a:t>
            </a:r>
          </a:p>
        </xdr:txBody>
      </xdr:sp>
      <xdr:sp macro="" textlink="">
        <xdr:nvSpPr>
          <xdr:cNvPr id="16" name="Infobox3">
            <a:extLst>
              <a:ext uri="{FF2B5EF4-FFF2-40B4-BE49-F238E27FC236}">
                <a16:creationId xmlns:a16="http://schemas.microsoft.com/office/drawing/2014/main" id="{1559B6D8-CC08-7BCF-FEE5-8F99A1B41FDD}"/>
              </a:ext>
            </a:extLst>
          </xdr:cNvPr>
          <xdr:cNvSpPr/>
        </xdr:nvSpPr>
        <xdr:spPr>
          <a:xfrm>
            <a:off x="13550163" y="7911538"/>
            <a:ext cx="492526" cy="19168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+3.1 %</a:t>
            </a:r>
          </a:p>
        </xdr:txBody>
      </xdr:sp>
      <xdr:sp macro="" textlink="">
        <xdr:nvSpPr>
          <xdr:cNvPr id="17" name="Infobox3">
            <a:extLst>
              <a:ext uri="{FF2B5EF4-FFF2-40B4-BE49-F238E27FC236}">
                <a16:creationId xmlns:a16="http://schemas.microsoft.com/office/drawing/2014/main" id="{37B15172-1A46-F019-CA84-B8604B055417}"/>
              </a:ext>
            </a:extLst>
          </xdr:cNvPr>
          <xdr:cNvSpPr/>
        </xdr:nvSpPr>
        <xdr:spPr>
          <a:xfrm>
            <a:off x="14077901" y="7846745"/>
            <a:ext cx="491399" cy="18899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+6.2 %</a:t>
            </a:r>
          </a:p>
        </xdr:txBody>
      </xdr:sp>
      <xdr:sp macro="" textlink="">
        <xdr:nvSpPr>
          <xdr:cNvPr id="18" name="Infobox3">
            <a:extLst>
              <a:ext uri="{FF2B5EF4-FFF2-40B4-BE49-F238E27FC236}">
                <a16:creationId xmlns:a16="http://schemas.microsoft.com/office/drawing/2014/main" id="{55A2F46B-9309-C132-94B1-294717BAE774}"/>
              </a:ext>
            </a:extLst>
          </xdr:cNvPr>
          <xdr:cNvSpPr/>
        </xdr:nvSpPr>
        <xdr:spPr>
          <a:xfrm>
            <a:off x="16649784" y="7560438"/>
            <a:ext cx="491399" cy="190359"/>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+6.3 %</a:t>
            </a:r>
          </a:p>
        </xdr:txBody>
      </xdr:sp>
      <xdr:sp macro="" textlink="">
        <xdr:nvSpPr>
          <xdr:cNvPr id="19" name="graphtextm1">
            <a:extLst>
              <a:ext uri="{FF2B5EF4-FFF2-40B4-BE49-F238E27FC236}">
                <a16:creationId xmlns:a16="http://schemas.microsoft.com/office/drawing/2014/main" id="{76205FB6-206A-57B7-2142-ADAB6D5F06A5}"/>
              </a:ext>
            </a:extLst>
          </xdr:cNvPr>
          <xdr:cNvSpPr txBox="1"/>
        </xdr:nvSpPr>
        <xdr:spPr>
          <a:xfrm>
            <a:off x="13169618" y="9904779"/>
            <a:ext cx="6668785" cy="75132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a:solidFill>
                  <a:srgbClr val="3F3F3F"/>
                </a:solidFill>
                <a:latin typeface="Roboto" pitchFamily="2" charset="0"/>
              </a:rPr>
              <a:t>Bemerkungen: In der Kategorie Bodenhaltung/Freiland können die Eier nicht eindeutig einem Produktionssystem zugeordnet werden. Ab 2025 werden die Daten zur Eierproduktion nach einer angepassten Berechnungslogik erfasst. Alle Veränderungsraten beziehen sich somit auf die tatsächliche Entwicklung der Eierproduktion.</a:t>
            </a:r>
          </a:p>
          <a:p>
            <a:endParaRPr lang="de-CH" sz="1150">
              <a:solidFill>
                <a:srgbClr val="3F3F3F"/>
              </a:solidFill>
              <a:latin typeface="Roboto" pitchFamily="2" charset="0"/>
            </a:endParaRPr>
          </a:p>
        </xdr:txBody>
      </xdr:sp>
      <xdr:sp macro="" textlink="">
        <xdr:nvSpPr>
          <xdr:cNvPr id="20" name="Infobox3">
            <a:extLst>
              <a:ext uri="{FF2B5EF4-FFF2-40B4-BE49-F238E27FC236}">
                <a16:creationId xmlns:a16="http://schemas.microsoft.com/office/drawing/2014/main" id="{CB931C43-6210-BA20-63A1-53EC4D7C3E0F}"/>
              </a:ext>
            </a:extLst>
          </xdr:cNvPr>
          <xdr:cNvSpPr/>
        </xdr:nvSpPr>
        <xdr:spPr>
          <a:xfrm>
            <a:off x="18186881" y="7470396"/>
            <a:ext cx="491399" cy="19284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-3.7 %</a:t>
            </a:r>
          </a:p>
        </xdr:txBody>
      </xdr:sp>
      <xdr:sp macro="" textlink="">
        <xdr:nvSpPr>
          <xdr:cNvPr id="24" name="Infobox3">
            <a:extLst>
              <a:ext uri="{FF2B5EF4-FFF2-40B4-BE49-F238E27FC236}">
                <a16:creationId xmlns:a16="http://schemas.microsoft.com/office/drawing/2014/main" id="{D9F6F8E3-5F22-3278-8F6A-D1B9DC4A4E40}"/>
              </a:ext>
            </a:extLst>
          </xdr:cNvPr>
          <xdr:cNvSpPr/>
        </xdr:nvSpPr>
        <xdr:spPr>
          <a:xfrm>
            <a:off x="18698644" y="7447657"/>
            <a:ext cx="491399" cy="19284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+2.8 %</a:t>
            </a:r>
          </a:p>
        </xdr:txBody>
      </xdr:sp>
      <xdr:sp macro="" textlink="">
        <xdr:nvSpPr>
          <xdr:cNvPr id="25" name="Infobox3">
            <a:extLst>
              <a:ext uri="{FF2B5EF4-FFF2-40B4-BE49-F238E27FC236}">
                <a16:creationId xmlns:a16="http://schemas.microsoft.com/office/drawing/2014/main" id="{6F396BC6-F9C7-E1A8-D767-7832684C7952}"/>
              </a:ext>
            </a:extLst>
          </xdr:cNvPr>
          <xdr:cNvSpPr/>
        </xdr:nvSpPr>
        <xdr:spPr>
          <a:xfrm>
            <a:off x="14583014" y="7803398"/>
            <a:ext cx="491399" cy="18899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+2.8 %</a:t>
            </a:r>
          </a:p>
        </xdr:txBody>
      </xdr:sp>
    </xdr:grpSp>
    <xdr:clientData/>
  </xdr:twoCellAnchor>
  <xdr:twoCellAnchor editAs="oneCell">
    <xdr:from>
      <xdr:col>0</xdr:col>
      <xdr:colOff>47625</xdr:colOff>
      <xdr:row>0</xdr:row>
      <xdr:rowOff>38099</xdr:rowOff>
    </xdr:from>
    <xdr:to>
      <xdr:col>6</xdr:col>
      <xdr:colOff>533325</xdr:colOff>
      <xdr:row>4</xdr:row>
      <xdr:rowOff>38709</xdr:rowOff>
    </xdr:to>
    <xdr:pic>
      <xdr:nvPicPr>
        <xdr:cNvPr id="23" name="Grafik 22">
          <a:extLst>
            <a:ext uri="{FF2B5EF4-FFF2-40B4-BE49-F238E27FC236}">
              <a16:creationId xmlns:a16="http://schemas.microsoft.com/office/drawing/2014/main" id="{D4159814-8682-B1B3-6DBF-6A32E2441996}"/>
            </a:ext>
          </a:extLst>
        </xdr:cNvPr>
        <xdr:cNvPicPr>
          <a:picLocks noChangeAspect="1"/>
        </xdr:cNvPicPr>
      </xdr:nvPicPr>
      <xdr:blipFill>
        <a:blip xmlns:r="http://schemas.openxmlformats.org/officeDocument/2006/relationships" r:embed="rId2"/>
        <a:stretch>
          <a:fillRect/>
        </a:stretch>
      </xdr:blipFill>
      <xdr:spPr>
        <a:xfrm>
          <a:off x="47625" y="38099"/>
          <a:ext cx="5781600" cy="7245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xdr:row>
      <xdr:rowOff>142875</xdr:rowOff>
    </xdr:from>
    <xdr:to>
      <xdr:col>4</xdr:col>
      <xdr:colOff>149225</xdr:colOff>
      <xdr:row>9</xdr:row>
      <xdr:rowOff>615950</xdr:rowOff>
    </xdr:to>
    <xdr:sp macro="" textlink="">
      <xdr:nvSpPr>
        <xdr:cNvPr id="3" name="Haupttitel1">
          <a:extLst>
            <a:ext uri="{FF2B5EF4-FFF2-40B4-BE49-F238E27FC236}">
              <a16:creationId xmlns:a16="http://schemas.microsoft.com/office/drawing/2014/main" id="{4FB2FC31-795B-47AD-A76B-8881AC30B518}"/>
            </a:ext>
          </a:extLst>
        </xdr:cNvPr>
        <xdr:cNvSpPr txBox="1"/>
      </xdr:nvSpPr>
      <xdr:spPr>
        <a:xfrm>
          <a:off x="9525" y="1228725"/>
          <a:ext cx="62738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Produzenten- und Konsumentenpreise</a:t>
          </a:r>
        </a:p>
      </xdr:txBody>
    </xdr:sp>
    <xdr:clientData/>
  </xdr:twoCellAnchor>
  <xdr:twoCellAnchor>
    <xdr:from>
      <xdr:col>0</xdr:col>
      <xdr:colOff>99525</xdr:colOff>
      <xdr:row>6</xdr:row>
      <xdr:rowOff>142875</xdr:rowOff>
    </xdr:from>
    <xdr:to>
      <xdr:col>1</xdr:col>
      <xdr:colOff>478500</xdr:colOff>
      <xdr:row>6</xdr:row>
      <xdr:rowOff>142875</xdr:rowOff>
    </xdr:to>
    <xdr:cxnSp macro="">
      <xdr:nvCxnSpPr>
        <xdr:cNvPr id="4" name="maintitleline1">
          <a:extLst>
            <a:ext uri="{FF2B5EF4-FFF2-40B4-BE49-F238E27FC236}">
              <a16:creationId xmlns:a16="http://schemas.microsoft.com/office/drawing/2014/main" id="{7987A487-C0BB-48F2-8BD2-3A9210869849}"/>
            </a:ext>
          </a:extLst>
        </xdr:cNvPr>
        <xdr:cNvCxnSpPr/>
      </xdr:nvCxnSpPr>
      <xdr:spPr>
        <a:xfrm>
          <a:off x="99525"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742951</xdr:colOff>
      <xdr:row>12</xdr:row>
      <xdr:rowOff>14967</xdr:rowOff>
    </xdr:from>
    <xdr:to>
      <xdr:col>20</xdr:col>
      <xdr:colOff>209879</xdr:colOff>
      <xdr:row>17</xdr:row>
      <xdr:rowOff>2756969</xdr:rowOff>
    </xdr:to>
    <xdr:grpSp>
      <xdr:nvGrpSpPr>
        <xdr:cNvPr id="10" name="Gruppieren 9">
          <a:extLst>
            <a:ext uri="{FF2B5EF4-FFF2-40B4-BE49-F238E27FC236}">
              <a16:creationId xmlns:a16="http://schemas.microsoft.com/office/drawing/2014/main" id="{28FA6EB4-1C30-478D-A183-C663544258ED}"/>
            </a:ext>
          </a:extLst>
        </xdr:cNvPr>
        <xdr:cNvGrpSpPr/>
      </xdr:nvGrpSpPr>
      <xdr:grpSpPr>
        <a:xfrm>
          <a:off x="11929111" y="2506707"/>
          <a:ext cx="6172528" cy="3694502"/>
          <a:chOff x="11083925" y="2524125"/>
          <a:chExt cx="6130800" cy="3992499"/>
        </a:xfrm>
      </xdr:grpSpPr>
      <xdr:sp macro="" textlink="">
        <xdr:nvSpPr>
          <xdr:cNvPr id="29" name="graphtextl2">
            <a:extLst>
              <a:ext uri="{FF2B5EF4-FFF2-40B4-BE49-F238E27FC236}">
                <a16:creationId xmlns:a16="http://schemas.microsoft.com/office/drawing/2014/main" id="{8B1FB769-DB65-4926-8BEF-549FAF28CFBD}"/>
              </a:ext>
            </a:extLst>
          </xdr:cNvPr>
          <xdr:cNvSpPr txBox="1"/>
        </xdr:nvSpPr>
        <xdr:spPr>
          <a:xfrm>
            <a:off x="11083925" y="6341151"/>
            <a:ext cx="6130800" cy="17547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Quelle: Fachbereich Agrardaten und Marktanalysen BLW</a:t>
            </a:r>
          </a:p>
        </xdr:txBody>
      </xdr:sp>
      <xdr:graphicFrame macro="">
        <xdr:nvGraphicFramePr>
          <xdr:cNvPr id="61" name="Prereport4">
            <a:extLst>
              <a:ext uri="{FF2B5EF4-FFF2-40B4-BE49-F238E27FC236}">
                <a16:creationId xmlns:a16="http://schemas.microsoft.com/office/drawing/2014/main" id="{0998132C-6A2F-45D5-8CCE-29E9425CFDB3}"/>
              </a:ext>
            </a:extLst>
          </xdr:cNvPr>
          <xdr:cNvGraphicFramePr/>
        </xdr:nvGraphicFramePr>
        <xdr:xfrm>
          <a:off x="11083925" y="3425505"/>
          <a:ext cx="6130800" cy="27400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3" name="graphtextu2">
            <a:extLst>
              <a:ext uri="{FF2B5EF4-FFF2-40B4-BE49-F238E27FC236}">
                <a16:creationId xmlns:a16="http://schemas.microsoft.com/office/drawing/2014/main" id="{40E5B50D-9675-4158-BE37-B49BFD87D14B}"/>
              </a:ext>
            </a:extLst>
          </xdr:cNvPr>
          <xdr:cNvSpPr txBox="1"/>
        </xdr:nvSpPr>
        <xdr:spPr>
          <a:xfrm>
            <a:off x="11083925" y="2524127"/>
            <a:ext cx="6089354" cy="11036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anose="02000000000000000000" pitchFamily="2" charset="0"/>
                <a:ea typeface="Roboto" panose="02000000000000000000" pitchFamily="2" charset="0"/>
                <a:cs typeface="Arial" panose="020B0604020202020204" pitchFamily="34" charset="0"/>
              </a:rPr>
              <a:t>Entwicklung der Produzentenpreise </a:t>
            </a:r>
            <a:endParaRPr lang="de-CH" sz="600" b="1" i="0" strike="noStrike" kern="0" cap="none" spc="0" normalizeH="0" baseline="0">
              <a:solidFill>
                <a:schemeClr val="accent3"/>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Rappen</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2016..2025</a:t>
            </a:r>
          </a:p>
          <a:p>
            <a:pPr lvl="0" indent="0" fontAlgn="auto" hangingPunct="1">
              <a:lnSpc>
                <a:spcPct val="100000"/>
              </a:lnSpc>
              <a:spcBef>
                <a:spcPts val="0"/>
              </a:spcBef>
              <a:spcAft>
                <a:spcPts val="0"/>
              </a:spcAft>
            </a:pPr>
            <a:endPar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cxnSp macro="">
        <xdr:nvCxnSpPr>
          <xdr:cNvPr id="74" name="Gerader Verbinder 73">
            <a:extLst>
              <a:ext uri="{FF2B5EF4-FFF2-40B4-BE49-F238E27FC236}">
                <a16:creationId xmlns:a16="http://schemas.microsoft.com/office/drawing/2014/main" id="{71B4C907-1AA9-43C6-B3AE-4ECA158A6E9A}"/>
              </a:ext>
            </a:extLst>
          </xdr:cNvPr>
          <xdr:cNvCxnSpPr/>
        </xdr:nvCxnSpPr>
        <xdr:spPr>
          <a:xfrm>
            <a:off x="11083925" y="2524125"/>
            <a:ext cx="410674" cy="0"/>
          </a:xfrm>
          <a:prstGeom prst="line">
            <a:avLst/>
          </a:prstGeom>
          <a:solidFill>
            <a:schemeClr val="bg1"/>
          </a:solidFill>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742951</xdr:colOff>
      <xdr:row>20</xdr:row>
      <xdr:rowOff>188686</xdr:rowOff>
    </xdr:from>
    <xdr:to>
      <xdr:col>20</xdr:col>
      <xdr:colOff>159079</xdr:colOff>
      <xdr:row>43</xdr:row>
      <xdr:rowOff>71665</xdr:rowOff>
    </xdr:to>
    <xdr:grpSp>
      <xdr:nvGrpSpPr>
        <xdr:cNvPr id="11" name="Gruppieren 10">
          <a:extLst>
            <a:ext uri="{FF2B5EF4-FFF2-40B4-BE49-F238E27FC236}">
              <a16:creationId xmlns:a16="http://schemas.microsoft.com/office/drawing/2014/main" id="{BE7BB967-62B4-43E4-9218-2F6EA03641E2}"/>
            </a:ext>
          </a:extLst>
        </xdr:cNvPr>
        <xdr:cNvGrpSpPr/>
      </xdr:nvGrpSpPr>
      <xdr:grpSpPr>
        <a:xfrm>
          <a:off x="11929111" y="7389586"/>
          <a:ext cx="6121728" cy="4005399"/>
          <a:chOff x="11106150" y="7143750"/>
          <a:chExt cx="6130800" cy="4095750"/>
        </a:xfrm>
      </xdr:grpSpPr>
      <xdr:sp macro="" textlink="">
        <xdr:nvSpPr>
          <xdr:cNvPr id="76" name="graphtextl2">
            <a:extLst>
              <a:ext uri="{FF2B5EF4-FFF2-40B4-BE49-F238E27FC236}">
                <a16:creationId xmlns:a16="http://schemas.microsoft.com/office/drawing/2014/main" id="{E46EBF24-1DA0-4508-96EB-C6F1ED345BC8}"/>
              </a:ext>
            </a:extLst>
          </xdr:cNvPr>
          <xdr:cNvSpPr txBox="1"/>
        </xdr:nvSpPr>
        <xdr:spPr>
          <a:xfrm>
            <a:off x="11106150" y="11056026"/>
            <a:ext cx="6130800" cy="1834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Quelle: Fachbereich Agrardaten und Marktanalysen BLW</a:t>
            </a:r>
          </a:p>
        </xdr:txBody>
      </xdr:sp>
      <xdr:graphicFrame macro="">
        <xdr:nvGraphicFramePr>
          <xdr:cNvPr id="77" name="Prereport4">
            <a:extLst>
              <a:ext uri="{FF2B5EF4-FFF2-40B4-BE49-F238E27FC236}">
                <a16:creationId xmlns:a16="http://schemas.microsoft.com/office/drawing/2014/main" id="{11CC4B22-B4EC-455C-92CC-1C9C86C9F366}"/>
              </a:ext>
            </a:extLst>
          </xdr:cNvPr>
          <xdr:cNvGraphicFramePr>
            <a:graphicFrameLocks/>
          </xdr:cNvGraphicFramePr>
        </xdr:nvGraphicFramePr>
        <xdr:xfrm>
          <a:off x="11106150" y="8083230"/>
          <a:ext cx="6130800" cy="27876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8" name="graphtextu2">
            <a:extLst>
              <a:ext uri="{FF2B5EF4-FFF2-40B4-BE49-F238E27FC236}">
                <a16:creationId xmlns:a16="http://schemas.microsoft.com/office/drawing/2014/main" id="{88AD02C0-B6A6-47BA-ADC2-EB4BEA4E80CC}"/>
              </a:ext>
            </a:extLst>
          </xdr:cNvPr>
          <xdr:cNvSpPr txBox="1"/>
        </xdr:nvSpPr>
        <xdr:spPr>
          <a:xfrm>
            <a:off x="11106150" y="7143753"/>
            <a:ext cx="5137150" cy="104253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anose="02000000000000000000" pitchFamily="2" charset="0"/>
                <a:ea typeface="Roboto" panose="02000000000000000000" pitchFamily="2" charset="0"/>
                <a:cs typeface="Arial" panose="020B0604020202020204" pitchFamily="34" charset="0"/>
              </a:rPr>
              <a:t>Entwicklung der Konsumentenpreise </a:t>
            </a:r>
            <a:endParaRPr lang="de-CH" sz="600" b="1" i="0" strike="noStrike" kern="0" cap="none" spc="0" normalizeH="0" baseline="0">
              <a:solidFill>
                <a:schemeClr val="accent3"/>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Rappen</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2020..2025</a:t>
            </a:r>
          </a:p>
          <a:p>
            <a:pPr lvl="0" indent="0" fontAlgn="auto" hangingPunct="1">
              <a:lnSpc>
                <a:spcPct val="100000"/>
              </a:lnSpc>
              <a:spcBef>
                <a:spcPts val="0"/>
              </a:spcBef>
              <a:spcAft>
                <a:spcPts val="0"/>
              </a:spcAft>
            </a:pPr>
            <a:endPar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cxnSp macro="">
        <xdr:nvCxnSpPr>
          <xdr:cNvPr id="79" name="Gerader Verbinder 78">
            <a:extLst>
              <a:ext uri="{FF2B5EF4-FFF2-40B4-BE49-F238E27FC236}">
                <a16:creationId xmlns:a16="http://schemas.microsoft.com/office/drawing/2014/main" id="{F68469F1-F091-4E41-B7C2-2583DE3AC9B4}"/>
              </a:ext>
            </a:extLst>
          </xdr:cNvPr>
          <xdr:cNvCxnSpPr/>
        </xdr:nvCxnSpPr>
        <xdr:spPr>
          <a:xfrm>
            <a:off x="11106150" y="7143750"/>
            <a:ext cx="410674" cy="0"/>
          </a:xfrm>
          <a:prstGeom prst="line">
            <a:avLst/>
          </a:prstGeom>
          <a:solidFill>
            <a:schemeClr val="bg1"/>
          </a:solidFill>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13</xdr:col>
      <xdr:colOff>0</xdr:colOff>
      <xdr:row>7</xdr:row>
      <xdr:rowOff>0</xdr:rowOff>
    </xdr:from>
    <xdr:to>
      <xdr:col>18</xdr:col>
      <xdr:colOff>671284</xdr:colOff>
      <xdr:row>9</xdr:row>
      <xdr:rowOff>548820</xdr:rowOff>
    </xdr:to>
    <xdr:grpSp>
      <xdr:nvGrpSpPr>
        <xdr:cNvPr id="13" name="Quellenangaben1">
          <a:extLst>
            <a:ext uri="{FF2B5EF4-FFF2-40B4-BE49-F238E27FC236}">
              <a16:creationId xmlns:a16="http://schemas.microsoft.com/office/drawing/2014/main" id="{87DA52BE-1170-4D07-946D-BE3774EB97A2}"/>
            </a:ext>
          </a:extLst>
        </xdr:cNvPr>
        <xdr:cNvGrpSpPr/>
      </xdr:nvGrpSpPr>
      <xdr:grpSpPr>
        <a:xfrm>
          <a:off x="12024360" y="1226820"/>
          <a:ext cx="4862284" cy="899340"/>
          <a:chOff x="8512175" y="1212850"/>
          <a:chExt cx="4851400" cy="918558"/>
        </a:xfrm>
      </xdr:grpSpPr>
      <xdr:sp macro="" textlink="">
        <xdr:nvSpPr>
          <xdr:cNvPr id="14" name="Source1">
            <a:extLst>
              <a:ext uri="{FF2B5EF4-FFF2-40B4-BE49-F238E27FC236}">
                <a16:creationId xmlns:a16="http://schemas.microsoft.com/office/drawing/2014/main" id="{ABA25EBF-1D7C-E1CE-75AB-3236E3190CC7}"/>
              </a:ext>
            </a:extLst>
          </xdr:cNvPr>
          <xdr:cNvSpPr txBox="1"/>
        </xdr:nvSpPr>
        <xdr:spPr>
          <a:xfrm>
            <a:off x="8512175" y="121285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15" name="Publication1">
            <a:extLst>
              <a:ext uri="{FF2B5EF4-FFF2-40B4-BE49-F238E27FC236}">
                <a16:creationId xmlns:a16="http://schemas.microsoft.com/office/drawing/2014/main" id="{D88D62E7-D9E6-AF8F-C0E2-0FE5662E9F70}"/>
              </a:ext>
            </a:extLst>
          </xdr:cNvPr>
          <xdr:cNvSpPr txBox="1"/>
        </xdr:nvSpPr>
        <xdr:spPr>
          <a:xfrm>
            <a:off x="8512175" y="1574800"/>
            <a:ext cx="4851400" cy="5566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editAs="oneCell">
    <xdr:from>
      <xdr:col>0</xdr:col>
      <xdr:colOff>47625</xdr:colOff>
      <xdr:row>0</xdr:row>
      <xdr:rowOff>38100</xdr:rowOff>
    </xdr:from>
    <xdr:to>
      <xdr:col>5</xdr:col>
      <xdr:colOff>552375</xdr:colOff>
      <xdr:row>4</xdr:row>
      <xdr:rowOff>38710</xdr:rowOff>
    </xdr:to>
    <xdr:pic>
      <xdr:nvPicPr>
        <xdr:cNvPr id="5" name="Grafik 4">
          <a:extLst>
            <a:ext uri="{FF2B5EF4-FFF2-40B4-BE49-F238E27FC236}">
              <a16:creationId xmlns:a16="http://schemas.microsoft.com/office/drawing/2014/main" id="{FF9BF67F-31A4-4A3A-9099-82413EAEC65F}"/>
            </a:ext>
          </a:extLst>
        </xdr:cNvPr>
        <xdr:cNvPicPr>
          <a:picLocks noChangeAspect="1"/>
        </xdr:cNvPicPr>
      </xdr:nvPicPr>
      <xdr:blipFill>
        <a:blip xmlns:r="http://schemas.openxmlformats.org/officeDocument/2006/relationships" r:embed="rId3"/>
        <a:stretch>
          <a:fillRect/>
        </a:stretch>
      </xdr:blipFill>
      <xdr:spPr>
        <a:xfrm>
          <a:off x="47625" y="38100"/>
          <a:ext cx="5781600" cy="72451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0.9071</cdr:x>
      <cdr:y>0.10379</cdr:y>
    </cdr:from>
    <cdr:to>
      <cdr:x>0.98056</cdr:x>
      <cdr:y>0.1693</cdr:y>
    </cdr:to>
    <cdr:sp macro="" textlink="">
      <cdr:nvSpPr>
        <cdr:cNvPr id="3" name="Infobox3">
          <a:extLst xmlns:a="http://schemas.openxmlformats.org/drawingml/2006/main">
            <a:ext uri="{FF2B5EF4-FFF2-40B4-BE49-F238E27FC236}">
              <a16:creationId xmlns:a16="http://schemas.microsoft.com/office/drawing/2014/main" id="{D9F6F8E3-5F22-3278-8F6A-D1B9DC4A4E40}"/>
            </a:ext>
          </a:extLst>
        </cdr:cNvPr>
        <cdr:cNvSpPr/>
      </cdr:nvSpPr>
      <cdr:spPr>
        <a:xfrm xmlns:a="http://schemas.openxmlformats.org/drawingml/2006/main">
          <a:off x="6045069" y="309716"/>
          <a:ext cx="489551" cy="195486"/>
        </a:xfrm>
        <a:prstGeom xmlns:a="http://schemas.openxmlformats.org/drawingml/2006/main" prst="roundRect">
          <a:avLst/>
        </a:prstGeom>
        <a:solidFill xmlns:a="http://schemas.openxmlformats.org/drawingml/2006/main">
          <a:schemeClr val="accent6">
            <a:lumMod val="100000"/>
          </a:schemeClr>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18000" tIns="18000" rIns="18000" bIns="1800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indent="0" algn="ctr"/>
          <a:r>
            <a:rPr lang="de-CH" sz="1150" b="1" i="0" u="none" strike="noStrike">
              <a:solidFill>
                <a:srgbClr val="FFFFFF"/>
              </a:solidFill>
              <a:latin typeface="Roboto" panose="02000000000000000000" pitchFamily="2" charset="0"/>
              <a:ea typeface="Roboto" panose="02000000000000000000" pitchFamily="2" charset="0"/>
              <a:cs typeface="+mn-cs"/>
            </a:rPr>
            <a:t>+4.2 %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xdr:colOff>
      <xdr:row>6</xdr:row>
      <xdr:rowOff>142875</xdr:rowOff>
    </xdr:from>
    <xdr:to>
      <xdr:col>7</xdr:col>
      <xdr:colOff>609600</xdr:colOff>
      <xdr:row>9</xdr:row>
      <xdr:rowOff>615950</xdr:rowOff>
    </xdr:to>
    <xdr:sp macro="" textlink="">
      <xdr:nvSpPr>
        <xdr:cNvPr id="3" name="Haupttitel1">
          <a:extLst>
            <a:ext uri="{FF2B5EF4-FFF2-40B4-BE49-F238E27FC236}">
              <a16:creationId xmlns:a16="http://schemas.microsoft.com/office/drawing/2014/main" id="{E218AB1B-C23E-4B58-A5F9-6496FBA07D6B}"/>
            </a:ext>
          </a:extLst>
        </xdr:cNvPr>
        <xdr:cNvSpPr txBox="1"/>
      </xdr:nvSpPr>
      <xdr:spPr>
        <a:xfrm>
          <a:off x="9524" y="1228725"/>
          <a:ext cx="6734176"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Gesamter Inlandbedarf aufgeteilt nach Schweizer Produktion und Import</a:t>
          </a:r>
        </a:p>
      </xdr:txBody>
    </xdr:sp>
    <xdr:clientData/>
  </xdr:twoCellAnchor>
  <xdr:twoCellAnchor>
    <xdr:from>
      <xdr:col>0</xdr:col>
      <xdr:colOff>99525</xdr:colOff>
      <xdr:row>6</xdr:row>
      <xdr:rowOff>142875</xdr:rowOff>
    </xdr:from>
    <xdr:to>
      <xdr:col>1</xdr:col>
      <xdr:colOff>478500</xdr:colOff>
      <xdr:row>6</xdr:row>
      <xdr:rowOff>142875</xdr:rowOff>
    </xdr:to>
    <xdr:cxnSp macro="">
      <xdr:nvCxnSpPr>
        <xdr:cNvPr id="4" name="maintitleline1">
          <a:extLst>
            <a:ext uri="{FF2B5EF4-FFF2-40B4-BE49-F238E27FC236}">
              <a16:creationId xmlns:a16="http://schemas.microsoft.com/office/drawing/2014/main" id="{F1EFF413-2E16-440D-883B-58AA820A241C}"/>
            </a:ext>
          </a:extLst>
        </xdr:cNvPr>
        <xdr:cNvCxnSpPr/>
      </xdr:nvCxnSpPr>
      <xdr:spPr>
        <a:xfrm>
          <a:off x="99525"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0</xdr:colOff>
      <xdr:row>7</xdr:row>
      <xdr:rowOff>0</xdr:rowOff>
    </xdr:from>
    <xdr:to>
      <xdr:col>21</xdr:col>
      <xdr:colOff>682714</xdr:colOff>
      <xdr:row>9</xdr:row>
      <xdr:rowOff>605790</xdr:rowOff>
    </xdr:to>
    <xdr:grpSp>
      <xdr:nvGrpSpPr>
        <xdr:cNvPr id="36" name="Quellenangaben1">
          <a:extLst>
            <a:ext uri="{FF2B5EF4-FFF2-40B4-BE49-F238E27FC236}">
              <a16:creationId xmlns:a16="http://schemas.microsoft.com/office/drawing/2014/main" id="{B021AC00-5B36-441D-BC84-26775FE350FD}"/>
            </a:ext>
          </a:extLst>
        </xdr:cNvPr>
        <xdr:cNvGrpSpPr/>
      </xdr:nvGrpSpPr>
      <xdr:grpSpPr>
        <a:xfrm>
          <a:off x="13677900" y="1226820"/>
          <a:ext cx="4873714" cy="956310"/>
          <a:chOff x="8512175" y="1212850"/>
          <a:chExt cx="4851400" cy="969334"/>
        </a:xfrm>
      </xdr:grpSpPr>
      <xdr:sp macro="" textlink="">
        <xdr:nvSpPr>
          <xdr:cNvPr id="37" name="Source1">
            <a:extLst>
              <a:ext uri="{FF2B5EF4-FFF2-40B4-BE49-F238E27FC236}">
                <a16:creationId xmlns:a16="http://schemas.microsoft.com/office/drawing/2014/main" id="{F17229C9-E545-66D5-B759-4D39F7A6CAEF}"/>
              </a:ext>
            </a:extLst>
          </xdr:cNvPr>
          <xdr:cNvSpPr txBox="1"/>
        </xdr:nvSpPr>
        <xdr:spPr>
          <a:xfrm>
            <a:off x="8512175" y="121285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38" name="Publication1">
            <a:extLst>
              <a:ext uri="{FF2B5EF4-FFF2-40B4-BE49-F238E27FC236}">
                <a16:creationId xmlns:a16="http://schemas.microsoft.com/office/drawing/2014/main" id="{2A534A88-640D-3212-4095-7F6A20E8DDC0}"/>
              </a:ext>
            </a:extLst>
          </xdr:cNvPr>
          <xdr:cNvSpPr txBox="1"/>
        </xdr:nvSpPr>
        <xdr:spPr>
          <a:xfrm>
            <a:off x="8512175" y="1574800"/>
            <a:ext cx="4851400" cy="60738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16</xdr:col>
      <xdr:colOff>0</xdr:colOff>
      <xdr:row>12</xdr:row>
      <xdr:rowOff>0</xdr:rowOff>
    </xdr:from>
    <xdr:to>
      <xdr:col>24</xdr:col>
      <xdr:colOff>223995</xdr:colOff>
      <xdr:row>40</xdr:row>
      <xdr:rowOff>28575</xdr:rowOff>
    </xdr:to>
    <xdr:grpSp>
      <xdr:nvGrpSpPr>
        <xdr:cNvPr id="39" name="Gruppieren 38">
          <a:extLst>
            <a:ext uri="{FF2B5EF4-FFF2-40B4-BE49-F238E27FC236}">
              <a16:creationId xmlns:a16="http://schemas.microsoft.com/office/drawing/2014/main" id="{C86179BF-CB61-4D09-8092-0C489688C371}"/>
            </a:ext>
          </a:extLst>
        </xdr:cNvPr>
        <xdr:cNvGrpSpPr/>
      </xdr:nvGrpSpPr>
      <xdr:grpSpPr>
        <a:xfrm>
          <a:off x="13677900" y="2491740"/>
          <a:ext cx="6929595" cy="4775835"/>
          <a:chOff x="12887274" y="2336157"/>
          <a:chExt cx="6892976" cy="4751613"/>
        </a:xfrm>
      </xdr:grpSpPr>
      <xdr:sp macro="" textlink="">
        <xdr:nvSpPr>
          <xdr:cNvPr id="40" name="graphtextu1">
            <a:extLst>
              <a:ext uri="{FF2B5EF4-FFF2-40B4-BE49-F238E27FC236}">
                <a16:creationId xmlns:a16="http://schemas.microsoft.com/office/drawing/2014/main" id="{01B1881B-804B-795F-ED1F-195D3E738643}"/>
              </a:ext>
            </a:extLst>
          </xdr:cNvPr>
          <xdr:cNvSpPr txBox="1"/>
        </xdr:nvSpPr>
        <xdr:spPr>
          <a:xfrm>
            <a:off x="12887274" y="2358113"/>
            <a:ext cx="6089525" cy="870534"/>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802030000000004" pitchFamily="34" charset="0"/>
                <a:ea typeface="Inter" panose="020B08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itchFamily="2" charset="0"/>
                <a:ea typeface="Roboto" pitchFamily="2" charset="0"/>
                <a:cs typeface="Arial" panose="020B0604020202020204" pitchFamily="34" charset="0"/>
              </a:rPr>
              <a:t>Gesamter Inlandbedarf aufgeteilt nach Schweizer Produktion und Import</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itchFamily="2" charset="0"/>
              <a:ea typeface="Roboto"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Mio. Stück</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2013..2025</a:t>
            </a:r>
          </a:p>
        </xdr:txBody>
      </xdr:sp>
      <xdr:cxnSp macro="">
        <xdr:nvCxnSpPr>
          <xdr:cNvPr id="41" name="titleline1">
            <a:extLst>
              <a:ext uri="{FF2B5EF4-FFF2-40B4-BE49-F238E27FC236}">
                <a16:creationId xmlns:a16="http://schemas.microsoft.com/office/drawing/2014/main" id="{48409BB0-72E5-4FB3-41CF-9B0AD2244B61}"/>
              </a:ext>
            </a:extLst>
          </xdr:cNvPr>
          <xdr:cNvCxnSpPr/>
        </xdr:nvCxnSpPr>
        <xdr:spPr>
          <a:xfrm>
            <a:off x="12887274" y="2336157"/>
            <a:ext cx="481292"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42" name="Prereport1">
            <a:extLst>
              <a:ext uri="{FF2B5EF4-FFF2-40B4-BE49-F238E27FC236}">
                <a16:creationId xmlns:a16="http://schemas.microsoft.com/office/drawing/2014/main" id="{5D7B1F2D-08C0-19AF-7909-D8E1D4A556A6}"/>
              </a:ext>
            </a:extLst>
          </xdr:cNvPr>
          <xdr:cNvGraphicFramePr/>
        </xdr:nvGraphicFramePr>
        <xdr:xfrm>
          <a:off x="12922992" y="3222634"/>
          <a:ext cx="6857258" cy="269781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3" name="graphtextm1">
            <a:extLst>
              <a:ext uri="{FF2B5EF4-FFF2-40B4-BE49-F238E27FC236}">
                <a16:creationId xmlns:a16="http://schemas.microsoft.com/office/drawing/2014/main" id="{314152D4-ED0A-4ACE-6891-BAAA6B2CA0FB}"/>
              </a:ext>
            </a:extLst>
          </xdr:cNvPr>
          <xdr:cNvSpPr txBox="1"/>
        </xdr:nvSpPr>
        <xdr:spPr>
          <a:xfrm>
            <a:off x="12887274" y="6022865"/>
            <a:ext cx="6086308" cy="106490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a:solidFill>
                  <a:srgbClr val="3F3F3F"/>
                </a:solidFill>
                <a:latin typeface="Roboto" pitchFamily="2" charset="0"/>
              </a:rPr>
              <a:t>Bemerkungen: Ab 2025 werden die Daten zur Eierproduktion nach einer angepassten Berechnungslogik erfasst. Alle Veränderungsraten beziehen sich somit auf die tatsächliche Entwicklung der Eierproduktion.</a:t>
            </a:r>
          </a:p>
          <a:p>
            <a:endParaRPr lang="de-CH" sz="800">
              <a:solidFill>
                <a:srgbClr val="3F3F3F"/>
              </a:solidFill>
              <a:latin typeface="Roboto" pitchFamily="2" charset="0"/>
            </a:endParaRPr>
          </a:p>
          <a:p>
            <a:r>
              <a:rPr lang="de-CH" sz="1150">
                <a:solidFill>
                  <a:srgbClr val="3F3F3F"/>
                </a:solidFill>
                <a:latin typeface="Roboto" pitchFamily="2" charset="0"/>
              </a:rPr>
              <a:t>Quelle: Aviforum, Swissimpex, Fachbereich Agrardaten und Marktanalysen BLW, </a:t>
            </a:r>
          </a:p>
          <a:p>
            <a:r>
              <a:rPr lang="de-CH" sz="1150">
                <a:solidFill>
                  <a:srgbClr val="3F3F3F"/>
                </a:solidFill>
                <a:latin typeface="Roboto" pitchFamily="2" charset="0"/>
              </a:rPr>
              <a:t>Bundesamt für Zoll und Grenzsicherheit BAZG</a:t>
            </a:r>
          </a:p>
        </xdr:txBody>
      </xdr:sp>
      <xdr:sp macro="" textlink="">
        <xdr:nvSpPr>
          <xdr:cNvPr id="44" name="Infobox3">
            <a:extLst>
              <a:ext uri="{FF2B5EF4-FFF2-40B4-BE49-F238E27FC236}">
                <a16:creationId xmlns:a16="http://schemas.microsoft.com/office/drawing/2014/main" id="{C14DB812-9369-675D-075E-4938B319A485}"/>
              </a:ext>
            </a:extLst>
          </xdr:cNvPr>
          <xdr:cNvSpPr/>
        </xdr:nvSpPr>
        <xdr:spPr>
          <a:xfrm>
            <a:off x="17001896" y="3746952"/>
            <a:ext cx="487013" cy="182423"/>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+3.4 %</a:t>
            </a:r>
          </a:p>
        </xdr:txBody>
      </xdr:sp>
      <xdr:sp macro="" textlink="">
        <xdr:nvSpPr>
          <xdr:cNvPr id="45" name="Infobox3">
            <a:extLst>
              <a:ext uri="{FF2B5EF4-FFF2-40B4-BE49-F238E27FC236}">
                <a16:creationId xmlns:a16="http://schemas.microsoft.com/office/drawing/2014/main" id="{138B67E0-E0ED-A3BD-CA8A-9F5D403BBDDC}"/>
              </a:ext>
            </a:extLst>
          </xdr:cNvPr>
          <xdr:cNvSpPr/>
        </xdr:nvSpPr>
        <xdr:spPr>
          <a:xfrm>
            <a:off x="15975385" y="3883368"/>
            <a:ext cx="487013" cy="188852"/>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+2.7 %</a:t>
            </a:r>
          </a:p>
        </xdr:txBody>
      </xdr:sp>
      <xdr:sp macro="" textlink="">
        <xdr:nvSpPr>
          <xdr:cNvPr id="46" name="Infobox3">
            <a:extLst>
              <a:ext uri="{FF2B5EF4-FFF2-40B4-BE49-F238E27FC236}">
                <a16:creationId xmlns:a16="http://schemas.microsoft.com/office/drawing/2014/main" id="{DF0A720D-F134-6420-BC1D-D1886FEF600B}"/>
              </a:ext>
            </a:extLst>
          </xdr:cNvPr>
          <xdr:cNvSpPr/>
        </xdr:nvSpPr>
        <xdr:spPr>
          <a:xfrm>
            <a:off x="14955600" y="3939894"/>
            <a:ext cx="487013" cy="19104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+2.1 %</a:t>
            </a:r>
          </a:p>
        </xdr:txBody>
      </xdr:sp>
      <xdr:sp macro="" textlink="">
        <xdr:nvSpPr>
          <xdr:cNvPr id="47" name="Infobox3">
            <a:extLst>
              <a:ext uri="{FF2B5EF4-FFF2-40B4-BE49-F238E27FC236}">
                <a16:creationId xmlns:a16="http://schemas.microsoft.com/office/drawing/2014/main" id="{52F9B61A-EB22-E9DF-49E7-4F8EC1B4B615}"/>
              </a:ext>
            </a:extLst>
          </xdr:cNvPr>
          <xdr:cNvSpPr/>
        </xdr:nvSpPr>
        <xdr:spPr>
          <a:xfrm>
            <a:off x="15460926" y="3918333"/>
            <a:ext cx="487013" cy="19104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+1.2 %</a:t>
            </a:r>
          </a:p>
        </xdr:txBody>
      </xdr:sp>
      <xdr:sp macro="" textlink="">
        <xdr:nvSpPr>
          <xdr:cNvPr id="48" name="Infobox3">
            <a:extLst>
              <a:ext uri="{FF2B5EF4-FFF2-40B4-BE49-F238E27FC236}">
                <a16:creationId xmlns:a16="http://schemas.microsoft.com/office/drawing/2014/main" id="{C95486F6-7400-0B5C-BB33-F1F41F6B32C8}"/>
              </a:ext>
            </a:extLst>
          </xdr:cNvPr>
          <xdr:cNvSpPr/>
        </xdr:nvSpPr>
        <xdr:spPr>
          <a:xfrm>
            <a:off x="17507222" y="3810838"/>
            <a:ext cx="498692" cy="189701"/>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-3.7 %</a:t>
            </a:r>
          </a:p>
        </xdr:txBody>
      </xdr:sp>
      <xdr:sp macro="" textlink="">
        <xdr:nvSpPr>
          <xdr:cNvPr id="49" name="Infobox3">
            <a:extLst>
              <a:ext uri="{FF2B5EF4-FFF2-40B4-BE49-F238E27FC236}">
                <a16:creationId xmlns:a16="http://schemas.microsoft.com/office/drawing/2014/main" id="{5075C337-FC83-5C79-2BA7-394E4FDBD457}"/>
              </a:ext>
            </a:extLst>
          </xdr:cNvPr>
          <xdr:cNvSpPr/>
        </xdr:nvSpPr>
        <xdr:spPr>
          <a:xfrm>
            <a:off x="13401720" y="3986557"/>
            <a:ext cx="487013" cy="18961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+0.8 %</a:t>
            </a:r>
          </a:p>
        </xdr:txBody>
      </xdr:sp>
      <xdr:sp macro="" textlink="">
        <xdr:nvSpPr>
          <xdr:cNvPr id="50" name="Infobox3">
            <a:extLst>
              <a:ext uri="{FF2B5EF4-FFF2-40B4-BE49-F238E27FC236}">
                <a16:creationId xmlns:a16="http://schemas.microsoft.com/office/drawing/2014/main" id="{2D20AB2C-AB18-495B-E896-EA7F30EC7918}"/>
              </a:ext>
            </a:extLst>
          </xdr:cNvPr>
          <xdr:cNvSpPr/>
        </xdr:nvSpPr>
        <xdr:spPr>
          <a:xfrm>
            <a:off x="13914628" y="3974313"/>
            <a:ext cx="487013" cy="187011"/>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+0.6</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51" name="Infobox3">
            <a:extLst>
              <a:ext uri="{FF2B5EF4-FFF2-40B4-BE49-F238E27FC236}">
                <a16:creationId xmlns:a16="http://schemas.microsoft.com/office/drawing/2014/main" id="{48F2680F-AFE8-2E37-3B0D-4958BD242A5C}"/>
              </a:ext>
            </a:extLst>
          </xdr:cNvPr>
          <xdr:cNvSpPr/>
        </xdr:nvSpPr>
        <xdr:spPr>
          <a:xfrm>
            <a:off x="16496569" y="3792920"/>
            <a:ext cx="487013" cy="188374"/>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+4.6 %</a:t>
            </a:r>
          </a:p>
        </xdr:txBody>
      </xdr:sp>
      <xdr:sp macro="" textlink="">
        <xdr:nvSpPr>
          <xdr:cNvPr id="52" name="Infobox3">
            <a:extLst>
              <a:ext uri="{FF2B5EF4-FFF2-40B4-BE49-F238E27FC236}">
                <a16:creationId xmlns:a16="http://schemas.microsoft.com/office/drawing/2014/main" id="{52D77AA4-33C9-59D1-D92C-8C7718F9B95C}"/>
              </a:ext>
            </a:extLst>
          </xdr:cNvPr>
          <xdr:cNvSpPr/>
        </xdr:nvSpPr>
        <xdr:spPr>
          <a:xfrm>
            <a:off x="18027709" y="3773030"/>
            <a:ext cx="492173" cy="184909"/>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+2.8 %</a:t>
            </a:r>
          </a:p>
        </xdr:txBody>
      </xdr:sp>
      <xdr:sp macro="" textlink="">
        <xdr:nvSpPr>
          <xdr:cNvPr id="53" name="Infobox3">
            <a:extLst>
              <a:ext uri="{FF2B5EF4-FFF2-40B4-BE49-F238E27FC236}">
                <a16:creationId xmlns:a16="http://schemas.microsoft.com/office/drawing/2014/main" id="{2010DFD2-9CF2-F2AB-AAD1-44905A733DBB}"/>
              </a:ext>
            </a:extLst>
          </xdr:cNvPr>
          <xdr:cNvSpPr/>
        </xdr:nvSpPr>
        <xdr:spPr>
          <a:xfrm>
            <a:off x="18547708" y="3677384"/>
            <a:ext cx="492173" cy="182924"/>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+5.7</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54" name="Infobox3">
            <a:extLst>
              <a:ext uri="{FF2B5EF4-FFF2-40B4-BE49-F238E27FC236}">
                <a16:creationId xmlns:a16="http://schemas.microsoft.com/office/drawing/2014/main" id="{021BFCBE-CF1A-0583-81CE-FBB011C86FF7}"/>
              </a:ext>
            </a:extLst>
          </xdr:cNvPr>
          <xdr:cNvSpPr/>
        </xdr:nvSpPr>
        <xdr:spPr>
          <a:xfrm>
            <a:off x="14427817" y="3960989"/>
            <a:ext cx="488486" cy="18701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+0.7</a:t>
            </a:r>
            <a:r>
              <a:rPr lang="de-CH" sz="1150" b="0" i="0" u="none" strike="noStrike" baseline="0">
                <a:solidFill>
                  <a:schemeClr val="lt1"/>
                </a:solidFill>
                <a:effectLst/>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grpSp>
    <xdr:clientData/>
  </xdr:twoCellAnchor>
  <xdr:twoCellAnchor editAs="oneCell">
    <xdr:from>
      <xdr:col>0</xdr:col>
      <xdr:colOff>47625</xdr:colOff>
      <xdr:row>0</xdr:row>
      <xdr:rowOff>38100</xdr:rowOff>
    </xdr:from>
    <xdr:to>
      <xdr:col>6</xdr:col>
      <xdr:colOff>533325</xdr:colOff>
      <xdr:row>4</xdr:row>
      <xdr:rowOff>38710</xdr:rowOff>
    </xdr:to>
    <xdr:pic>
      <xdr:nvPicPr>
        <xdr:cNvPr id="2" name="Grafik 1">
          <a:extLst>
            <a:ext uri="{FF2B5EF4-FFF2-40B4-BE49-F238E27FC236}">
              <a16:creationId xmlns:a16="http://schemas.microsoft.com/office/drawing/2014/main" id="{5ECCE3F7-210F-44C9-A919-39D19CD2D084}"/>
            </a:ext>
          </a:extLst>
        </xdr:cNvPr>
        <xdr:cNvPicPr>
          <a:picLocks noChangeAspect="1"/>
        </xdr:cNvPicPr>
      </xdr:nvPicPr>
      <xdr:blipFill>
        <a:blip xmlns:r="http://schemas.openxmlformats.org/officeDocument/2006/relationships" r:embed="rId2"/>
        <a:stretch>
          <a:fillRect/>
        </a:stretch>
      </xdr:blipFill>
      <xdr:spPr>
        <a:xfrm>
          <a:off x="47625" y="38100"/>
          <a:ext cx="5781600" cy="724510"/>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0.8958</cdr:x>
      <cdr:y>0.12969</cdr:y>
    </cdr:from>
    <cdr:to>
      <cdr:x>0.96758</cdr:x>
      <cdr:y>0.20261</cdr:y>
    </cdr:to>
    <cdr:sp macro="" textlink="">
      <cdr:nvSpPr>
        <cdr:cNvPr id="2" name="Infobox3">
          <a:extLst xmlns:a="http://schemas.openxmlformats.org/drawingml/2006/main">
            <a:ext uri="{FF2B5EF4-FFF2-40B4-BE49-F238E27FC236}">
              <a16:creationId xmlns:a16="http://schemas.microsoft.com/office/drawing/2014/main" id="{1E7DE87A-32CE-4E72-AB9F-4F019D573897}"/>
            </a:ext>
          </a:extLst>
        </cdr:cNvPr>
        <cdr:cNvSpPr/>
      </cdr:nvSpPr>
      <cdr:spPr>
        <a:xfrm xmlns:a="http://schemas.openxmlformats.org/drawingml/2006/main">
          <a:off x="6175375" y="355600"/>
          <a:ext cx="494788" cy="199915"/>
        </a:xfrm>
        <a:prstGeom xmlns:a="http://schemas.openxmlformats.org/drawingml/2006/main" prst="roundRect">
          <a:avLst/>
        </a:prstGeom>
        <a:solidFill xmlns:a="http://schemas.openxmlformats.org/drawingml/2006/main">
          <a:schemeClr val="accent6">
            <a:lumMod val="100000"/>
          </a:schemeClr>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18000" tIns="18000" rIns="18000" bIns="1800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indent="0" algn="ctr"/>
          <a:r>
            <a:rPr lang="de-CH" sz="1150" b="1" i="0" u="none" strike="noStrike">
              <a:solidFill>
                <a:srgbClr val="FFFFFF"/>
              </a:solidFill>
              <a:latin typeface="Roboto" panose="02000000000000000000" pitchFamily="2" charset="0"/>
              <a:ea typeface="Roboto" panose="02000000000000000000" pitchFamily="2" charset="0"/>
              <a:cs typeface="+mn-cs"/>
            </a:rPr>
            <a:t>+5.0</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15</xdr:col>
      <xdr:colOff>741931</xdr:colOff>
      <xdr:row>41</xdr:row>
      <xdr:rowOff>5196</xdr:rowOff>
    </xdr:from>
    <xdr:to>
      <xdr:col>23</xdr:col>
      <xdr:colOff>688821</xdr:colOff>
      <xdr:row>71</xdr:row>
      <xdr:rowOff>20366</xdr:rowOff>
    </xdr:to>
    <xdr:grpSp>
      <xdr:nvGrpSpPr>
        <xdr:cNvPr id="10" name="Gruppieren 9">
          <a:extLst>
            <a:ext uri="{FF2B5EF4-FFF2-40B4-BE49-F238E27FC236}">
              <a16:creationId xmlns:a16="http://schemas.microsoft.com/office/drawing/2014/main" id="{560FCA3B-C5D3-4CC4-B6FD-B651D9ADBD54}"/>
            </a:ext>
          </a:extLst>
        </xdr:cNvPr>
        <xdr:cNvGrpSpPr/>
      </xdr:nvGrpSpPr>
      <xdr:grpSpPr>
        <a:xfrm>
          <a:off x="14054071" y="7648056"/>
          <a:ext cx="6591530" cy="5272970"/>
          <a:chOff x="11352935" y="7977621"/>
          <a:chExt cx="6642573" cy="5444420"/>
        </a:xfrm>
      </xdr:grpSpPr>
      <xdr:sp macro="" textlink="">
        <xdr:nvSpPr>
          <xdr:cNvPr id="11" name="graphtextu1">
            <a:extLst>
              <a:ext uri="{FF2B5EF4-FFF2-40B4-BE49-F238E27FC236}">
                <a16:creationId xmlns:a16="http://schemas.microsoft.com/office/drawing/2014/main" id="{383727A2-6792-25B6-1DF2-397BFD538701}"/>
              </a:ext>
            </a:extLst>
          </xdr:cNvPr>
          <xdr:cNvSpPr txBox="1"/>
        </xdr:nvSpPr>
        <xdr:spPr>
          <a:xfrm>
            <a:off x="11352935" y="8005095"/>
            <a:ext cx="6130800" cy="10550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Noto Sans" panose="020B0502040504020204" pitchFamily="34" charset="0"/>
                <a:ea typeface="Noto Sans" panose="020B0502040504020204" pitchFamily="34" charset="0"/>
                <a:cs typeface="Noto Sans" panose="020B0502040504020204" pitchFamily="34" charset="0"/>
              </a:rPr>
              <a:t>Pro-Kopf-Verbrauch im weltweiten Vergleich</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in Stück / Person</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2013..2024</a:t>
            </a:r>
          </a:p>
        </xdr:txBody>
      </xdr:sp>
      <xdr:graphicFrame macro="">
        <xdr:nvGraphicFramePr>
          <xdr:cNvPr id="12" name="Report1">
            <a:extLst>
              <a:ext uri="{FF2B5EF4-FFF2-40B4-BE49-F238E27FC236}">
                <a16:creationId xmlns:a16="http://schemas.microsoft.com/office/drawing/2014/main" id="{F71BD920-37FA-2E3E-509F-82E2877103F5}"/>
              </a:ext>
            </a:extLst>
          </xdr:cNvPr>
          <xdr:cNvGraphicFramePr/>
        </xdr:nvGraphicFramePr>
        <xdr:xfrm>
          <a:off x="11352935" y="8915400"/>
          <a:ext cx="6642573" cy="450664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3" name="titleline1">
            <a:extLst>
              <a:ext uri="{FF2B5EF4-FFF2-40B4-BE49-F238E27FC236}">
                <a16:creationId xmlns:a16="http://schemas.microsoft.com/office/drawing/2014/main" id="{B9695A79-9C71-92EC-F569-A788AE60F2D7}"/>
              </a:ext>
            </a:extLst>
          </xdr:cNvPr>
          <xdr:cNvCxnSpPr/>
        </xdr:nvCxnSpPr>
        <xdr:spPr>
          <a:xfrm>
            <a:off x="11352935" y="7977621"/>
            <a:ext cx="424077" cy="0"/>
          </a:xfrm>
          <a:prstGeom prst="straightConnector1">
            <a:avLst/>
          </a:prstGeom>
          <a:ln w="27686" cap="flat" cmpd="sng" algn="ctr">
            <a:solidFill>
              <a:srgbClr val="000000"/>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4" name="graphtextu1">
            <a:extLst>
              <a:ext uri="{FF2B5EF4-FFF2-40B4-BE49-F238E27FC236}">
                <a16:creationId xmlns:a16="http://schemas.microsoft.com/office/drawing/2014/main" id="{80AB587E-9B9D-E37E-2177-18ECC415C331}"/>
              </a:ext>
            </a:extLst>
          </xdr:cNvPr>
          <xdr:cNvSpPr txBox="1"/>
        </xdr:nvSpPr>
        <xdr:spPr>
          <a:xfrm>
            <a:off x="11352935" y="12839700"/>
            <a:ext cx="6130800" cy="20002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Quelle: Fachbereich Agrardaten und Marktanalysen BLW</a:t>
            </a:r>
          </a:p>
        </xdr:txBody>
      </xdr:sp>
    </xdr:grpSp>
    <xdr:clientData/>
  </xdr:twoCellAnchor>
  <xdr:twoCellAnchor editAs="absolute">
    <xdr:from>
      <xdr:col>15</xdr:col>
      <xdr:colOff>770506</xdr:colOff>
      <xdr:row>7</xdr:row>
      <xdr:rowOff>31750</xdr:rowOff>
    </xdr:from>
    <xdr:to>
      <xdr:col>21</xdr:col>
      <xdr:colOff>649856</xdr:colOff>
      <xdr:row>9</xdr:row>
      <xdr:rowOff>666750</xdr:rowOff>
    </xdr:to>
    <xdr:grpSp>
      <xdr:nvGrpSpPr>
        <xdr:cNvPr id="19" name="Quellenangaben1">
          <a:extLst>
            <a:ext uri="{FF2B5EF4-FFF2-40B4-BE49-F238E27FC236}">
              <a16:creationId xmlns:a16="http://schemas.microsoft.com/office/drawing/2014/main" id="{9BA5D364-183A-2064-89EE-712EEAB2EE8A}"/>
            </a:ext>
          </a:extLst>
        </xdr:cNvPr>
        <xdr:cNvGrpSpPr/>
      </xdr:nvGrpSpPr>
      <xdr:grpSpPr>
        <a:xfrm>
          <a:off x="14082646" y="1258570"/>
          <a:ext cx="4862830" cy="985520"/>
          <a:chOff x="9274175" y="1212850"/>
          <a:chExt cx="4851400" cy="1010576"/>
        </a:xfrm>
      </xdr:grpSpPr>
      <xdr:sp macro="" textlink="">
        <xdr:nvSpPr>
          <xdr:cNvPr id="17" name="Source1">
            <a:extLst>
              <a:ext uri="{FF2B5EF4-FFF2-40B4-BE49-F238E27FC236}">
                <a16:creationId xmlns:a16="http://schemas.microsoft.com/office/drawing/2014/main" id="{AEB9BAAA-C808-9F91-C678-0874C7F2022A}"/>
              </a:ext>
            </a:extLst>
          </xdr:cNvPr>
          <xdr:cNvSpPr txBox="1"/>
        </xdr:nvSpPr>
        <xdr:spPr>
          <a:xfrm>
            <a:off x="9274175" y="1212850"/>
            <a:ext cx="4851400" cy="18719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18" name="Publication1">
            <a:extLst>
              <a:ext uri="{FF2B5EF4-FFF2-40B4-BE49-F238E27FC236}">
                <a16:creationId xmlns:a16="http://schemas.microsoft.com/office/drawing/2014/main" id="{F6078D05-B969-8F94-5CE2-78F492B65974}"/>
              </a:ext>
            </a:extLst>
          </xdr:cNvPr>
          <xdr:cNvSpPr txBox="1"/>
        </xdr:nvSpPr>
        <xdr:spPr>
          <a:xfrm>
            <a:off x="9274175" y="1574800"/>
            <a:ext cx="4851400" cy="64862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0</xdr:col>
      <xdr:colOff>0</xdr:colOff>
      <xdr:row>6</xdr:row>
      <xdr:rowOff>0</xdr:rowOff>
    </xdr:from>
    <xdr:to>
      <xdr:col>5</xdr:col>
      <xdr:colOff>454025</xdr:colOff>
      <xdr:row>9</xdr:row>
      <xdr:rowOff>473075</xdr:rowOff>
    </xdr:to>
    <xdr:sp macro="" textlink="">
      <xdr:nvSpPr>
        <xdr:cNvPr id="20" name="Haupttitel1">
          <a:extLst>
            <a:ext uri="{FF2B5EF4-FFF2-40B4-BE49-F238E27FC236}">
              <a16:creationId xmlns:a16="http://schemas.microsoft.com/office/drawing/2014/main" id="{8645B165-8E9E-CCB2-BBDE-653E8536B664}"/>
            </a:ext>
          </a:extLst>
        </xdr:cNvPr>
        <xdr:cNvSpPr txBox="1"/>
      </xdr:nvSpPr>
      <xdr:spPr>
        <a:xfrm>
          <a:off x="0" y="1085850"/>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Inter" panose="020B0502030000000004" pitchFamily="34" charset="0"/>
              <a:ea typeface="Roboto" panose="02000000000000000000" pitchFamily="2" charset="0"/>
              <a:cs typeface="Arial" panose="020B0604020202020204" pitchFamily="34" charset="0"/>
            </a:rPr>
            <a:t>SCHWEIZER EIERMARKT</a:t>
          </a:r>
        </a:p>
        <a:p>
          <a:r>
            <a:rPr lang="de-CH" sz="1400" b="1" i="0" baseline="0">
              <a:solidFill>
                <a:schemeClr val="accent1">
                  <a:lumMod val="100000"/>
                </a:schemeClr>
              </a:solidFill>
              <a:latin typeface="Roboto" panose="02000000000000000000" pitchFamily="2" charset="0"/>
            </a:rPr>
            <a:t>Entwicklung des Pro-Kopf-Verbrauchs</a:t>
          </a:r>
        </a:p>
      </xdr:txBody>
    </xdr:sp>
    <xdr:clientData/>
  </xdr:twoCellAnchor>
  <xdr:twoCellAnchor>
    <xdr:from>
      <xdr:col>0</xdr:col>
      <xdr:colOff>90000</xdr:colOff>
      <xdr:row>6</xdr:row>
      <xdr:rowOff>0</xdr:rowOff>
    </xdr:from>
    <xdr:to>
      <xdr:col>0</xdr:col>
      <xdr:colOff>745200</xdr:colOff>
      <xdr:row>6</xdr:row>
      <xdr:rowOff>0</xdr:rowOff>
    </xdr:to>
    <xdr:cxnSp macro="">
      <xdr:nvCxnSpPr>
        <xdr:cNvPr id="21" name="maintitleline1">
          <a:extLst>
            <a:ext uri="{FF2B5EF4-FFF2-40B4-BE49-F238E27FC236}">
              <a16:creationId xmlns:a16="http://schemas.microsoft.com/office/drawing/2014/main" id="{F2AF2D6F-FDFC-753A-D8F8-56754C23AEA7}"/>
            </a:ext>
          </a:extLst>
        </xdr:cNvPr>
        <xdr:cNvCxnSpPr/>
      </xdr:nvCxnSpPr>
      <xdr:spPr>
        <a:xfrm>
          <a:off x="90000" y="1085850"/>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741931</xdr:colOff>
      <xdr:row>11</xdr:row>
      <xdr:rowOff>19781</xdr:rowOff>
    </xdr:from>
    <xdr:to>
      <xdr:col>24</xdr:col>
      <xdr:colOff>428625</xdr:colOff>
      <xdr:row>37</xdr:row>
      <xdr:rowOff>83345</xdr:rowOff>
    </xdr:to>
    <xdr:grpSp>
      <xdr:nvGrpSpPr>
        <xdr:cNvPr id="63" name="Gruppieren 62">
          <a:extLst>
            <a:ext uri="{FF2B5EF4-FFF2-40B4-BE49-F238E27FC236}">
              <a16:creationId xmlns:a16="http://schemas.microsoft.com/office/drawing/2014/main" id="{90C3BADC-65D9-F9F1-1A0F-3DAD9F0C63F9}"/>
            </a:ext>
          </a:extLst>
        </xdr:cNvPr>
        <xdr:cNvGrpSpPr/>
      </xdr:nvGrpSpPr>
      <xdr:grpSpPr>
        <a:xfrm>
          <a:off x="14054071" y="2465801"/>
          <a:ext cx="7161914" cy="4559364"/>
          <a:chOff x="13255400" y="2508187"/>
          <a:chExt cx="7187631" cy="4671283"/>
        </a:xfrm>
      </xdr:grpSpPr>
      <xdr:grpSp>
        <xdr:nvGrpSpPr>
          <xdr:cNvPr id="4" name="Gruppieren 3">
            <a:extLst>
              <a:ext uri="{FF2B5EF4-FFF2-40B4-BE49-F238E27FC236}">
                <a16:creationId xmlns:a16="http://schemas.microsoft.com/office/drawing/2014/main" id="{ED935012-9275-4852-B385-AC414564A685}"/>
              </a:ext>
            </a:extLst>
          </xdr:cNvPr>
          <xdr:cNvGrpSpPr/>
        </xdr:nvGrpSpPr>
        <xdr:grpSpPr>
          <a:xfrm>
            <a:off x="13255400" y="2508187"/>
            <a:ext cx="7187631" cy="4671283"/>
            <a:chOff x="11059888" y="2512949"/>
            <a:chExt cx="6252224" cy="4697476"/>
          </a:xfrm>
        </xdr:grpSpPr>
        <xdr:sp macro="" textlink="">
          <xdr:nvSpPr>
            <xdr:cNvPr id="5" name="graphtextu1">
              <a:extLst>
                <a:ext uri="{FF2B5EF4-FFF2-40B4-BE49-F238E27FC236}">
                  <a16:creationId xmlns:a16="http://schemas.microsoft.com/office/drawing/2014/main" id="{42B3DACF-EEF2-A56A-E385-DC2974197167}"/>
                </a:ext>
              </a:extLst>
            </xdr:cNvPr>
            <xdr:cNvSpPr txBox="1"/>
          </xdr:nvSpPr>
          <xdr:spPr>
            <a:xfrm>
              <a:off x="11059888" y="2536855"/>
              <a:ext cx="6130800" cy="1129557"/>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anose="02000000000000000000" pitchFamily="2" charset="0"/>
                  <a:ea typeface="Roboto" panose="02000000000000000000" pitchFamily="2" charset="0"/>
                  <a:cs typeface="Roboto" panose="02000000000000000000" pitchFamily="2" charset="0"/>
                </a:rPr>
                <a:t>Entwicklung des Pro-Kopf-Verbrauchs aufgeteilt nach Schweizer Produktion und Import</a:t>
              </a:r>
              <a:endParaRPr lang="de-CH" sz="1150" b="1" i="0" strike="noStrike" kern="0" cap="none" spc="0" normalizeH="0" baseline="0">
                <a:solidFill>
                  <a:srgbClr val="F47769"/>
                </a:solidFill>
                <a:latin typeface="Roboto" panose="02000000000000000000" pitchFamily="2" charset="0"/>
                <a:ea typeface="Roboto" panose="02000000000000000000" pitchFamily="2" charset="0"/>
                <a:cs typeface="Roboto" panose="02000000000000000000" pitchFamily="2"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Roboto" panose="02000000000000000000" pitchFamily="2" charset="0"/>
                </a:rPr>
                <a:t>in Stück / Person</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Roboto" panose="02000000000000000000" pitchFamily="2" charset="0"/>
                </a:rPr>
                <a:t>2013..2025</a:t>
              </a:r>
            </a:p>
          </xdr:txBody>
        </xdr:sp>
        <xdr:sp macro="" textlink="">
          <xdr:nvSpPr>
            <xdr:cNvPr id="6" name="graphtextl1">
              <a:extLst>
                <a:ext uri="{FF2B5EF4-FFF2-40B4-BE49-F238E27FC236}">
                  <a16:creationId xmlns:a16="http://schemas.microsoft.com/office/drawing/2014/main" id="{6A4A6BCC-6C7E-ED92-2CEF-821B3163C933}"/>
                </a:ext>
              </a:extLst>
            </xdr:cNvPr>
            <xdr:cNvSpPr txBox="1"/>
          </xdr:nvSpPr>
          <xdr:spPr>
            <a:xfrm>
              <a:off x="11059888" y="7000875"/>
              <a:ext cx="6130800" cy="2095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ea typeface="Roboto" panose="02000000000000000000" pitchFamily="2" charset="0"/>
                  <a:cs typeface="Roboto" panose="02000000000000000000" pitchFamily="2" charset="0"/>
                </a:rPr>
                <a:t>Quelle: Agristat, Aviforum, Fachbereich Agrardaten und Marktanalysen BLW</a:t>
              </a:r>
            </a:p>
          </xdr:txBody>
        </xdr:sp>
        <xdr:cxnSp macro="">
          <xdr:nvCxnSpPr>
            <xdr:cNvPr id="7" name="titleline1">
              <a:extLst>
                <a:ext uri="{FF2B5EF4-FFF2-40B4-BE49-F238E27FC236}">
                  <a16:creationId xmlns:a16="http://schemas.microsoft.com/office/drawing/2014/main" id="{41C56D28-7FF0-31BA-ED61-539034AE47F6}"/>
                </a:ext>
              </a:extLst>
            </xdr:cNvPr>
            <xdr:cNvCxnSpPr/>
          </xdr:nvCxnSpPr>
          <xdr:spPr>
            <a:xfrm>
              <a:off x="11059888" y="2512949"/>
              <a:ext cx="489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8" name="Prereport1">
              <a:extLst>
                <a:ext uri="{FF2B5EF4-FFF2-40B4-BE49-F238E27FC236}">
                  <a16:creationId xmlns:a16="http://schemas.microsoft.com/office/drawing/2014/main" id="{E269DE2C-0A04-B749-79BE-9D101F68C64A}"/>
                </a:ext>
              </a:extLst>
            </xdr:cNvPr>
            <xdr:cNvGraphicFramePr/>
          </xdr:nvGraphicFramePr>
          <xdr:xfrm>
            <a:off x="11059889" y="3482166"/>
            <a:ext cx="6086515" cy="292232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graphtextm1">
              <a:extLst>
                <a:ext uri="{FF2B5EF4-FFF2-40B4-BE49-F238E27FC236}">
                  <a16:creationId xmlns:a16="http://schemas.microsoft.com/office/drawing/2014/main" id="{C69324CE-BDD9-AFF0-2DC5-64770AE93430}"/>
                </a:ext>
              </a:extLst>
            </xdr:cNvPr>
            <xdr:cNvSpPr txBox="1"/>
          </xdr:nvSpPr>
          <xdr:spPr>
            <a:xfrm>
              <a:off x="11059888" y="6457949"/>
              <a:ext cx="6252224" cy="46248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a:solidFill>
                    <a:srgbClr val="3F3F3F"/>
                  </a:solidFill>
                  <a:latin typeface="Roboto" panose="02000000000000000000" pitchFamily="2" charset="0"/>
                  <a:ea typeface="Roboto" panose="02000000000000000000" pitchFamily="2" charset="0"/>
                  <a:cs typeface="Roboto" panose="02000000000000000000" pitchFamily="2" charset="0"/>
                </a:rPr>
                <a:t>Bemerkungen: Der Pro-Kopf-Verbrauch basiert auf der mittleren ortsansässigen Bevölkerung, die auch Tourismus, Reiseverkehr und Grenzgänger berücksichtigt (Schätzung Agristat)</a:t>
              </a:r>
            </a:p>
          </xdr:txBody>
        </xdr:sp>
      </xdr:grpSp>
      <xdr:sp macro="" textlink="">
        <xdr:nvSpPr>
          <xdr:cNvPr id="52" name="Infobox3">
            <a:extLst>
              <a:ext uri="{FF2B5EF4-FFF2-40B4-BE49-F238E27FC236}">
                <a16:creationId xmlns:a16="http://schemas.microsoft.com/office/drawing/2014/main" id="{82F92425-FA96-4620-88CF-663BDB7F47C4}"/>
              </a:ext>
            </a:extLst>
          </xdr:cNvPr>
          <xdr:cNvSpPr/>
        </xdr:nvSpPr>
        <xdr:spPr>
          <a:xfrm>
            <a:off x="17420567" y="3869648"/>
            <a:ext cx="492537" cy="19036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+2.7 %</a:t>
            </a:r>
          </a:p>
        </xdr:txBody>
      </xdr:sp>
      <xdr:sp macro="" textlink="">
        <xdr:nvSpPr>
          <xdr:cNvPr id="53" name="Infobox3">
            <a:extLst>
              <a:ext uri="{FF2B5EF4-FFF2-40B4-BE49-F238E27FC236}">
                <a16:creationId xmlns:a16="http://schemas.microsoft.com/office/drawing/2014/main" id="{AFB6C1D0-F47B-4D8B-8141-EABFB6694E47}"/>
              </a:ext>
            </a:extLst>
          </xdr:cNvPr>
          <xdr:cNvSpPr/>
        </xdr:nvSpPr>
        <xdr:spPr>
          <a:xfrm>
            <a:off x="16394661" y="3942781"/>
            <a:ext cx="492537" cy="190837"/>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+2.0 %</a:t>
            </a:r>
          </a:p>
        </xdr:txBody>
      </xdr:sp>
      <xdr:sp macro="" textlink="">
        <xdr:nvSpPr>
          <xdr:cNvPr id="54" name="Infobox3">
            <a:extLst>
              <a:ext uri="{FF2B5EF4-FFF2-40B4-BE49-F238E27FC236}">
                <a16:creationId xmlns:a16="http://schemas.microsoft.com/office/drawing/2014/main" id="{2930BA51-46F0-496F-BE80-93CFAE297274}"/>
              </a:ext>
            </a:extLst>
          </xdr:cNvPr>
          <xdr:cNvSpPr/>
        </xdr:nvSpPr>
        <xdr:spPr>
          <a:xfrm>
            <a:off x="15358184" y="3994457"/>
            <a:ext cx="492537" cy="19303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+1.3</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55" name="Infobox3">
            <a:extLst>
              <a:ext uri="{FF2B5EF4-FFF2-40B4-BE49-F238E27FC236}">
                <a16:creationId xmlns:a16="http://schemas.microsoft.com/office/drawing/2014/main" id="{9CA5275B-8449-4CE0-9992-2D81A6E08D91}"/>
              </a:ext>
            </a:extLst>
          </xdr:cNvPr>
          <xdr:cNvSpPr/>
        </xdr:nvSpPr>
        <xdr:spPr>
          <a:xfrm>
            <a:off x="15878630" y="3975321"/>
            <a:ext cx="492537" cy="19303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+0.4 %</a:t>
            </a:r>
          </a:p>
        </xdr:txBody>
      </xdr:sp>
      <xdr:sp macro="" textlink="">
        <xdr:nvSpPr>
          <xdr:cNvPr id="56" name="Infobox3">
            <a:extLst>
              <a:ext uri="{FF2B5EF4-FFF2-40B4-BE49-F238E27FC236}">
                <a16:creationId xmlns:a16="http://schemas.microsoft.com/office/drawing/2014/main" id="{DF878E59-70CD-4187-AA2B-6FC76092B05D}"/>
              </a:ext>
            </a:extLst>
          </xdr:cNvPr>
          <xdr:cNvSpPr/>
        </xdr:nvSpPr>
        <xdr:spPr>
          <a:xfrm>
            <a:off x="17939844" y="3889431"/>
            <a:ext cx="492537" cy="19168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-5.0 %</a:t>
            </a:r>
          </a:p>
        </xdr:txBody>
      </xdr:sp>
      <xdr:sp macro="" textlink="">
        <xdr:nvSpPr>
          <xdr:cNvPr id="57" name="Infobox3">
            <a:extLst>
              <a:ext uri="{FF2B5EF4-FFF2-40B4-BE49-F238E27FC236}">
                <a16:creationId xmlns:a16="http://schemas.microsoft.com/office/drawing/2014/main" id="{FE5D3338-C450-4501-AFB8-52741FDFC785}"/>
              </a:ext>
            </a:extLst>
          </xdr:cNvPr>
          <xdr:cNvSpPr/>
        </xdr:nvSpPr>
        <xdr:spPr>
          <a:xfrm>
            <a:off x="13807986" y="4008087"/>
            <a:ext cx="492537" cy="19168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effectLst/>
                <a:latin typeface="Roboto" panose="02000000000000000000" pitchFamily="2" charset="0"/>
                <a:ea typeface="Roboto" panose="02000000000000000000" pitchFamily="2" charset="0"/>
                <a:cs typeface="+mn-cs"/>
              </a:rPr>
              <a:t>-0.4</a:t>
            </a:r>
            <a:r>
              <a:rPr lang="de-CH" sz="1150" b="0" i="0" u="none" strike="noStrike" baseline="0">
                <a:solidFill>
                  <a:schemeClr val="lt1"/>
                </a:solidFill>
                <a:effectLst/>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58" name="Infobox3">
            <a:extLst>
              <a:ext uri="{FF2B5EF4-FFF2-40B4-BE49-F238E27FC236}">
                <a16:creationId xmlns:a16="http://schemas.microsoft.com/office/drawing/2014/main" id="{7374BA77-2690-4A0C-8D0F-8721CBE2924E}"/>
              </a:ext>
            </a:extLst>
          </xdr:cNvPr>
          <xdr:cNvSpPr/>
        </xdr:nvSpPr>
        <xdr:spPr>
          <a:xfrm>
            <a:off x="14325719" y="4028437"/>
            <a:ext cx="492537" cy="18899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latin typeface="Roboto" panose="02000000000000000000" pitchFamily="2" charset="0"/>
                <a:ea typeface="Roboto" panose="02000000000000000000" pitchFamily="2" charset="0"/>
                <a:cs typeface="+mn-cs"/>
              </a:rPr>
              <a:t>-0.6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59" name="Infobox3">
            <a:extLst>
              <a:ext uri="{FF2B5EF4-FFF2-40B4-BE49-F238E27FC236}">
                <a16:creationId xmlns:a16="http://schemas.microsoft.com/office/drawing/2014/main" id="{DB17E5D9-AAB1-48BF-896A-DAEF54A3551C}"/>
              </a:ext>
            </a:extLst>
          </xdr:cNvPr>
          <xdr:cNvSpPr/>
        </xdr:nvSpPr>
        <xdr:spPr>
          <a:xfrm>
            <a:off x="16905833" y="3895108"/>
            <a:ext cx="492537" cy="190359"/>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+4.0 %</a:t>
            </a:r>
          </a:p>
        </xdr:txBody>
      </xdr:sp>
      <xdr:sp macro="" textlink="">
        <xdr:nvSpPr>
          <xdr:cNvPr id="60" name="Infobox3">
            <a:extLst>
              <a:ext uri="{FF2B5EF4-FFF2-40B4-BE49-F238E27FC236}">
                <a16:creationId xmlns:a16="http://schemas.microsoft.com/office/drawing/2014/main" id="{587D2109-E69C-4C06-88F6-AD83D633A2D1}"/>
              </a:ext>
            </a:extLst>
          </xdr:cNvPr>
          <xdr:cNvSpPr/>
        </xdr:nvSpPr>
        <xdr:spPr>
          <a:xfrm>
            <a:off x="18446930" y="3931444"/>
            <a:ext cx="492173" cy="19284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+1.4 %</a:t>
            </a:r>
          </a:p>
        </xdr:txBody>
      </xdr:sp>
      <xdr:sp macro="" textlink="">
        <xdr:nvSpPr>
          <xdr:cNvPr id="61" name="Infobox3">
            <a:extLst>
              <a:ext uri="{FF2B5EF4-FFF2-40B4-BE49-F238E27FC236}">
                <a16:creationId xmlns:a16="http://schemas.microsoft.com/office/drawing/2014/main" id="{A327121E-7FF1-4DD0-9A00-CFD9917BC8D4}"/>
              </a:ext>
            </a:extLst>
          </xdr:cNvPr>
          <xdr:cNvSpPr/>
        </xdr:nvSpPr>
        <xdr:spPr>
          <a:xfrm>
            <a:off x="18962172" y="3845720"/>
            <a:ext cx="492173" cy="192846"/>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+4.7</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62" name="Infobox3">
            <a:extLst>
              <a:ext uri="{FF2B5EF4-FFF2-40B4-BE49-F238E27FC236}">
                <a16:creationId xmlns:a16="http://schemas.microsoft.com/office/drawing/2014/main" id="{F77A4A7D-984C-4208-BFC4-5F5A48E0CBE2}"/>
              </a:ext>
            </a:extLst>
          </xdr:cNvPr>
          <xdr:cNvSpPr/>
        </xdr:nvSpPr>
        <xdr:spPr>
          <a:xfrm>
            <a:off x="14843127" y="4034515"/>
            <a:ext cx="492537" cy="188995"/>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effectLst/>
                <a:latin typeface="Roboto" panose="02000000000000000000" pitchFamily="2" charset="0"/>
                <a:ea typeface="Roboto" panose="02000000000000000000" pitchFamily="2" charset="0"/>
                <a:cs typeface="+mn-cs"/>
              </a:rPr>
              <a:t>-0.3</a:t>
            </a:r>
            <a:r>
              <a:rPr lang="de-CH" sz="1150" b="0" i="0" u="none" strike="noStrike" baseline="0">
                <a:solidFill>
                  <a:schemeClr val="lt1"/>
                </a:solidFill>
                <a:effectLst/>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grpSp>
    <xdr:clientData/>
  </xdr:twoCellAnchor>
  <xdr:twoCellAnchor editAs="oneCell">
    <xdr:from>
      <xdr:col>0</xdr:col>
      <xdr:colOff>38100</xdr:colOff>
      <xdr:row>0</xdr:row>
      <xdr:rowOff>38100</xdr:rowOff>
    </xdr:from>
    <xdr:to>
      <xdr:col>5</xdr:col>
      <xdr:colOff>819075</xdr:colOff>
      <xdr:row>4</xdr:row>
      <xdr:rowOff>38710</xdr:rowOff>
    </xdr:to>
    <xdr:pic>
      <xdr:nvPicPr>
        <xdr:cNvPr id="3" name="Grafik 2">
          <a:extLst>
            <a:ext uri="{FF2B5EF4-FFF2-40B4-BE49-F238E27FC236}">
              <a16:creationId xmlns:a16="http://schemas.microsoft.com/office/drawing/2014/main" id="{B6BBB7FC-AB5D-43AD-BF54-01BB6BB4D256}"/>
            </a:ext>
          </a:extLst>
        </xdr:cNvPr>
        <xdr:cNvPicPr>
          <a:picLocks noChangeAspect="1"/>
        </xdr:cNvPicPr>
      </xdr:nvPicPr>
      <xdr:blipFill>
        <a:blip xmlns:r="http://schemas.openxmlformats.org/officeDocument/2006/relationships" r:embed="rId3"/>
        <a:stretch>
          <a:fillRect/>
        </a:stretch>
      </xdr:blipFill>
      <xdr:spPr>
        <a:xfrm>
          <a:off x="38100" y="38100"/>
          <a:ext cx="5781600" cy="724510"/>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0.89059</cdr:x>
      <cdr:y>0.08918</cdr:y>
    </cdr:from>
    <cdr:to>
      <cdr:x>0.96093</cdr:x>
      <cdr:y>0.15554</cdr:y>
    </cdr:to>
    <cdr:sp macro="" textlink="">
      <cdr:nvSpPr>
        <cdr:cNvPr id="2" name="Infobox3">
          <a:extLst xmlns:a="http://schemas.openxmlformats.org/drawingml/2006/main">
            <a:ext uri="{FF2B5EF4-FFF2-40B4-BE49-F238E27FC236}">
              <a16:creationId xmlns:a16="http://schemas.microsoft.com/office/drawing/2014/main" id="{15E48344-E301-4CA0-BEAD-815934E9EA7E}"/>
            </a:ext>
          </a:extLst>
        </cdr:cNvPr>
        <cdr:cNvSpPr/>
      </cdr:nvSpPr>
      <cdr:spPr>
        <a:xfrm xmlns:a="http://schemas.openxmlformats.org/drawingml/2006/main">
          <a:off x="6194425" y="260350"/>
          <a:ext cx="489238" cy="193731"/>
        </a:xfrm>
        <a:prstGeom xmlns:a="http://schemas.openxmlformats.org/drawingml/2006/main" prst="roundRect">
          <a:avLst/>
        </a:prstGeom>
        <a:solidFill xmlns:a="http://schemas.openxmlformats.org/drawingml/2006/main">
          <a:schemeClr val="accent6">
            <a:lumMod val="100000"/>
          </a:schemeClr>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18000" tIns="18000" rIns="18000" bIns="1800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indent="0" algn="ctr"/>
          <a:r>
            <a:rPr lang="de-CH" sz="1150" b="1" i="0" u="none" strike="noStrike">
              <a:solidFill>
                <a:srgbClr val="FFFFFF"/>
              </a:solidFill>
              <a:latin typeface="Roboto" panose="02000000000000000000" pitchFamily="2" charset="0"/>
              <a:ea typeface="Roboto" panose="02000000000000000000" pitchFamily="2" charset="0"/>
              <a:cs typeface="+mn-cs"/>
            </a:rPr>
            <a:t>+5.</a:t>
          </a:r>
          <a:r>
            <a:rPr lang="de-CH" sz="1150" b="1" i="0" u="none" strike="noStrike" baseline="0">
              <a:solidFill>
                <a:srgbClr val="FFFFFF"/>
              </a:solidFill>
              <a:latin typeface="Roboto" panose="02000000000000000000" pitchFamily="2" charset="0"/>
              <a:ea typeface="Roboto" panose="02000000000000000000" pitchFamily="2" charset="0"/>
              <a:cs typeface="+mn-cs"/>
            </a:rPr>
            <a:t>8 </a:t>
          </a:r>
          <a:r>
            <a:rPr lang="de-CH" sz="1150" b="1" i="0" u="none" strike="noStrike">
              <a:solidFill>
                <a:srgbClr val="FFFFFF"/>
              </a:solidFill>
              <a:latin typeface="Roboto" panose="02000000000000000000" pitchFamily="2" charset="0"/>
              <a:ea typeface="Roboto" panose="02000000000000000000" pitchFamily="2" charset="0"/>
              <a:cs typeface="+mn-cs"/>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6</xdr:row>
      <xdr:rowOff>142875</xdr:rowOff>
    </xdr:from>
    <xdr:to>
      <xdr:col>4</xdr:col>
      <xdr:colOff>523875</xdr:colOff>
      <xdr:row>9</xdr:row>
      <xdr:rowOff>615950</xdr:rowOff>
    </xdr:to>
    <xdr:sp macro="" textlink="">
      <xdr:nvSpPr>
        <xdr:cNvPr id="3" name="Haupttitel1">
          <a:extLst>
            <a:ext uri="{FF2B5EF4-FFF2-40B4-BE49-F238E27FC236}">
              <a16:creationId xmlns:a16="http://schemas.microsoft.com/office/drawing/2014/main" id="{9B9C1316-24D6-485C-B20D-E2D5A579DA4D}"/>
            </a:ext>
          </a:extLst>
        </xdr:cNvPr>
        <xdr:cNvSpPr txBox="1"/>
      </xdr:nvSpPr>
      <xdr:spPr>
        <a:xfrm>
          <a:off x="9525" y="1228725"/>
          <a:ext cx="497205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Nachfrage auf Stufe Detailhandel</a:t>
          </a:r>
        </a:p>
      </xdr:txBody>
    </xdr:sp>
    <xdr:clientData/>
  </xdr:twoCellAnchor>
  <xdr:twoCellAnchor>
    <xdr:from>
      <xdr:col>0</xdr:col>
      <xdr:colOff>99525</xdr:colOff>
      <xdr:row>6</xdr:row>
      <xdr:rowOff>142875</xdr:rowOff>
    </xdr:from>
    <xdr:to>
      <xdr:col>1</xdr:col>
      <xdr:colOff>478500</xdr:colOff>
      <xdr:row>6</xdr:row>
      <xdr:rowOff>142875</xdr:rowOff>
    </xdr:to>
    <xdr:cxnSp macro="">
      <xdr:nvCxnSpPr>
        <xdr:cNvPr id="4" name="maintitleline1">
          <a:extLst>
            <a:ext uri="{FF2B5EF4-FFF2-40B4-BE49-F238E27FC236}">
              <a16:creationId xmlns:a16="http://schemas.microsoft.com/office/drawing/2014/main" id="{6094B8CD-B99B-4100-988D-3E3CF6BB29EC}"/>
            </a:ext>
          </a:extLst>
        </xdr:cNvPr>
        <xdr:cNvCxnSpPr/>
      </xdr:nvCxnSpPr>
      <xdr:spPr>
        <a:xfrm>
          <a:off x="99525"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6796</xdr:colOff>
      <xdr:row>6</xdr:row>
      <xdr:rowOff>163286</xdr:rowOff>
    </xdr:from>
    <xdr:to>
      <xdr:col>13</xdr:col>
      <xdr:colOff>678080</xdr:colOff>
      <xdr:row>9</xdr:row>
      <xdr:rowOff>355725</xdr:rowOff>
    </xdr:to>
    <xdr:grpSp>
      <xdr:nvGrpSpPr>
        <xdr:cNvPr id="5" name="Quellenangaben1">
          <a:extLst>
            <a:ext uri="{FF2B5EF4-FFF2-40B4-BE49-F238E27FC236}">
              <a16:creationId xmlns:a16="http://schemas.microsoft.com/office/drawing/2014/main" id="{34A92FBC-6756-48DD-A134-8529B2C57E9D}"/>
            </a:ext>
          </a:extLst>
        </xdr:cNvPr>
        <xdr:cNvGrpSpPr/>
      </xdr:nvGrpSpPr>
      <xdr:grpSpPr>
        <a:xfrm>
          <a:off x="7786816" y="1214846"/>
          <a:ext cx="4862284" cy="718219"/>
          <a:chOff x="8512175" y="1212850"/>
          <a:chExt cx="4851400" cy="731282"/>
        </a:xfrm>
      </xdr:grpSpPr>
      <xdr:sp macro="" textlink="">
        <xdr:nvSpPr>
          <xdr:cNvPr id="6" name="Source1">
            <a:extLst>
              <a:ext uri="{FF2B5EF4-FFF2-40B4-BE49-F238E27FC236}">
                <a16:creationId xmlns:a16="http://schemas.microsoft.com/office/drawing/2014/main" id="{1B1C5449-EE3D-4756-BF30-A907A02DAF73}"/>
              </a:ext>
            </a:extLst>
          </xdr:cNvPr>
          <xdr:cNvSpPr txBox="1"/>
        </xdr:nvSpPr>
        <xdr:spPr>
          <a:xfrm>
            <a:off x="8512175" y="121285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7" name="Publication1">
            <a:extLst>
              <a:ext uri="{FF2B5EF4-FFF2-40B4-BE49-F238E27FC236}">
                <a16:creationId xmlns:a16="http://schemas.microsoft.com/office/drawing/2014/main" id="{77933171-F6E4-41C4-B47F-EC43D3B1EB88}"/>
              </a:ext>
            </a:extLst>
          </xdr:cNvPr>
          <xdr:cNvSpPr txBox="1"/>
        </xdr:nvSpPr>
        <xdr:spPr>
          <a:xfrm>
            <a:off x="85121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7</xdr:col>
      <xdr:colOff>823406</xdr:colOff>
      <xdr:row>10</xdr:row>
      <xdr:rowOff>177440</xdr:rowOff>
    </xdr:from>
    <xdr:to>
      <xdr:col>15</xdr:col>
      <xdr:colOff>250723</xdr:colOff>
      <xdr:row>44</xdr:row>
      <xdr:rowOff>6</xdr:rowOff>
    </xdr:to>
    <xdr:grpSp>
      <xdr:nvGrpSpPr>
        <xdr:cNvPr id="8" name="Gruppieren 7">
          <a:extLst>
            <a:ext uri="{FF2B5EF4-FFF2-40B4-BE49-F238E27FC236}">
              <a16:creationId xmlns:a16="http://schemas.microsoft.com/office/drawing/2014/main" id="{7BFDE3DE-EA6D-8A60-0F9D-DE22D1D94407}"/>
            </a:ext>
          </a:extLst>
        </xdr:cNvPr>
        <xdr:cNvGrpSpPr/>
      </xdr:nvGrpSpPr>
      <xdr:grpSpPr>
        <a:xfrm>
          <a:off x="7765226" y="2440580"/>
          <a:ext cx="6132917" cy="5667106"/>
          <a:chOff x="10814073" y="2516357"/>
          <a:chExt cx="6115983" cy="5227302"/>
        </a:xfrm>
      </xdr:grpSpPr>
      <xdr:grpSp>
        <xdr:nvGrpSpPr>
          <xdr:cNvPr id="10" name="Gruppieren 9">
            <a:extLst>
              <a:ext uri="{FF2B5EF4-FFF2-40B4-BE49-F238E27FC236}">
                <a16:creationId xmlns:a16="http://schemas.microsoft.com/office/drawing/2014/main" id="{9F220D67-772B-42E2-B0EC-D6E70DE1370D}"/>
              </a:ext>
            </a:extLst>
          </xdr:cNvPr>
          <xdr:cNvGrpSpPr/>
        </xdr:nvGrpSpPr>
        <xdr:grpSpPr>
          <a:xfrm>
            <a:off x="10814073" y="2516357"/>
            <a:ext cx="6115983" cy="5227302"/>
            <a:chOff x="9095642" y="2505622"/>
            <a:chExt cx="6130800" cy="5034172"/>
          </a:xfrm>
        </xdr:grpSpPr>
        <xdr:sp macro="" textlink="">
          <xdr:nvSpPr>
            <xdr:cNvPr id="9" name="graphtextu1">
              <a:extLst>
                <a:ext uri="{FF2B5EF4-FFF2-40B4-BE49-F238E27FC236}">
                  <a16:creationId xmlns:a16="http://schemas.microsoft.com/office/drawing/2014/main" id="{696843B3-671C-41CE-899E-B239F0B133C1}"/>
                </a:ext>
              </a:extLst>
            </xdr:cNvPr>
            <xdr:cNvSpPr txBox="1"/>
          </xdr:nvSpPr>
          <xdr:spPr>
            <a:xfrm>
              <a:off x="9095642" y="2532240"/>
              <a:ext cx="6127603" cy="84677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802030000000004" pitchFamily="34" charset="0"/>
                  <a:ea typeface="Inter" panose="020B08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itchFamily="2" charset="0"/>
                  <a:ea typeface="Roboto" pitchFamily="2" charset="0"/>
                  <a:cs typeface="Arial" panose="020B0604020202020204" pitchFamily="34" charset="0"/>
                </a:rPr>
                <a:t>Nachfrage nach Konsumeiern im Schweizer Detailhandel</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itchFamily="2" charset="0"/>
                <a:ea typeface="Roboto"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Mio. Stück</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2021..2025</a:t>
              </a:r>
            </a:p>
          </xdr:txBody>
        </xdr:sp>
        <xdr:cxnSp macro="">
          <xdr:nvCxnSpPr>
            <xdr:cNvPr id="11" name="titleline1">
              <a:extLst>
                <a:ext uri="{FF2B5EF4-FFF2-40B4-BE49-F238E27FC236}">
                  <a16:creationId xmlns:a16="http://schemas.microsoft.com/office/drawing/2014/main" id="{C7A0053A-17FD-42AC-BE39-DF69E23318F1}"/>
                </a:ext>
              </a:extLst>
            </xdr:cNvPr>
            <xdr:cNvCxnSpPr/>
          </xdr:nvCxnSpPr>
          <xdr:spPr>
            <a:xfrm>
              <a:off x="9095642" y="2505622"/>
              <a:ext cx="488283"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4" name="Prereport1">
              <a:extLst>
                <a:ext uri="{FF2B5EF4-FFF2-40B4-BE49-F238E27FC236}">
                  <a16:creationId xmlns:a16="http://schemas.microsoft.com/office/drawing/2014/main" id="{EC63280B-2473-4AE0-B231-EAF214CA275E}"/>
                </a:ext>
              </a:extLst>
            </xdr:cNvPr>
            <xdr:cNvGraphicFramePr/>
          </xdr:nvGraphicFramePr>
          <xdr:xfrm>
            <a:off x="9095642" y="3381377"/>
            <a:ext cx="6130800" cy="36480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3" name="graphtextm1">
              <a:extLst>
                <a:ext uri="{FF2B5EF4-FFF2-40B4-BE49-F238E27FC236}">
                  <a16:creationId xmlns:a16="http://schemas.microsoft.com/office/drawing/2014/main" id="{7CC7095F-64F8-4505-8E05-D8290A8475A4}"/>
                </a:ext>
              </a:extLst>
            </xdr:cNvPr>
            <xdr:cNvSpPr txBox="1"/>
          </xdr:nvSpPr>
          <xdr:spPr>
            <a:xfrm>
              <a:off x="9095642" y="6955879"/>
              <a:ext cx="6127603" cy="5839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a:solidFill>
                    <a:srgbClr val="3F3F3F"/>
                  </a:solidFill>
                  <a:latin typeface="Roboto" pitchFamily="2" charset="0"/>
                </a:rPr>
                <a:t>Bemerkungen: Aufgrund einer verbesserten Hochrechnungsmethode kann es zu Abweichungen gegenüber früheren Publikationen dieser Daten kommen.</a:t>
              </a:r>
            </a:p>
            <a:p>
              <a:endParaRPr lang="de-CH" sz="800">
                <a:solidFill>
                  <a:srgbClr val="3F3F3F"/>
                </a:solidFill>
                <a:latin typeface="Roboto" pitchFamily="2" charset="0"/>
              </a:endParaRPr>
            </a:p>
            <a:p>
              <a:r>
                <a:rPr lang="de-CH" sz="1150">
                  <a:solidFill>
                    <a:srgbClr val="3F3F3F"/>
                  </a:solidFill>
                  <a:latin typeface="Roboto" pitchFamily="2" charset="0"/>
                </a:rPr>
                <a:t>Quelle: Nielsen IQ Switzerland,</a:t>
              </a:r>
              <a:r>
                <a:rPr lang="de-CH" sz="1150" baseline="0">
                  <a:solidFill>
                    <a:srgbClr val="3F3F3F"/>
                  </a:solidFill>
                  <a:latin typeface="Roboto" pitchFamily="2" charset="0"/>
                </a:rPr>
                <a:t> Total Market Consumer/Retail Panel</a:t>
              </a:r>
              <a:endParaRPr lang="de-CH" sz="1150">
                <a:solidFill>
                  <a:srgbClr val="3F3F3F"/>
                </a:solidFill>
                <a:latin typeface="Roboto" pitchFamily="2" charset="0"/>
              </a:endParaRPr>
            </a:p>
          </xdr:txBody>
        </xdr:sp>
      </xdr:grpSp>
      <xdr:sp macro="" textlink="">
        <xdr:nvSpPr>
          <xdr:cNvPr id="39" name="Infobox3">
            <a:extLst>
              <a:ext uri="{FF2B5EF4-FFF2-40B4-BE49-F238E27FC236}">
                <a16:creationId xmlns:a16="http://schemas.microsoft.com/office/drawing/2014/main" id="{B430BAF7-DE15-425B-AC03-E749FA9F12CD}"/>
              </a:ext>
            </a:extLst>
          </xdr:cNvPr>
          <xdr:cNvSpPr/>
        </xdr:nvSpPr>
        <xdr:spPr>
          <a:xfrm>
            <a:off x="11794423" y="4669918"/>
            <a:ext cx="494819" cy="194169"/>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a:solidFill>
                  <a:srgbClr val="FFFFFF"/>
                </a:solidFill>
                <a:latin typeface="Roboto" panose="02000000000000000000" pitchFamily="2" charset="0"/>
                <a:ea typeface="Roboto" panose="02000000000000000000" pitchFamily="2" charset="0"/>
                <a:cs typeface="+mn-cs"/>
              </a:rPr>
              <a:t>-2.8</a:t>
            </a:r>
            <a:r>
              <a:rPr lang="de-CH" sz="1150" b="1" i="0" u="none" strike="noStrike" baseline="0">
                <a:solidFill>
                  <a:srgbClr val="FFFFFF"/>
                </a:solidFill>
                <a:latin typeface="Roboto" panose="02000000000000000000" pitchFamily="2" charset="0"/>
                <a:ea typeface="Roboto" panose="02000000000000000000" pitchFamily="2" charset="0"/>
                <a:cs typeface="+mn-cs"/>
              </a:rPr>
              <a:t>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43" name="Infobox3">
            <a:extLst>
              <a:ext uri="{FF2B5EF4-FFF2-40B4-BE49-F238E27FC236}">
                <a16:creationId xmlns:a16="http://schemas.microsoft.com/office/drawing/2014/main" id="{1DA8991A-D11A-4EBA-B124-542386BF4001}"/>
              </a:ext>
            </a:extLst>
          </xdr:cNvPr>
          <xdr:cNvSpPr/>
        </xdr:nvSpPr>
        <xdr:spPr>
          <a:xfrm>
            <a:off x="13006457" y="4645923"/>
            <a:ext cx="494818" cy="194167"/>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latin typeface="Roboto" panose="02000000000000000000" pitchFamily="2" charset="0"/>
                <a:ea typeface="Roboto" panose="02000000000000000000" pitchFamily="2" charset="0"/>
                <a:cs typeface="+mn-cs"/>
              </a:rPr>
              <a:t>+4.8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44" name="Infobox3">
            <a:extLst>
              <a:ext uri="{FF2B5EF4-FFF2-40B4-BE49-F238E27FC236}">
                <a16:creationId xmlns:a16="http://schemas.microsoft.com/office/drawing/2014/main" id="{C65FDF94-6B61-4502-8704-9A3421C8697D}"/>
              </a:ext>
            </a:extLst>
          </xdr:cNvPr>
          <xdr:cNvSpPr/>
        </xdr:nvSpPr>
        <xdr:spPr>
          <a:xfrm>
            <a:off x="14176116" y="4598521"/>
            <a:ext cx="494820" cy="194169"/>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latin typeface="Roboto" panose="02000000000000000000" pitchFamily="2" charset="0"/>
                <a:ea typeface="Roboto" panose="02000000000000000000" pitchFamily="2" charset="0"/>
                <a:cs typeface="+mn-cs"/>
              </a:rPr>
              <a:t>+7.2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sp macro="" textlink="">
        <xdr:nvSpPr>
          <xdr:cNvPr id="45" name="Infobox3">
            <a:extLst>
              <a:ext uri="{FF2B5EF4-FFF2-40B4-BE49-F238E27FC236}">
                <a16:creationId xmlns:a16="http://schemas.microsoft.com/office/drawing/2014/main" id="{7FF07B75-C84C-4D2D-9C48-A417E1EAA46B}"/>
              </a:ext>
            </a:extLst>
          </xdr:cNvPr>
          <xdr:cNvSpPr/>
        </xdr:nvSpPr>
        <xdr:spPr>
          <a:xfrm>
            <a:off x="15369485" y="4487455"/>
            <a:ext cx="496936" cy="194170"/>
          </a:xfrm>
          <a:prstGeom prst="roundRect">
            <a:avLst/>
          </a:prstGeom>
          <a:solidFill>
            <a:schemeClr val="accent6">
              <a:lumMod val="100000"/>
            </a:schemeClr>
          </a:solid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indent="0" algn="ctr"/>
            <a:r>
              <a:rPr lang="de-CH" sz="1150" b="1" i="0" u="none" strike="noStrike" baseline="0">
                <a:solidFill>
                  <a:srgbClr val="FFFFFF"/>
                </a:solidFill>
                <a:latin typeface="Roboto" panose="02000000000000000000" pitchFamily="2" charset="0"/>
                <a:ea typeface="Roboto" panose="02000000000000000000" pitchFamily="2" charset="0"/>
                <a:cs typeface="+mn-cs"/>
              </a:rPr>
              <a:t>+8.9 </a:t>
            </a:r>
            <a:r>
              <a:rPr lang="de-CH" sz="1150" b="1" i="0" u="none" strike="noStrike">
                <a:solidFill>
                  <a:srgbClr val="FFFFFF"/>
                </a:solidFill>
                <a:latin typeface="Roboto" panose="02000000000000000000" pitchFamily="2" charset="0"/>
                <a:ea typeface="Roboto" panose="02000000000000000000" pitchFamily="2" charset="0"/>
                <a:cs typeface="+mn-cs"/>
              </a:rPr>
              <a:t>%</a:t>
            </a:r>
          </a:p>
        </xdr:txBody>
      </xdr:sp>
    </xdr:grpSp>
    <xdr:clientData/>
  </xdr:twoCellAnchor>
  <xdr:twoCellAnchor editAs="oneCell">
    <xdr:from>
      <xdr:col>0</xdr:col>
      <xdr:colOff>47625</xdr:colOff>
      <xdr:row>0</xdr:row>
      <xdr:rowOff>38100</xdr:rowOff>
    </xdr:from>
    <xdr:to>
      <xdr:col>5</xdr:col>
      <xdr:colOff>561900</xdr:colOff>
      <xdr:row>4</xdr:row>
      <xdr:rowOff>38710</xdr:rowOff>
    </xdr:to>
    <xdr:pic>
      <xdr:nvPicPr>
        <xdr:cNvPr id="2" name="Grafik 1">
          <a:extLst>
            <a:ext uri="{FF2B5EF4-FFF2-40B4-BE49-F238E27FC236}">
              <a16:creationId xmlns:a16="http://schemas.microsoft.com/office/drawing/2014/main" id="{18BEF643-0ACC-4B20-A75A-4BF7870C0174}"/>
            </a:ext>
          </a:extLst>
        </xdr:cNvPr>
        <xdr:cNvPicPr>
          <a:picLocks noChangeAspect="1"/>
        </xdr:cNvPicPr>
      </xdr:nvPicPr>
      <xdr:blipFill>
        <a:blip xmlns:r="http://schemas.openxmlformats.org/officeDocument/2006/relationships" r:embed="rId2"/>
        <a:stretch>
          <a:fillRect/>
        </a:stretch>
      </xdr:blipFill>
      <xdr:spPr>
        <a:xfrm>
          <a:off x="47625" y="38100"/>
          <a:ext cx="5781600" cy="7245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6</xdr:row>
      <xdr:rowOff>142875</xdr:rowOff>
    </xdr:from>
    <xdr:to>
      <xdr:col>4</xdr:col>
      <xdr:colOff>158750</xdr:colOff>
      <xdr:row>9</xdr:row>
      <xdr:rowOff>615950</xdr:rowOff>
    </xdr:to>
    <xdr:sp macro="" textlink="">
      <xdr:nvSpPr>
        <xdr:cNvPr id="3" name="Haupttitel1">
          <a:extLst>
            <a:ext uri="{FF2B5EF4-FFF2-40B4-BE49-F238E27FC236}">
              <a16:creationId xmlns:a16="http://schemas.microsoft.com/office/drawing/2014/main" id="{D074236C-3CF2-4B68-AE97-2C273FEAC4A5}"/>
            </a:ext>
          </a:extLst>
        </xdr:cNvPr>
        <xdr:cNvSpPr txBox="1"/>
      </xdr:nvSpPr>
      <xdr:spPr>
        <a:xfrm>
          <a:off x="19050" y="1228725"/>
          <a:ext cx="37592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Entwicklung der Verarbeitungseier</a:t>
          </a:r>
        </a:p>
      </xdr:txBody>
    </xdr:sp>
    <xdr:clientData/>
  </xdr:twoCellAnchor>
  <xdr:twoCellAnchor>
    <xdr:from>
      <xdr:col>0</xdr:col>
      <xdr:colOff>109050</xdr:colOff>
      <xdr:row>6</xdr:row>
      <xdr:rowOff>142875</xdr:rowOff>
    </xdr:from>
    <xdr:to>
      <xdr:col>1</xdr:col>
      <xdr:colOff>488025</xdr:colOff>
      <xdr:row>6</xdr:row>
      <xdr:rowOff>142875</xdr:rowOff>
    </xdr:to>
    <xdr:cxnSp macro="">
      <xdr:nvCxnSpPr>
        <xdr:cNvPr id="4" name="maintitleline1">
          <a:extLst>
            <a:ext uri="{FF2B5EF4-FFF2-40B4-BE49-F238E27FC236}">
              <a16:creationId xmlns:a16="http://schemas.microsoft.com/office/drawing/2014/main" id="{17087C84-6060-4B57-9432-64A2D639E1F4}"/>
            </a:ext>
          </a:extLst>
        </xdr:cNvPr>
        <xdr:cNvCxnSpPr/>
      </xdr:nvCxnSpPr>
      <xdr:spPr>
        <a:xfrm>
          <a:off x="10905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13</xdr:col>
      <xdr:colOff>262082</xdr:colOff>
      <xdr:row>8</xdr:row>
      <xdr:rowOff>16956</xdr:rowOff>
    </xdr:from>
    <xdr:to>
      <xdr:col>19</xdr:col>
      <xdr:colOff>104692</xdr:colOff>
      <xdr:row>9</xdr:row>
      <xdr:rowOff>563439</xdr:rowOff>
    </xdr:to>
    <xdr:grpSp>
      <xdr:nvGrpSpPr>
        <xdr:cNvPr id="5" name="Quellenangaben1">
          <a:extLst>
            <a:ext uri="{FF2B5EF4-FFF2-40B4-BE49-F238E27FC236}">
              <a16:creationId xmlns:a16="http://schemas.microsoft.com/office/drawing/2014/main" id="{3F92AD1F-8E07-408E-9471-A42C7F3A7DA9}"/>
            </a:ext>
          </a:extLst>
        </xdr:cNvPr>
        <xdr:cNvGrpSpPr/>
      </xdr:nvGrpSpPr>
      <xdr:grpSpPr>
        <a:xfrm>
          <a:off x="11631122" y="1419036"/>
          <a:ext cx="4871810" cy="721743"/>
          <a:chOff x="8512175" y="1212850"/>
          <a:chExt cx="4851400" cy="731282"/>
        </a:xfrm>
      </xdr:grpSpPr>
      <xdr:sp macro="" textlink="">
        <xdr:nvSpPr>
          <xdr:cNvPr id="6" name="Source1">
            <a:extLst>
              <a:ext uri="{FF2B5EF4-FFF2-40B4-BE49-F238E27FC236}">
                <a16:creationId xmlns:a16="http://schemas.microsoft.com/office/drawing/2014/main" id="{81A65148-8DA2-4BE1-8188-24C79AA7AE53}"/>
              </a:ext>
            </a:extLst>
          </xdr:cNvPr>
          <xdr:cNvSpPr txBox="1"/>
        </xdr:nvSpPr>
        <xdr:spPr>
          <a:xfrm>
            <a:off x="8512175" y="121285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7" name="Publication1">
            <a:extLst>
              <a:ext uri="{FF2B5EF4-FFF2-40B4-BE49-F238E27FC236}">
                <a16:creationId xmlns:a16="http://schemas.microsoft.com/office/drawing/2014/main" id="{A77236F9-E9D1-4D7E-97AC-7A5F3AE5F122}"/>
              </a:ext>
            </a:extLst>
          </xdr:cNvPr>
          <xdr:cNvSpPr txBox="1"/>
        </xdr:nvSpPr>
        <xdr:spPr>
          <a:xfrm>
            <a:off x="8512175" y="15748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13</xdr:col>
      <xdr:colOff>252557</xdr:colOff>
      <xdr:row>11</xdr:row>
      <xdr:rowOff>19050</xdr:rowOff>
    </xdr:from>
    <xdr:to>
      <xdr:col>20</xdr:col>
      <xdr:colOff>520574</xdr:colOff>
      <xdr:row>39</xdr:row>
      <xdr:rowOff>91440</xdr:rowOff>
    </xdr:to>
    <xdr:grpSp>
      <xdr:nvGrpSpPr>
        <xdr:cNvPr id="9" name="Gruppieren 8">
          <a:extLst>
            <a:ext uri="{FF2B5EF4-FFF2-40B4-BE49-F238E27FC236}">
              <a16:creationId xmlns:a16="http://schemas.microsoft.com/office/drawing/2014/main" id="{8F6D1A05-427B-4239-A98F-7FFA1E29FF7A}"/>
            </a:ext>
          </a:extLst>
        </xdr:cNvPr>
        <xdr:cNvGrpSpPr/>
      </xdr:nvGrpSpPr>
      <xdr:grpSpPr>
        <a:xfrm>
          <a:off x="11621597" y="2472690"/>
          <a:ext cx="6135417" cy="4872990"/>
          <a:chOff x="8734425" y="2524125"/>
          <a:chExt cx="6130800" cy="4443570"/>
        </a:xfrm>
      </xdr:grpSpPr>
      <xdr:sp macro="" textlink="">
        <xdr:nvSpPr>
          <xdr:cNvPr id="27" name="graphtextu1">
            <a:extLst>
              <a:ext uri="{FF2B5EF4-FFF2-40B4-BE49-F238E27FC236}">
                <a16:creationId xmlns:a16="http://schemas.microsoft.com/office/drawing/2014/main" id="{D7347848-D483-463D-B19B-5D5A720643C5}"/>
              </a:ext>
            </a:extLst>
          </xdr:cNvPr>
          <xdr:cNvSpPr txBox="1"/>
        </xdr:nvSpPr>
        <xdr:spPr>
          <a:xfrm>
            <a:off x="8734425" y="2545698"/>
            <a:ext cx="6130800" cy="87302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anose="02000000000000000000" pitchFamily="2" charset="0"/>
                <a:ea typeface="Roboto" panose="02000000000000000000" pitchFamily="2" charset="0"/>
                <a:cs typeface="Arial" panose="020B0604020202020204" pitchFamily="34" charset="0"/>
              </a:rPr>
              <a:t>Schweizer und Import Verarbeitungseier</a:t>
            </a:r>
          </a:p>
          <a:p>
            <a:pPr lvl="0" indent="0" fontAlgn="auto" hangingPunct="1">
              <a:lnSpc>
                <a:spcPct val="100000"/>
              </a:lnSpc>
              <a:spcBef>
                <a:spcPts val="0"/>
              </a:spcBef>
              <a:spcAft>
                <a:spcPts val="0"/>
              </a:spcAft>
            </a:pPr>
            <a:endParaRPr lang="de-CH" sz="600" b="1"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Mio. Stück</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2016..2025</a:t>
            </a:r>
          </a:p>
        </xdr:txBody>
      </xdr:sp>
      <xdr:graphicFrame macro="">
        <xdr:nvGraphicFramePr>
          <xdr:cNvPr id="28" name="Report1">
            <a:extLst>
              <a:ext uri="{FF2B5EF4-FFF2-40B4-BE49-F238E27FC236}">
                <a16:creationId xmlns:a16="http://schemas.microsoft.com/office/drawing/2014/main" id="{EC623CD2-B11B-42E2-BF9A-BD3EFA1A9DC4}"/>
              </a:ext>
            </a:extLst>
          </xdr:cNvPr>
          <xdr:cNvGraphicFramePr/>
        </xdr:nvGraphicFramePr>
        <xdr:xfrm>
          <a:off x="8734425" y="3463277"/>
          <a:ext cx="6130800" cy="333574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29" name="titleline1">
            <a:extLst>
              <a:ext uri="{FF2B5EF4-FFF2-40B4-BE49-F238E27FC236}">
                <a16:creationId xmlns:a16="http://schemas.microsoft.com/office/drawing/2014/main" id="{FFCAE5E6-A515-4D65-AA61-132B88497172}"/>
              </a:ext>
            </a:extLst>
          </xdr:cNvPr>
          <xdr:cNvCxnSpPr/>
        </xdr:nvCxnSpPr>
        <xdr:spPr>
          <a:xfrm>
            <a:off x="8734425" y="2524125"/>
            <a:ext cx="425013" cy="0"/>
          </a:xfrm>
          <a:prstGeom prst="straightConnector1">
            <a:avLst/>
          </a:prstGeom>
          <a:ln w="27686" cap="flat" cmpd="sng" algn="ctr">
            <a:solidFill>
              <a:srgbClr val="000000"/>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6" name="graphtextu1">
            <a:extLst>
              <a:ext uri="{FF2B5EF4-FFF2-40B4-BE49-F238E27FC236}">
                <a16:creationId xmlns:a16="http://schemas.microsoft.com/office/drawing/2014/main" id="{81BF70A1-B5C6-40BC-AEE6-2A6B0E0A4051}"/>
              </a:ext>
            </a:extLst>
          </xdr:cNvPr>
          <xdr:cNvSpPr txBox="1"/>
        </xdr:nvSpPr>
        <xdr:spPr>
          <a:xfrm>
            <a:off x="8734425" y="6638925"/>
            <a:ext cx="5761663" cy="328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Quelle: Fachbereich Agrardaten und Marktanalysen BLW; Bundesamt für Zoll und Grenzsicherheit BAZG</a:t>
            </a:r>
          </a:p>
        </xdr:txBody>
      </xdr:sp>
    </xdr:grpSp>
    <xdr:clientData/>
  </xdr:twoCellAnchor>
  <xdr:twoCellAnchor editAs="oneCell">
    <xdr:from>
      <xdr:col>0</xdr:col>
      <xdr:colOff>57150</xdr:colOff>
      <xdr:row>0</xdr:row>
      <xdr:rowOff>38101</xdr:rowOff>
    </xdr:from>
    <xdr:to>
      <xdr:col>6</xdr:col>
      <xdr:colOff>333300</xdr:colOff>
      <xdr:row>4</xdr:row>
      <xdr:rowOff>38711</xdr:rowOff>
    </xdr:to>
    <xdr:pic>
      <xdr:nvPicPr>
        <xdr:cNvPr id="2" name="Grafik 1">
          <a:extLst>
            <a:ext uri="{FF2B5EF4-FFF2-40B4-BE49-F238E27FC236}">
              <a16:creationId xmlns:a16="http://schemas.microsoft.com/office/drawing/2014/main" id="{5E87291E-A34A-4EDF-901F-9B0A11832D88}"/>
            </a:ext>
          </a:extLst>
        </xdr:cNvPr>
        <xdr:cNvPicPr>
          <a:picLocks noChangeAspect="1"/>
        </xdr:cNvPicPr>
      </xdr:nvPicPr>
      <xdr:blipFill>
        <a:blip xmlns:r="http://schemas.openxmlformats.org/officeDocument/2006/relationships" r:embed="rId2"/>
        <a:stretch>
          <a:fillRect/>
        </a:stretch>
      </xdr:blipFill>
      <xdr:spPr>
        <a:xfrm>
          <a:off x="57150" y="38101"/>
          <a:ext cx="5781600" cy="7245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142875</xdr:rowOff>
    </xdr:from>
    <xdr:to>
      <xdr:col>7</xdr:col>
      <xdr:colOff>149225</xdr:colOff>
      <xdr:row>9</xdr:row>
      <xdr:rowOff>615950</xdr:rowOff>
    </xdr:to>
    <xdr:sp macro="" textlink="">
      <xdr:nvSpPr>
        <xdr:cNvPr id="3" name="Haupttitel1">
          <a:extLst>
            <a:ext uri="{FF2B5EF4-FFF2-40B4-BE49-F238E27FC236}">
              <a16:creationId xmlns:a16="http://schemas.microsoft.com/office/drawing/2014/main" id="{2F7041E0-E0B9-40CA-95F2-8424A93A30AE}"/>
            </a:ext>
          </a:extLst>
        </xdr:cNvPr>
        <xdr:cNvSpPr txBox="1"/>
      </xdr:nvSpPr>
      <xdr:spPr>
        <a:xfrm>
          <a:off x="9525" y="1228725"/>
          <a:ext cx="62738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SCHWEIZER EIERMARKT</a:t>
          </a:r>
        </a:p>
        <a:p>
          <a:pPr lvl="0" indent="0" fontAlgn="auto" hangingPunct="1">
            <a:lnSpc>
              <a:spcPct val="120000"/>
            </a:lnSpc>
            <a:spcBef>
              <a:spcPts val="0"/>
            </a:spcBef>
            <a:spcAft>
              <a:spcPts val="0"/>
            </a:spcAft>
          </a:pPr>
          <a:r>
            <a:rPr lang="de-CH" sz="1400" b="1" i="0" u="none" strike="noStrike" kern="0" cap="none" spc="150" normalizeH="0" baseline="0">
              <a:solidFill>
                <a:schemeClr val="accent3"/>
              </a:solidFill>
              <a:latin typeface="Roboto" panose="02000000000000000000" pitchFamily="2" charset="0"/>
              <a:ea typeface="Roboto" panose="02000000000000000000" pitchFamily="2" charset="0"/>
              <a:cs typeface="Arial" panose="020B0604020202020204" pitchFamily="34" charset="0"/>
            </a:rPr>
            <a:t>Marktentlastungsmassnahmen Bund</a:t>
          </a:r>
        </a:p>
      </xdr:txBody>
    </xdr:sp>
    <xdr:clientData/>
  </xdr:twoCellAnchor>
  <xdr:twoCellAnchor>
    <xdr:from>
      <xdr:col>0</xdr:col>
      <xdr:colOff>99525</xdr:colOff>
      <xdr:row>6</xdr:row>
      <xdr:rowOff>142875</xdr:rowOff>
    </xdr:from>
    <xdr:to>
      <xdr:col>1</xdr:col>
      <xdr:colOff>478500</xdr:colOff>
      <xdr:row>6</xdr:row>
      <xdr:rowOff>142875</xdr:rowOff>
    </xdr:to>
    <xdr:cxnSp macro="">
      <xdr:nvCxnSpPr>
        <xdr:cNvPr id="4" name="maintitleline1">
          <a:extLst>
            <a:ext uri="{FF2B5EF4-FFF2-40B4-BE49-F238E27FC236}">
              <a16:creationId xmlns:a16="http://schemas.microsoft.com/office/drawing/2014/main" id="{F994821D-BC0D-479C-8FAB-CE0FD9D7ACCD}"/>
            </a:ext>
          </a:extLst>
        </xdr:cNvPr>
        <xdr:cNvCxnSpPr/>
      </xdr:nvCxnSpPr>
      <xdr:spPr>
        <a:xfrm>
          <a:off x="99525"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83460</xdr:colOff>
      <xdr:row>10</xdr:row>
      <xdr:rowOff>162542</xdr:rowOff>
    </xdr:from>
    <xdr:to>
      <xdr:col>24</xdr:col>
      <xdr:colOff>547688</xdr:colOff>
      <xdr:row>35</xdr:row>
      <xdr:rowOff>145596</xdr:rowOff>
    </xdr:to>
    <xdr:grpSp>
      <xdr:nvGrpSpPr>
        <xdr:cNvPr id="8" name="Gruppieren 7">
          <a:extLst>
            <a:ext uri="{FF2B5EF4-FFF2-40B4-BE49-F238E27FC236}">
              <a16:creationId xmlns:a16="http://schemas.microsoft.com/office/drawing/2014/main" id="{D6D96C81-B62D-4042-9F09-8DEFC4BBC035}"/>
            </a:ext>
          </a:extLst>
        </xdr:cNvPr>
        <xdr:cNvGrpSpPr/>
      </xdr:nvGrpSpPr>
      <xdr:grpSpPr>
        <a:xfrm>
          <a:off x="13761360" y="2425682"/>
          <a:ext cx="7169828" cy="4326454"/>
          <a:chOff x="10745563" y="2493899"/>
          <a:chExt cx="6130800" cy="4278376"/>
        </a:xfrm>
      </xdr:grpSpPr>
      <xdr:sp macro="" textlink="">
        <xdr:nvSpPr>
          <xdr:cNvPr id="9" name="graphtextu1">
            <a:extLst>
              <a:ext uri="{FF2B5EF4-FFF2-40B4-BE49-F238E27FC236}">
                <a16:creationId xmlns:a16="http://schemas.microsoft.com/office/drawing/2014/main" id="{33CDB5C9-243D-44A1-BC9A-C238400088E7}"/>
              </a:ext>
            </a:extLst>
          </xdr:cNvPr>
          <xdr:cNvSpPr txBox="1"/>
        </xdr:nvSpPr>
        <xdr:spPr>
          <a:xfrm>
            <a:off x="10745563" y="2517805"/>
            <a:ext cx="6130800" cy="931409"/>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802030000000004" pitchFamily="34" charset="0"/>
                <a:ea typeface="Inter" panose="020B0802030000000004" pitchFamily="34" charset="0"/>
                <a:cs typeface="Arial" panose="020B0604020202020204" pitchFamily="34" charset="0"/>
              </a:rPr>
              <a:t>SCHWEIZER EIERMARKT</a:t>
            </a:r>
          </a:p>
          <a:p>
            <a:pPr lvl="0" indent="0" fontAlgn="auto" hangingPunct="1">
              <a:lnSpc>
                <a:spcPct val="100000"/>
              </a:lnSpc>
              <a:spcBef>
                <a:spcPts val="0"/>
              </a:spcBef>
              <a:spcAft>
                <a:spcPts val="0"/>
              </a:spcAft>
            </a:pPr>
            <a:r>
              <a:rPr lang="de-CH" sz="1150" b="1" i="0" kern="0" cap="none" spc="0" baseline="0">
                <a:solidFill>
                  <a:schemeClr val="accent3"/>
                </a:solidFill>
                <a:latin typeface="Roboto" pitchFamily="2" charset="0"/>
                <a:ea typeface="Roboto" pitchFamily="2" charset="0"/>
                <a:cs typeface="Arial" panose="020B0604020202020204" pitchFamily="34" charset="0"/>
              </a:rPr>
              <a:t>Entwicklung beitragsberechtigter, aufgeschlagener, respektive verbilligter Schweizer Konsumeier</a:t>
            </a:r>
            <a:endParaRPr lang="de-CH" sz="600" b="1" i="0" strike="noStrike" kern="0" cap="none" spc="0" normalizeH="0" baseline="0">
              <a:solidFill>
                <a:srgbClr val="F47769"/>
              </a:solidFill>
              <a:latin typeface="Roboto" pitchFamily="2" charset="0"/>
              <a:ea typeface="Roboto"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in Mio. Stück</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2013..2025</a:t>
            </a:r>
          </a:p>
        </xdr:txBody>
      </xdr:sp>
      <xdr:sp macro="" textlink="">
        <xdr:nvSpPr>
          <xdr:cNvPr id="10" name="graphtextl1">
            <a:extLst>
              <a:ext uri="{FF2B5EF4-FFF2-40B4-BE49-F238E27FC236}">
                <a16:creationId xmlns:a16="http://schemas.microsoft.com/office/drawing/2014/main" id="{81996524-D81D-48EA-93A4-F345339CAB40}"/>
              </a:ext>
            </a:extLst>
          </xdr:cNvPr>
          <xdr:cNvSpPr txBox="1"/>
        </xdr:nvSpPr>
        <xdr:spPr>
          <a:xfrm>
            <a:off x="10745563" y="6553200"/>
            <a:ext cx="6130800" cy="219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Quelle: Fachbereich Agrardaten und Marktanalysen BLW</a:t>
            </a:r>
          </a:p>
        </xdr:txBody>
      </xdr:sp>
      <xdr:cxnSp macro="">
        <xdr:nvCxnSpPr>
          <xdr:cNvPr id="11" name="titleline1">
            <a:extLst>
              <a:ext uri="{FF2B5EF4-FFF2-40B4-BE49-F238E27FC236}">
                <a16:creationId xmlns:a16="http://schemas.microsoft.com/office/drawing/2014/main" id="{4B57B1AC-E699-40DC-9D32-4BF9711BF309}"/>
              </a:ext>
            </a:extLst>
          </xdr:cNvPr>
          <xdr:cNvCxnSpPr/>
        </xdr:nvCxnSpPr>
        <xdr:spPr>
          <a:xfrm>
            <a:off x="10745563" y="2493899"/>
            <a:ext cx="489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aphicFrame macro="">
        <xdr:nvGraphicFramePr>
          <xdr:cNvPr id="14" name="Prereport1">
            <a:extLst>
              <a:ext uri="{FF2B5EF4-FFF2-40B4-BE49-F238E27FC236}">
                <a16:creationId xmlns:a16="http://schemas.microsoft.com/office/drawing/2014/main" id="{2563A82A-DD0D-4792-90AF-71EEA151DF78}"/>
              </a:ext>
            </a:extLst>
          </xdr:cNvPr>
          <xdr:cNvGraphicFramePr/>
        </xdr:nvGraphicFramePr>
        <xdr:xfrm>
          <a:off x="10745564" y="3463116"/>
          <a:ext cx="6069387" cy="2922321"/>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editAs="absolute">
    <xdr:from>
      <xdr:col>16</xdr:col>
      <xdr:colOff>0</xdr:colOff>
      <xdr:row>7</xdr:row>
      <xdr:rowOff>0</xdr:rowOff>
    </xdr:from>
    <xdr:to>
      <xdr:col>21</xdr:col>
      <xdr:colOff>667656</xdr:colOff>
      <xdr:row>9</xdr:row>
      <xdr:rowOff>465771</xdr:rowOff>
    </xdr:to>
    <xdr:grpSp>
      <xdr:nvGrpSpPr>
        <xdr:cNvPr id="12" name="Quellenangaben1">
          <a:extLst>
            <a:ext uri="{FF2B5EF4-FFF2-40B4-BE49-F238E27FC236}">
              <a16:creationId xmlns:a16="http://schemas.microsoft.com/office/drawing/2014/main" id="{7CD01526-DE14-44DF-B0CB-DC220D0AEFEC}"/>
            </a:ext>
          </a:extLst>
        </xdr:cNvPr>
        <xdr:cNvGrpSpPr/>
      </xdr:nvGrpSpPr>
      <xdr:grpSpPr>
        <a:xfrm>
          <a:off x="13677900" y="1226820"/>
          <a:ext cx="4858656" cy="816291"/>
          <a:chOff x="8512175" y="1212850"/>
          <a:chExt cx="4851400" cy="834444"/>
        </a:xfrm>
      </xdr:grpSpPr>
      <xdr:sp macro="" textlink="">
        <xdr:nvSpPr>
          <xdr:cNvPr id="13" name="Source1">
            <a:extLst>
              <a:ext uri="{FF2B5EF4-FFF2-40B4-BE49-F238E27FC236}">
                <a16:creationId xmlns:a16="http://schemas.microsoft.com/office/drawing/2014/main" id="{C3C58767-13F0-A1A4-D037-69DC14661E9C}"/>
              </a:ext>
            </a:extLst>
          </xdr:cNvPr>
          <xdr:cNvSpPr txBox="1"/>
        </xdr:nvSpPr>
        <xdr:spPr>
          <a:xfrm>
            <a:off x="8512175" y="121285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Agrardaten und Marktanalysen </a:t>
            </a:r>
          </a:p>
        </xdr:txBody>
      </xdr:sp>
      <xdr:sp macro="" textlink="">
        <xdr:nvSpPr>
          <xdr:cNvPr id="15" name="Publication1">
            <a:extLst>
              <a:ext uri="{FF2B5EF4-FFF2-40B4-BE49-F238E27FC236}">
                <a16:creationId xmlns:a16="http://schemas.microsoft.com/office/drawing/2014/main" id="{4780A1ED-F10B-9042-555F-A9194D60F3BB}"/>
              </a:ext>
            </a:extLst>
          </xdr:cNvPr>
          <xdr:cNvSpPr txBox="1"/>
        </xdr:nvSpPr>
        <xdr:spPr>
          <a:xfrm>
            <a:off x="8512175" y="1574799"/>
            <a:ext cx="4851400" cy="4724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editAs="oneCell">
    <xdr:from>
      <xdr:col>0</xdr:col>
      <xdr:colOff>47625</xdr:colOff>
      <xdr:row>0</xdr:row>
      <xdr:rowOff>38101</xdr:rowOff>
    </xdr:from>
    <xdr:to>
      <xdr:col>6</xdr:col>
      <xdr:colOff>533325</xdr:colOff>
      <xdr:row>4</xdr:row>
      <xdr:rowOff>38711</xdr:rowOff>
    </xdr:to>
    <xdr:pic>
      <xdr:nvPicPr>
        <xdr:cNvPr id="2" name="Grafik 1">
          <a:extLst>
            <a:ext uri="{FF2B5EF4-FFF2-40B4-BE49-F238E27FC236}">
              <a16:creationId xmlns:a16="http://schemas.microsoft.com/office/drawing/2014/main" id="{9109401C-1373-4620-A605-F07A74737DC6}"/>
            </a:ext>
          </a:extLst>
        </xdr:cNvPr>
        <xdr:cNvPicPr>
          <a:picLocks noChangeAspect="1"/>
        </xdr:cNvPicPr>
      </xdr:nvPicPr>
      <xdr:blipFill>
        <a:blip xmlns:r="http://schemas.openxmlformats.org/officeDocument/2006/relationships" r:embed="rId2"/>
        <a:stretch>
          <a:fillRect/>
        </a:stretch>
      </xdr:blipFill>
      <xdr:spPr>
        <a:xfrm>
          <a:off x="47625" y="38101"/>
          <a:ext cx="5781600" cy="724510"/>
        </a:xfrm>
        <a:prstGeom prst="rect">
          <a:avLst/>
        </a:prstGeom>
      </xdr:spPr>
    </xdr:pic>
    <xdr:clientData/>
  </xdr:twoCellAnchor>
</xdr:wsDr>
</file>

<file path=xl/theme/theme1.xml><?xml version="1.0" encoding="utf-8"?>
<a:theme xmlns:a="http://schemas.openxmlformats.org/drawingml/2006/main" name="Office">
  <a:themeElements>
    <a:clrScheme name="Farben Eier">
      <a:dk1>
        <a:sysClr val="windowText" lastClr="000000"/>
      </a:dk1>
      <a:lt1>
        <a:sysClr val="window" lastClr="FFFFFF"/>
      </a:lt1>
      <a:dk2>
        <a:srgbClr val="3F3F3F"/>
      </a:dk2>
      <a:lt2>
        <a:srgbClr val="F2F2F2"/>
      </a:lt2>
      <a:accent1>
        <a:srgbClr val="EDD15A"/>
      </a:accent1>
      <a:accent2>
        <a:srgbClr val="F2DE88"/>
      </a:accent2>
      <a:accent3>
        <a:srgbClr val="CBA816"/>
      </a:accent3>
      <a:accent4>
        <a:srgbClr val="DCDDDF"/>
      </a:accent4>
      <a:accent5>
        <a:srgbClr val="C7C8CA"/>
      </a:accent5>
      <a:accent6>
        <a:srgbClr val="939598"/>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B65C-759A-43E0-8784-E4C319D1A2AC}">
  <sheetPr codeName="Tabelle1"/>
  <dimension ref="A10:P26"/>
  <sheetViews>
    <sheetView showGridLines="0" tabSelected="1" zoomScaleNormal="100" workbookViewId="0">
      <selection activeCell="H5" sqref="H5"/>
    </sheetView>
  </sheetViews>
  <sheetFormatPr baseColWidth="10" defaultColWidth="11" defaultRowHeight="13.8"/>
  <cols>
    <col min="1" max="1" width="3.59765625" customWidth="1"/>
    <col min="2" max="2" width="21.8984375" customWidth="1"/>
  </cols>
  <sheetData>
    <row r="10" spans="1:16" ht="54" customHeight="1"/>
    <row r="11" spans="1:16" ht="15">
      <c r="A11" s="1" t="s">
        <v>0</v>
      </c>
    </row>
    <row r="12" spans="1:16" ht="3" customHeight="1">
      <c r="A12" s="2"/>
      <c r="B12" s="2"/>
      <c r="C12" s="2"/>
      <c r="D12" s="2"/>
      <c r="E12" s="2"/>
      <c r="F12" s="2"/>
      <c r="G12" s="2"/>
      <c r="H12" s="2"/>
      <c r="I12" s="2"/>
      <c r="J12" s="2"/>
      <c r="K12" s="2"/>
      <c r="L12" s="2"/>
      <c r="M12" s="2"/>
      <c r="N12" s="2"/>
      <c r="O12" s="2"/>
    </row>
    <row r="13" spans="1:16" ht="15">
      <c r="A13" s="3" t="s">
        <v>1</v>
      </c>
      <c r="B13" s="3"/>
      <c r="C13" s="4">
        <v>2013</v>
      </c>
      <c r="D13" s="4">
        <v>2014</v>
      </c>
      <c r="E13" s="4">
        <v>2015</v>
      </c>
      <c r="F13" s="4">
        <v>2016</v>
      </c>
      <c r="G13" s="4">
        <v>2017</v>
      </c>
      <c r="H13" s="4">
        <v>2018</v>
      </c>
      <c r="I13" s="4">
        <v>2019</v>
      </c>
      <c r="J13" s="4">
        <v>2020</v>
      </c>
      <c r="K13" s="4">
        <v>2021</v>
      </c>
      <c r="L13" s="4">
        <v>2022</v>
      </c>
      <c r="M13" s="4">
        <v>2023</v>
      </c>
      <c r="N13" s="4">
        <v>2024</v>
      </c>
      <c r="O13" s="4">
        <v>2025</v>
      </c>
    </row>
    <row r="14" spans="1:16" ht="15">
      <c r="A14" s="3"/>
      <c r="B14" s="5" t="s">
        <v>2</v>
      </c>
      <c r="C14" s="6">
        <v>448.18598301080749</v>
      </c>
      <c r="D14" s="6">
        <v>462.73306132735104</v>
      </c>
      <c r="E14" s="6">
        <v>376.23119123346248</v>
      </c>
      <c r="F14" s="6">
        <v>313.23</v>
      </c>
      <c r="G14" s="6">
        <v>315.61</v>
      </c>
      <c r="H14" s="6">
        <v>329.63</v>
      </c>
      <c r="I14" s="6">
        <v>333.11</v>
      </c>
      <c r="J14" s="6">
        <v>362.52</v>
      </c>
      <c r="K14" s="6">
        <v>409.4</v>
      </c>
      <c r="L14" s="6">
        <v>417.12</v>
      </c>
      <c r="M14" s="6">
        <v>389.85</v>
      </c>
      <c r="N14" s="6">
        <v>400.99</v>
      </c>
      <c r="O14" s="6">
        <v>440</v>
      </c>
      <c r="P14" s="5"/>
    </row>
    <row r="15" spans="1:16" ht="15">
      <c r="A15" s="3"/>
      <c r="B15" s="5" t="s">
        <v>3</v>
      </c>
      <c r="C15" s="6">
        <v>96.540646273108621</v>
      </c>
      <c r="D15" s="6">
        <v>97.508372969935436</v>
      </c>
      <c r="E15" s="6">
        <v>120.31954212206996</v>
      </c>
      <c r="F15" s="6">
        <v>110.48</v>
      </c>
      <c r="G15" s="6">
        <v>104.18</v>
      </c>
      <c r="H15" s="6">
        <v>96.06</v>
      </c>
      <c r="I15" s="6">
        <v>91.8</v>
      </c>
      <c r="J15" s="6">
        <v>81.99</v>
      </c>
      <c r="K15" s="6">
        <v>72.88</v>
      </c>
      <c r="L15" s="6">
        <v>62.6</v>
      </c>
      <c r="M15" s="6">
        <v>46.52</v>
      </c>
      <c r="N15" s="6">
        <v>41.27</v>
      </c>
      <c r="O15" s="6">
        <v>38</v>
      </c>
      <c r="P15" s="5"/>
    </row>
    <row r="16" spans="1:16" ht="15">
      <c r="A16" s="3"/>
      <c r="B16" s="5" t="s">
        <v>4</v>
      </c>
      <c r="C16" s="6">
        <v>151.42037071608394</v>
      </c>
      <c r="D16" s="6">
        <v>152.42156570271231</v>
      </c>
      <c r="E16" s="6">
        <v>256.23226664446656</v>
      </c>
      <c r="F16" s="6">
        <v>340.47</v>
      </c>
      <c r="G16" s="6">
        <v>361.94</v>
      </c>
      <c r="H16" s="6">
        <v>379.11</v>
      </c>
      <c r="I16" s="6">
        <v>397.88</v>
      </c>
      <c r="J16" s="6">
        <v>421.93</v>
      </c>
      <c r="K16" s="6">
        <v>444.78</v>
      </c>
      <c r="L16" s="6">
        <v>430.8</v>
      </c>
      <c r="M16" s="6">
        <v>440.7</v>
      </c>
      <c r="N16" s="6">
        <v>463.61</v>
      </c>
      <c r="O16" s="6">
        <v>498</v>
      </c>
      <c r="P16" s="5"/>
    </row>
    <row r="17" spans="1:16" ht="15">
      <c r="A17" s="3"/>
      <c r="B17" s="5" t="s">
        <v>5</v>
      </c>
      <c r="C17" s="6">
        <v>116.04</v>
      </c>
      <c r="D17" s="6">
        <v>124.47</v>
      </c>
      <c r="E17" s="6">
        <v>136.06</v>
      </c>
      <c r="F17" s="6">
        <v>142.41999999999999</v>
      </c>
      <c r="G17" s="6">
        <v>158.44</v>
      </c>
      <c r="H17" s="6">
        <v>168.75</v>
      </c>
      <c r="I17" s="6">
        <v>177.56</v>
      </c>
      <c r="J17" s="6">
        <v>197.29</v>
      </c>
      <c r="K17" s="6">
        <v>218.32</v>
      </c>
      <c r="L17" s="6">
        <v>224.21</v>
      </c>
      <c r="M17" s="6">
        <v>216.08</v>
      </c>
      <c r="N17" s="6">
        <v>217.77</v>
      </c>
      <c r="O17" s="6">
        <v>225</v>
      </c>
      <c r="P17" s="5"/>
    </row>
    <row r="18" spans="1:16" ht="15">
      <c r="A18" s="7"/>
      <c r="B18" s="7" t="s">
        <v>6</v>
      </c>
      <c r="C18" s="7">
        <v>812.19</v>
      </c>
      <c r="D18" s="7">
        <v>837.13</v>
      </c>
      <c r="E18" s="7">
        <v>888.84</v>
      </c>
      <c r="F18" s="7">
        <v>906.61</v>
      </c>
      <c r="G18" s="7">
        <v>940.17</v>
      </c>
      <c r="H18" s="7">
        <v>973.56</v>
      </c>
      <c r="I18" s="7">
        <v>1000.35</v>
      </c>
      <c r="J18" s="7">
        <v>1063.73</v>
      </c>
      <c r="K18" s="7">
        <v>1145.3800000000001</v>
      </c>
      <c r="L18" s="7">
        <v>1134.74</v>
      </c>
      <c r="M18" s="7">
        <v>1093.1400000000001</v>
      </c>
      <c r="N18" s="7">
        <v>1123.6400000000001</v>
      </c>
      <c r="O18" s="7">
        <v>1201</v>
      </c>
    </row>
    <row r="19" spans="1:16">
      <c r="N19" s="9"/>
      <c r="O19" s="9"/>
    </row>
    <row r="21" spans="1:16" ht="15">
      <c r="A21" s="1" t="s">
        <v>42</v>
      </c>
    </row>
    <row r="22" spans="1:16" ht="3.75" customHeight="1">
      <c r="A22" s="2"/>
      <c r="B22" s="2"/>
      <c r="C22" s="2"/>
      <c r="D22" s="2"/>
      <c r="E22" s="2"/>
      <c r="F22" s="2"/>
      <c r="G22" s="2"/>
      <c r="H22" s="2"/>
      <c r="I22" s="2"/>
      <c r="J22" s="2"/>
      <c r="K22" s="2"/>
      <c r="L22" s="2"/>
      <c r="M22" s="2"/>
      <c r="N22" s="2"/>
      <c r="O22" s="2"/>
    </row>
    <row r="23" spans="1:16" ht="15">
      <c r="A23" s="3" t="s">
        <v>15</v>
      </c>
      <c r="B23" s="3"/>
      <c r="C23" s="4">
        <v>2013</v>
      </c>
      <c r="D23" s="4">
        <v>2014</v>
      </c>
      <c r="E23" s="4">
        <v>2015</v>
      </c>
      <c r="F23" s="4">
        <v>2016</v>
      </c>
      <c r="G23" s="4">
        <v>2017</v>
      </c>
      <c r="H23" s="4">
        <v>2018</v>
      </c>
      <c r="I23" s="4">
        <v>2019</v>
      </c>
      <c r="J23" s="4">
        <v>2020</v>
      </c>
      <c r="K23" s="4">
        <v>2021</v>
      </c>
      <c r="L23" s="4">
        <v>2022</v>
      </c>
      <c r="M23" s="4">
        <v>2023</v>
      </c>
      <c r="N23" s="4">
        <v>2024</v>
      </c>
      <c r="O23" s="4">
        <v>2025</v>
      </c>
    </row>
    <row r="24" spans="1:16" ht="15">
      <c r="A24" s="3"/>
      <c r="B24" s="5" t="s">
        <v>43</v>
      </c>
      <c r="C24" s="5"/>
      <c r="D24" s="18">
        <f t="shared" ref="D24:M24" si="0">D18/C18 - 1</f>
        <v>3.0707100555288802E-2</v>
      </c>
      <c r="E24" s="18">
        <f t="shared" si="0"/>
        <v>6.1770573268190132E-2</v>
      </c>
      <c r="F24" s="18">
        <f t="shared" si="0"/>
        <v>1.9992349579226909E-2</v>
      </c>
      <c r="G24" s="18">
        <f t="shared" si="0"/>
        <v>3.7017019446068167E-2</v>
      </c>
      <c r="H24" s="18">
        <f t="shared" si="0"/>
        <v>3.5514853696671844E-2</v>
      </c>
      <c r="I24" s="18">
        <f t="shared" si="0"/>
        <v>2.7517564402810279E-2</v>
      </c>
      <c r="J24" s="18">
        <f t="shared" si="0"/>
        <v>6.3357824761333559E-2</v>
      </c>
      <c r="K24" s="18">
        <f t="shared" si="0"/>
        <v>7.6758199919152448E-2</v>
      </c>
      <c r="L24" s="18">
        <f t="shared" si="0"/>
        <v>-9.2894934432241616E-3</v>
      </c>
      <c r="M24" s="18">
        <f t="shared" si="0"/>
        <v>-3.6660380351446031E-2</v>
      </c>
      <c r="N24" s="18">
        <f t="shared" ref="N24" si="1">N18/M18 - 1</f>
        <v>2.7901275225497235E-2</v>
      </c>
      <c r="O24" s="18">
        <v>4.2000000000000003E-2</v>
      </c>
    </row>
    <row r="25" spans="1:16">
      <c r="C25" s="8"/>
      <c r="D25" s="9"/>
    </row>
    <row r="26" spans="1:16">
      <c r="C26" s="10"/>
      <c r="D26" s="11"/>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9F04-2518-4D4E-9CA3-6482A6852087}">
  <sheetPr codeName="Tabelle2"/>
  <dimension ref="A10:O49"/>
  <sheetViews>
    <sheetView showGridLines="0" zoomScaleNormal="100" workbookViewId="0"/>
  </sheetViews>
  <sheetFormatPr baseColWidth="10" defaultColWidth="11" defaultRowHeight="13.8"/>
  <cols>
    <col min="1" max="1" width="3.59765625" customWidth="1"/>
    <col min="2" max="2" width="21.8984375" customWidth="1"/>
  </cols>
  <sheetData>
    <row r="10" spans="1:15" ht="54" customHeight="1"/>
    <row r="11" spans="1:15" ht="15">
      <c r="A11" s="1" t="s">
        <v>36</v>
      </c>
    </row>
    <row r="12" spans="1:15" ht="3" customHeight="1">
      <c r="A12" s="2"/>
      <c r="B12" s="2"/>
      <c r="C12" s="2"/>
      <c r="D12" s="2"/>
      <c r="E12" s="2"/>
      <c r="F12" s="2"/>
      <c r="G12" s="2"/>
      <c r="H12" s="2"/>
      <c r="I12" s="2"/>
      <c r="J12" s="2"/>
      <c r="K12" s="2"/>
      <c r="L12" s="2"/>
      <c r="M12" s="2"/>
      <c r="N12" s="2"/>
      <c r="O12" s="2"/>
    </row>
    <row r="13" spans="1:15" ht="15">
      <c r="A13" s="3" t="s">
        <v>1</v>
      </c>
      <c r="B13" s="3"/>
      <c r="C13" s="4">
        <v>2013</v>
      </c>
      <c r="D13" s="4">
        <v>2014</v>
      </c>
      <c r="E13" s="4">
        <v>2015</v>
      </c>
      <c r="F13" s="4">
        <v>2016</v>
      </c>
      <c r="G13" s="4">
        <v>2017</v>
      </c>
      <c r="H13" s="4">
        <v>2018</v>
      </c>
      <c r="I13" s="4">
        <v>2019</v>
      </c>
      <c r="J13" s="4">
        <v>2020</v>
      </c>
      <c r="K13" s="4">
        <v>2021</v>
      </c>
      <c r="L13" s="4">
        <v>2022</v>
      </c>
      <c r="M13" s="4">
        <v>2023</v>
      </c>
      <c r="N13" s="4">
        <v>2024</v>
      </c>
      <c r="O13" s="4">
        <v>2025</v>
      </c>
    </row>
    <row r="14" spans="1:15" ht="15">
      <c r="A14" s="3"/>
      <c r="B14" s="5" t="s">
        <v>8</v>
      </c>
      <c r="C14" s="6">
        <v>652.77</v>
      </c>
      <c r="D14" s="6">
        <v>640.16</v>
      </c>
      <c r="E14" s="6">
        <v>596.71</v>
      </c>
      <c r="F14" s="6">
        <v>589.13</v>
      </c>
      <c r="G14" s="6">
        <v>587.08000000000004</v>
      </c>
      <c r="H14" s="6">
        <v>571.54</v>
      </c>
      <c r="I14" s="6">
        <v>587.08000000000004</v>
      </c>
      <c r="J14" s="6">
        <v>596.99</v>
      </c>
      <c r="K14" s="6">
        <v>572.07000000000005</v>
      </c>
      <c r="L14" s="6">
        <v>519.24</v>
      </c>
      <c r="M14" s="6">
        <v>607.76</v>
      </c>
      <c r="N14" s="6">
        <v>673.63</v>
      </c>
      <c r="O14" s="6">
        <v>716.94</v>
      </c>
    </row>
    <row r="15" spans="1:15" ht="15">
      <c r="A15" s="3"/>
      <c r="B15" s="5" t="s">
        <v>34</v>
      </c>
      <c r="C15" s="6">
        <v>812.19</v>
      </c>
      <c r="D15" s="6">
        <v>837.13</v>
      </c>
      <c r="E15" s="6">
        <v>888.84</v>
      </c>
      <c r="F15" s="6">
        <v>906.61</v>
      </c>
      <c r="G15" s="6">
        <v>940.17</v>
      </c>
      <c r="H15" s="6">
        <v>973.56</v>
      </c>
      <c r="I15" s="6">
        <v>1000.35</v>
      </c>
      <c r="J15" s="6">
        <v>1063.73</v>
      </c>
      <c r="K15" s="6">
        <v>1145.3800000000001</v>
      </c>
      <c r="L15" s="6">
        <v>1134.74</v>
      </c>
      <c r="M15" s="6">
        <v>1093.1400000000001</v>
      </c>
      <c r="N15" s="6">
        <v>1123.6400000000001</v>
      </c>
      <c r="O15" s="6">
        <v>1201</v>
      </c>
    </row>
    <row r="16" spans="1:15" ht="15">
      <c r="A16" s="7"/>
      <c r="B16" s="7" t="s">
        <v>6</v>
      </c>
      <c r="C16" s="7">
        <f>SUM(C14:C15)</f>
        <v>1464.96</v>
      </c>
      <c r="D16" s="7">
        <f>SUM(D14:D15)</f>
        <v>1477.29</v>
      </c>
      <c r="E16" s="7">
        <f t="shared" ref="E16:M16" si="0">SUM(E14:E15)</f>
        <v>1485.5500000000002</v>
      </c>
      <c r="F16" s="7">
        <f t="shared" si="0"/>
        <v>1495.74</v>
      </c>
      <c r="G16" s="7">
        <f t="shared" si="0"/>
        <v>1527.25</v>
      </c>
      <c r="H16" s="7">
        <f t="shared" si="0"/>
        <v>1545.1</v>
      </c>
      <c r="I16" s="7">
        <f t="shared" si="0"/>
        <v>1587.43</v>
      </c>
      <c r="J16" s="7">
        <f>SUM(J14:J15)</f>
        <v>1660.72</v>
      </c>
      <c r="K16" s="7">
        <f>SUM(K14:K15)</f>
        <v>1717.4500000000003</v>
      </c>
      <c r="L16" s="7">
        <f t="shared" si="0"/>
        <v>1653.98</v>
      </c>
      <c r="M16" s="7">
        <f t="shared" si="0"/>
        <v>1700.9</v>
      </c>
      <c r="N16" s="7">
        <f>SUM(N14:N15)</f>
        <v>1797.27</v>
      </c>
      <c r="O16" s="7">
        <f>SUM(O14:O15)</f>
        <v>1917.94</v>
      </c>
    </row>
    <row r="17" spans="1:15">
      <c r="D17" s="19"/>
      <c r="E17" s="19"/>
      <c r="F17" s="19"/>
      <c r="G17" s="19"/>
      <c r="H17" s="19"/>
      <c r="I17" s="19"/>
      <c r="J17" s="19"/>
      <c r="K17" s="19"/>
      <c r="L17" s="19"/>
      <c r="M17" s="19"/>
      <c r="N17" s="19"/>
      <c r="O17" s="19"/>
    </row>
    <row r="18" spans="1:15" ht="15">
      <c r="A18" s="1" t="s">
        <v>44</v>
      </c>
    </row>
    <row r="19" spans="1:15" ht="3.75" customHeight="1">
      <c r="A19" s="2"/>
      <c r="B19" s="2"/>
      <c r="C19" s="2"/>
      <c r="D19" s="2"/>
      <c r="E19" s="2"/>
      <c r="F19" s="2"/>
      <c r="G19" s="2"/>
      <c r="H19" s="2"/>
      <c r="I19" s="2"/>
      <c r="J19" s="2"/>
      <c r="K19" s="2"/>
      <c r="L19" s="2"/>
      <c r="M19" s="2"/>
      <c r="N19" s="2"/>
      <c r="O19" s="2"/>
    </row>
    <row r="20" spans="1:15" ht="15">
      <c r="A20" s="3" t="s">
        <v>15</v>
      </c>
      <c r="B20" s="3"/>
      <c r="C20" s="4">
        <v>2013</v>
      </c>
      <c r="D20" s="4">
        <v>2014</v>
      </c>
      <c r="E20" s="4">
        <v>2015</v>
      </c>
      <c r="F20" s="4">
        <v>2016</v>
      </c>
      <c r="G20" s="4">
        <v>2017</v>
      </c>
      <c r="H20" s="4">
        <v>2018</v>
      </c>
      <c r="I20" s="4">
        <v>2019</v>
      </c>
      <c r="J20" s="4">
        <v>2020</v>
      </c>
      <c r="K20" s="4">
        <v>2021</v>
      </c>
      <c r="L20" s="4">
        <v>2022</v>
      </c>
      <c r="M20" s="4">
        <v>2023</v>
      </c>
      <c r="N20" s="4">
        <v>2024</v>
      </c>
      <c r="O20" s="4">
        <v>2025</v>
      </c>
    </row>
    <row r="21" spans="1:15" ht="15">
      <c r="A21" s="3"/>
      <c r="B21" s="5" t="s">
        <v>43</v>
      </c>
      <c r="C21" s="5"/>
      <c r="D21" s="18">
        <f t="shared" ref="D21:M21" si="1">D16/C16 - 1</f>
        <v>8.4166120576669723E-3</v>
      </c>
      <c r="E21" s="18">
        <f t="shared" si="1"/>
        <v>5.5913192399597023E-3</v>
      </c>
      <c r="F21" s="18">
        <f t="shared" si="1"/>
        <v>6.8594123388643347E-3</v>
      </c>
      <c r="G21" s="18">
        <f t="shared" si="1"/>
        <v>2.1066495513926142E-2</v>
      </c>
      <c r="H21" s="18">
        <f t="shared" si="1"/>
        <v>1.1687673923719055E-2</v>
      </c>
      <c r="I21" s="18">
        <f t="shared" si="1"/>
        <v>2.739628503009528E-2</v>
      </c>
      <c r="J21" s="18">
        <f t="shared" si="1"/>
        <v>4.6168964930737078E-2</v>
      </c>
      <c r="K21" s="18">
        <f t="shared" si="1"/>
        <v>3.4159882460619739E-2</v>
      </c>
      <c r="L21" s="18">
        <f t="shared" si="1"/>
        <v>-3.6955952138344794E-2</v>
      </c>
      <c r="M21" s="18">
        <f t="shared" si="1"/>
        <v>2.8367936734422505E-2</v>
      </c>
      <c r="N21" s="18">
        <f>N16/M16 - 1</f>
        <v>5.6658239755423612E-2</v>
      </c>
      <c r="O21" s="18">
        <v>0.05</v>
      </c>
    </row>
    <row r="26" spans="1:15" ht="15">
      <c r="A26" s="1" t="s">
        <v>37</v>
      </c>
    </row>
    <row r="27" spans="1:15" ht="3" customHeight="1">
      <c r="A27" s="2"/>
      <c r="B27" s="2"/>
      <c r="C27" s="2"/>
      <c r="D27" s="2"/>
      <c r="E27" s="2"/>
      <c r="F27" s="2"/>
      <c r="G27" s="2"/>
      <c r="H27" s="2"/>
      <c r="I27" s="2"/>
      <c r="J27" s="2"/>
      <c r="K27" s="2"/>
      <c r="L27" s="2"/>
      <c r="M27" s="2"/>
      <c r="N27" s="2"/>
      <c r="O27" s="2"/>
    </row>
    <row r="28" spans="1:15" ht="15">
      <c r="A28" s="3" t="s">
        <v>15</v>
      </c>
      <c r="B28" s="3"/>
      <c r="C28" s="4">
        <v>2013</v>
      </c>
      <c r="D28" s="4">
        <v>2014</v>
      </c>
      <c r="E28" s="4">
        <v>2015</v>
      </c>
      <c r="F28" s="4">
        <v>2016</v>
      </c>
      <c r="G28" s="4">
        <v>2017</v>
      </c>
      <c r="H28" s="4">
        <v>2018</v>
      </c>
      <c r="I28" s="4">
        <v>2019</v>
      </c>
      <c r="J28" s="4">
        <v>2020</v>
      </c>
      <c r="K28" s="4">
        <v>2021</v>
      </c>
      <c r="L28" s="4">
        <v>2022</v>
      </c>
      <c r="M28" s="4">
        <v>2023</v>
      </c>
      <c r="N28" s="4">
        <v>2024</v>
      </c>
      <c r="O28" s="4">
        <v>2025</v>
      </c>
    </row>
    <row r="29" spans="1:15" ht="15">
      <c r="A29" s="3"/>
      <c r="B29" s="5" t="s">
        <v>21</v>
      </c>
      <c r="C29" s="18">
        <f>C14/C16</f>
        <v>0.44558895806028831</v>
      </c>
      <c r="D29" s="18">
        <f>D14/D16</f>
        <v>0.43333401024849555</v>
      </c>
      <c r="E29" s="18">
        <f t="shared" ref="E29:M29" si="2">E14/E16</f>
        <v>0.40167614688162628</v>
      </c>
      <c r="F29" s="18">
        <f t="shared" si="2"/>
        <v>0.39387192961343548</v>
      </c>
      <c r="G29" s="18">
        <f t="shared" si="2"/>
        <v>0.38440333933540682</v>
      </c>
      <c r="H29" s="18">
        <f t="shared" si="2"/>
        <v>0.36990486052682675</v>
      </c>
      <c r="I29" s="18">
        <f t="shared" si="2"/>
        <v>0.36983048071411023</v>
      </c>
      <c r="J29" s="18">
        <f t="shared" si="2"/>
        <v>0.3594766125535912</v>
      </c>
      <c r="K29" s="18">
        <f t="shared" si="2"/>
        <v>0.33309266645317182</v>
      </c>
      <c r="L29" s="18">
        <f t="shared" si="2"/>
        <v>0.31393366304308395</v>
      </c>
      <c r="M29" s="18">
        <f t="shared" si="2"/>
        <v>0.35731671468046328</v>
      </c>
      <c r="N29" s="18">
        <f>N14/N16</f>
        <v>0.37480734669804761</v>
      </c>
      <c r="O29" s="18">
        <f>O14/O16</f>
        <v>0.37380731409741702</v>
      </c>
    </row>
    <row r="30" spans="1:15" ht="15">
      <c r="A30" s="3"/>
      <c r="B30" s="5" t="s">
        <v>34</v>
      </c>
      <c r="C30" s="18">
        <f>C15/C16</f>
        <v>0.55441104193971169</v>
      </c>
      <c r="D30" s="18">
        <f>D15/D16</f>
        <v>0.56666598975150451</v>
      </c>
      <c r="E30" s="18">
        <f t="shared" ref="E30:N30" si="3">E15/E16</f>
        <v>0.59832385311837366</v>
      </c>
      <c r="F30" s="18">
        <f t="shared" si="3"/>
        <v>0.60612807038656447</v>
      </c>
      <c r="G30" s="18">
        <f t="shared" si="3"/>
        <v>0.61559666066459318</v>
      </c>
      <c r="H30" s="18">
        <f t="shared" si="3"/>
        <v>0.6300951394731733</v>
      </c>
      <c r="I30" s="18">
        <f t="shared" si="3"/>
        <v>0.63016951928588971</v>
      </c>
      <c r="J30" s="18">
        <f t="shared" si="3"/>
        <v>0.6405233874464088</v>
      </c>
      <c r="K30" s="18">
        <f t="shared" si="3"/>
        <v>0.66690733354682807</v>
      </c>
      <c r="L30" s="18">
        <f t="shared" si="3"/>
        <v>0.68606633695691599</v>
      </c>
      <c r="M30" s="18">
        <f t="shared" si="3"/>
        <v>0.64268328531953678</v>
      </c>
      <c r="N30" s="18">
        <f t="shared" si="3"/>
        <v>0.62519265330195251</v>
      </c>
      <c r="O30" s="18">
        <f t="shared" ref="O30" si="4">O15/O16</f>
        <v>0.62619268590258292</v>
      </c>
    </row>
    <row r="32" spans="1:15">
      <c r="C32" s="17"/>
      <c r="D32" s="11"/>
    </row>
    <row r="35" spans="1:15" ht="15">
      <c r="A35" s="46" t="s">
        <v>61</v>
      </c>
    </row>
    <row r="36" spans="1:15" ht="3" customHeight="1">
      <c r="A36" s="2"/>
      <c r="B36" s="2"/>
      <c r="C36" s="2"/>
      <c r="D36" s="2"/>
      <c r="E36" s="2"/>
      <c r="F36" s="2"/>
      <c r="G36" s="2"/>
      <c r="H36" s="2"/>
      <c r="I36" s="2"/>
      <c r="J36" s="2"/>
      <c r="K36" s="2"/>
      <c r="L36" s="2"/>
      <c r="M36" s="2"/>
      <c r="N36" s="2"/>
      <c r="O36" s="2"/>
    </row>
    <row r="37" spans="1:15" ht="15">
      <c r="A37" s="3" t="s">
        <v>1</v>
      </c>
      <c r="B37" s="3"/>
      <c r="C37" s="4">
        <v>2013</v>
      </c>
      <c r="D37" s="4">
        <v>2014</v>
      </c>
      <c r="E37" s="4">
        <v>2015</v>
      </c>
      <c r="F37" s="4">
        <v>2016</v>
      </c>
      <c r="G37" s="4">
        <v>2017</v>
      </c>
      <c r="H37" s="4">
        <v>2018</v>
      </c>
      <c r="I37" s="4">
        <v>2019</v>
      </c>
      <c r="J37" s="4">
        <v>2020</v>
      </c>
      <c r="K37" s="4">
        <v>2021</v>
      </c>
      <c r="L37" s="4">
        <v>2022</v>
      </c>
      <c r="M37" s="4">
        <v>2023</v>
      </c>
      <c r="N37" s="4">
        <v>2024</v>
      </c>
      <c r="O37" s="4">
        <v>2025</v>
      </c>
    </row>
    <row r="38" spans="1:15" ht="15">
      <c r="A38" s="3"/>
      <c r="B38" s="5" t="s">
        <v>59</v>
      </c>
      <c r="C38" s="6"/>
      <c r="D38" s="6"/>
      <c r="E38" s="6"/>
      <c r="F38" s="6">
        <v>237.6</v>
      </c>
      <c r="G38" s="6">
        <v>230.07</v>
      </c>
      <c r="H38" s="6">
        <v>241.42</v>
      </c>
      <c r="I38" s="6">
        <v>252.12</v>
      </c>
      <c r="J38" s="6">
        <v>302.77</v>
      </c>
      <c r="K38" s="6">
        <v>284.64</v>
      </c>
      <c r="L38" s="6">
        <v>256.45999999999998</v>
      </c>
      <c r="M38" s="6">
        <v>328.8</v>
      </c>
      <c r="N38" s="6">
        <v>376.36</v>
      </c>
      <c r="O38" s="6">
        <v>448.99</v>
      </c>
    </row>
    <row r="39" spans="1:15" ht="15">
      <c r="A39" s="3"/>
      <c r="B39" s="5" t="s">
        <v>60</v>
      </c>
      <c r="C39" s="6"/>
      <c r="D39" s="6"/>
      <c r="E39" s="6"/>
      <c r="F39" s="6">
        <v>818.26</v>
      </c>
      <c r="G39" s="6">
        <v>838.81</v>
      </c>
      <c r="H39" s="6">
        <v>870.36</v>
      </c>
      <c r="I39" s="6">
        <v>888.71</v>
      </c>
      <c r="J39" s="6">
        <v>945.59</v>
      </c>
      <c r="K39" s="6">
        <v>1010.67</v>
      </c>
      <c r="L39" s="6">
        <v>972.66</v>
      </c>
      <c r="M39" s="6">
        <v>945.25</v>
      </c>
      <c r="N39" s="6">
        <v>973.26</v>
      </c>
      <c r="O39" s="6">
        <v>1044.32</v>
      </c>
    </row>
    <row r="40" spans="1:15" ht="15">
      <c r="A40" s="7"/>
      <c r="B40" s="7" t="s">
        <v>23</v>
      </c>
      <c r="C40" s="7"/>
      <c r="D40" s="7"/>
      <c r="E40" s="7"/>
      <c r="F40" s="7">
        <f>SUM(F38:F39)</f>
        <v>1055.8599999999999</v>
      </c>
      <c r="G40" s="7">
        <f t="shared" ref="G40:O40" si="5">SUM(G38:G39)</f>
        <v>1068.8799999999999</v>
      </c>
      <c r="H40" s="7">
        <f t="shared" si="5"/>
        <v>1111.78</v>
      </c>
      <c r="I40" s="7">
        <f t="shared" si="5"/>
        <v>1140.83</v>
      </c>
      <c r="J40" s="7">
        <f t="shared" si="5"/>
        <v>1248.3600000000001</v>
      </c>
      <c r="K40" s="7">
        <f t="shared" si="5"/>
        <v>1295.31</v>
      </c>
      <c r="L40" s="7">
        <f t="shared" si="5"/>
        <v>1229.1199999999999</v>
      </c>
      <c r="M40" s="7">
        <f t="shared" si="5"/>
        <v>1274.05</v>
      </c>
      <c r="N40" s="7">
        <f t="shared" si="5"/>
        <v>1349.62</v>
      </c>
      <c r="O40" s="7">
        <f t="shared" si="5"/>
        <v>1493.31</v>
      </c>
    </row>
    <row r="45" spans="1:15" ht="15">
      <c r="A45" s="1" t="s">
        <v>62</v>
      </c>
    </row>
    <row r="46" spans="1:15" ht="3" customHeight="1">
      <c r="A46" s="2"/>
      <c r="B46" s="2"/>
      <c r="C46" s="2"/>
      <c r="D46" s="2"/>
      <c r="E46" s="2"/>
      <c r="F46" s="2"/>
      <c r="G46" s="2"/>
      <c r="H46" s="2"/>
      <c r="I46" s="2"/>
      <c r="J46" s="2"/>
      <c r="K46" s="2"/>
      <c r="L46" s="2"/>
      <c r="M46" s="2"/>
      <c r="N46" s="2"/>
      <c r="O46" s="2"/>
    </row>
    <row r="47" spans="1:15" ht="15">
      <c r="A47" s="3" t="s">
        <v>15</v>
      </c>
      <c r="B47" s="3"/>
      <c r="C47" s="4">
        <v>2013</v>
      </c>
      <c r="D47" s="4">
        <v>2014</v>
      </c>
      <c r="E47" s="4">
        <v>2015</v>
      </c>
      <c r="F47" s="4">
        <v>2016</v>
      </c>
      <c r="G47" s="4">
        <v>2017</v>
      </c>
      <c r="H47" s="4">
        <v>2018</v>
      </c>
      <c r="I47" s="4">
        <v>2019</v>
      </c>
      <c r="J47" s="4">
        <v>2020</v>
      </c>
      <c r="K47" s="4">
        <v>2021</v>
      </c>
      <c r="L47" s="4">
        <v>2022</v>
      </c>
      <c r="M47" s="4">
        <v>2023</v>
      </c>
      <c r="N47" s="4">
        <v>2024</v>
      </c>
      <c r="O47" s="4">
        <v>2025</v>
      </c>
    </row>
    <row r="48" spans="1:15" ht="15">
      <c r="A48" s="3"/>
      <c r="B48" s="5" t="s">
        <v>22</v>
      </c>
      <c r="C48" s="14"/>
      <c r="D48" s="14"/>
      <c r="E48" s="14"/>
      <c r="F48" s="14">
        <f>F38/F40</f>
        <v>0.2250298335006535</v>
      </c>
      <c r="G48" s="14">
        <f t="shared" ref="G48:N48" si="6">G38/G40</f>
        <v>0.21524399371304545</v>
      </c>
      <c r="H48" s="14">
        <f t="shared" si="6"/>
        <v>0.21714727733904188</v>
      </c>
      <c r="I48" s="14">
        <f t="shared" si="6"/>
        <v>0.22099699341707355</v>
      </c>
      <c r="J48" s="14">
        <f t="shared" si="6"/>
        <v>0.24253420487679833</v>
      </c>
      <c r="K48" s="14">
        <f t="shared" si="6"/>
        <v>0.21974662436019177</v>
      </c>
      <c r="L48" s="14">
        <f t="shared" si="6"/>
        <v>0.20865334548294714</v>
      </c>
      <c r="M48" s="14">
        <f t="shared" si="6"/>
        <v>0.25807464385228213</v>
      </c>
      <c r="N48" s="14">
        <f t="shared" si="6"/>
        <v>0.27886368014700436</v>
      </c>
      <c r="O48" s="14">
        <f t="shared" ref="O48" si="7">O38/O40</f>
        <v>0.30066764436051457</v>
      </c>
    </row>
    <row r="49" spans="1:15" ht="15">
      <c r="A49" s="3"/>
      <c r="B49" s="5" t="s">
        <v>38</v>
      </c>
      <c r="C49" s="14"/>
      <c r="D49" s="14"/>
      <c r="E49" s="14"/>
      <c r="F49" s="14">
        <f>F39/F40</f>
        <v>0.77497016649934658</v>
      </c>
      <c r="G49" s="14">
        <f t="shared" ref="G49:N49" si="8">G39/G40</f>
        <v>0.78475600628695463</v>
      </c>
      <c r="H49" s="14">
        <f t="shared" si="8"/>
        <v>0.78285272266095818</v>
      </c>
      <c r="I49" s="14">
        <f t="shared" si="8"/>
        <v>0.77900300658292654</v>
      </c>
      <c r="J49" s="14">
        <f t="shared" si="8"/>
        <v>0.75746579512320156</v>
      </c>
      <c r="K49" s="14">
        <f t="shared" si="8"/>
        <v>0.78025337563980823</v>
      </c>
      <c r="L49" s="14">
        <f t="shared" si="8"/>
        <v>0.79134665451705288</v>
      </c>
      <c r="M49" s="14">
        <f t="shared" si="8"/>
        <v>0.74192535614771793</v>
      </c>
      <c r="N49" s="14">
        <f t="shared" si="8"/>
        <v>0.72113631985299576</v>
      </c>
      <c r="O49" s="14">
        <f t="shared" ref="O49" si="9">O39/O40</f>
        <v>0.69933235563948537</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2073-28C5-461E-8CA3-1BCF5CCF51EF}">
  <dimension ref="A10:O36"/>
  <sheetViews>
    <sheetView showGridLines="0" topLeftCell="A7" zoomScaleNormal="100" workbookViewId="0">
      <selection activeCell="C36" sqref="C36:N36"/>
    </sheetView>
  </sheetViews>
  <sheetFormatPr baseColWidth="10" defaultColWidth="10.8984375" defaultRowHeight="13.8"/>
  <cols>
    <col min="1" max="1" width="11.09765625" style="27" customWidth="1"/>
    <col min="2" max="2" width="21.8984375" style="27" customWidth="1"/>
    <col min="3" max="16384" width="10.8984375" style="27"/>
  </cols>
  <sheetData>
    <row r="10" spans="1:15" ht="54" customHeight="1"/>
    <row r="11" spans="1:15" ht="14.4">
      <c r="A11" s="28" t="s">
        <v>56</v>
      </c>
    </row>
    <row r="12" spans="1:15" ht="3" customHeight="1">
      <c r="A12" s="29"/>
      <c r="B12" s="29"/>
      <c r="C12" s="29"/>
      <c r="D12" s="29"/>
      <c r="E12" s="29"/>
      <c r="F12" s="29"/>
      <c r="G12" s="29"/>
      <c r="H12" s="29"/>
      <c r="I12" s="29"/>
      <c r="J12" s="29"/>
      <c r="K12" s="29"/>
      <c r="L12" s="29"/>
      <c r="M12" s="29"/>
      <c r="N12" s="29"/>
      <c r="O12" s="29"/>
    </row>
    <row r="13" spans="1:15" ht="14.4">
      <c r="A13" s="30" t="s">
        <v>48</v>
      </c>
      <c r="B13" s="30"/>
      <c r="C13" s="31">
        <v>2013</v>
      </c>
      <c r="D13" s="31">
        <v>2014</v>
      </c>
      <c r="E13" s="31">
        <v>2015</v>
      </c>
      <c r="F13" s="31">
        <v>2016</v>
      </c>
      <c r="G13" s="31">
        <v>2017</v>
      </c>
      <c r="H13" s="31">
        <v>2018</v>
      </c>
      <c r="I13" s="31">
        <v>2019</v>
      </c>
      <c r="J13" s="31">
        <v>2020</v>
      </c>
      <c r="K13" s="31">
        <v>2021</v>
      </c>
      <c r="L13" s="31">
        <v>2022</v>
      </c>
      <c r="M13" s="31">
        <v>2023</v>
      </c>
      <c r="N13" s="31">
        <v>2024</v>
      </c>
      <c r="O13" s="31">
        <v>2025</v>
      </c>
    </row>
    <row r="14" spans="1:15" ht="14.4">
      <c r="A14" s="30"/>
      <c r="B14" s="32" t="s">
        <v>8</v>
      </c>
      <c r="C14" s="33">
        <v>79.868846586037193</v>
      </c>
      <c r="D14" s="33">
        <v>77.375302489012725</v>
      </c>
      <c r="E14" s="33">
        <v>71.256757307038868</v>
      </c>
      <c r="F14" s="33">
        <v>69.633304938512225</v>
      </c>
      <c r="G14" s="33">
        <v>68.835554921880529</v>
      </c>
      <c r="H14" s="33">
        <v>66.53223788074672</v>
      </c>
      <c r="I14" s="33">
        <v>67.860305882282233</v>
      </c>
      <c r="J14" s="33">
        <v>68.573257222251826</v>
      </c>
      <c r="K14" s="33">
        <v>65.248268366594289</v>
      </c>
      <c r="L14" s="33">
        <v>58.437482731489759</v>
      </c>
      <c r="M14" s="33">
        <v>67.422989846170509</v>
      </c>
      <c r="N14" s="40">
        <v>74.01496143174775</v>
      </c>
      <c r="O14" s="40">
        <v>78.132058152116997</v>
      </c>
    </row>
    <row r="15" spans="1:15" ht="14.4">
      <c r="A15" s="30"/>
      <c r="B15" s="32" t="s">
        <v>34</v>
      </c>
      <c r="C15" s="33">
        <v>99.37447877309549</v>
      </c>
      <c r="D15" s="33">
        <v>101.18280894249442</v>
      </c>
      <c r="E15" s="33">
        <v>106.14177098555147</v>
      </c>
      <c r="F15" s="33">
        <v>107.15843801929043</v>
      </c>
      <c r="G15" s="33">
        <v>110.23561298443896</v>
      </c>
      <c r="H15" s="33">
        <v>113.33087012489025</v>
      </c>
      <c r="I15" s="33">
        <v>115.62999419046983</v>
      </c>
      <c r="J15" s="33">
        <v>122.18534800419762</v>
      </c>
      <c r="K15" s="33">
        <v>130.63796672038345</v>
      </c>
      <c r="L15" s="33">
        <v>127.70847614731278</v>
      </c>
      <c r="M15" s="33">
        <v>121.26952599783274</v>
      </c>
      <c r="N15" s="40">
        <v>123.4597201181198</v>
      </c>
      <c r="O15" s="40">
        <v>130.88487438375947</v>
      </c>
    </row>
    <row r="16" spans="1:15" ht="14.4">
      <c r="A16" s="34"/>
      <c r="B16" s="34" t="s">
        <v>6</v>
      </c>
      <c r="C16" s="34">
        <v>179.24332535913268</v>
      </c>
      <c r="D16" s="34">
        <v>178.55811143150714</v>
      </c>
      <c r="E16" s="34">
        <v>177.39852829259038</v>
      </c>
      <c r="F16" s="34">
        <v>176.79174295780265</v>
      </c>
      <c r="G16" s="34">
        <v>179.07116790631949</v>
      </c>
      <c r="H16" s="34">
        <v>179.86310800563697</v>
      </c>
      <c r="I16" s="34">
        <v>183.49030007275206</v>
      </c>
      <c r="J16" s="34">
        <v>190.75860522644945</v>
      </c>
      <c r="K16" s="34">
        <v>195.88623508697776</v>
      </c>
      <c r="L16" s="34">
        <v>186.14595887880256</v>
      </c>
      <c r="M16" s="34">
        <v>188.69251584400325</v>
      </c>
      <c r="N16" s="42">
        <v>197.47468154986757</v>
      </c>
      <c r="O16" s="42">
        <v>209.01693253587646</v>
      </c>
    </row>
    <row r="17" spans="1:15" ht="31.5" customHeight="1">
      <c r="A17" s="47" t="s">
        <v>49</v>
      </c>
      <c r="B17" s="48"/>
      <c r="C17" s="33">
        <v>8173024</v>
      </c>
      <c r="D17" s="33">
        <v>8273441.0000000009</v>
      </c>
      <c r="E17" s="33">
        <v>8374083.0000000009</v>
      </c>
      <c r="F17" s="33">
        <v>8460463</v>
      </c>
      <c r="G17" s="33">
        <v>8528732</v>
      </c>
      <c r="H17" s="33">
        <v>8590422</v>
      </c>
      <c r="I17" s="33">
        <v>8651302</v>
      </c>
      <c r="J17" s="33">
        <v>8705872</v>
      </c>
      <c r="K17" s="33">
        <v>8767589</v>
      </c>
      <c r="L17" s="33">
        <v>8885393</v>
      </c>
      <c r="M17" s="27">
        <v>9014136</v>
      </c>
      <c r="N17" s="27">
        <v>9101268</v>
      </c>
      <c r="O17" s="27">
        <v>9176003</v>
      </c>
    </row>
    <row r="20" spans="1:15" ht="15">
      <c r="A20" s="1" t="s">
        <v>58</v>
      </c>
      <c r="B20"/>
      <c r="C20"/>
      <c r="D20"/>
      <c r="E20"/>
      <c r="F20"/>
      <c r="G20"/>
      <c r="H20"/>
      <c r="I20"/>
      <c r="J20"/>
      <c r="K20"/>
      <c r="L20"/>
      <c r="M20"/>
      <c r="N20"/>
      <c r="O20"/>
    </row>
    <row r="21" spans="1:15" ht="3" customHeight="1">
      <c r="A21" s="2"/>
      <c r="B21" s="2"/>
      <c r="C21" s="2"/>
      <c r="D21" s="2"/>
      <c r="E21" s="2"/>
      <c r="F21" s="2"/>
      <c r="G21" s="2"/>
      <c r="H21" s="2"/>
      <c r="I21" s="2"/>
      <c r="J21" s="2"/>
      <c r="K21" s="2"/>
      <c r="L21" s="2"/>
      <c r="M21" s="2"/>
      <c r="N21" s="2"/>
      <c r="O21" s="2"/>
    </row>
    <row r="22" spans="1:15" ht="15">
      <c r="A22" s="3" t="s">
        <v>15</v>
      </c>
      <c r="B22" s="3"/>
      <c r="C22" s="4">
        <v>2013</v>
      </c>
      <c r="D22" s="4">
        <v>2014</v>
      </c>
      <c r="E22" s="4">
        <v>2015</v>
      </c>
      <c r="F22" s="4">
        <v>2016</v>
      </c>
      <c r="G22" s="4">
        <v>2017</v>
      </c>
      <c r="H22" s="4">
        <v>2018</v>
      </c>
      <c r="I22" s="4">
        <v>2019</v>
      </c>
      <c r="J22" s="4">
        <v>2020</v>
      </c>
      <c r="K22" s="4">
        <v>2021</v>
      </c>
      <c r="L22" s="4">
        <v>2022</v>
      </c>
      <c r="M22" s="4">
        <v>2023</v>
      </c>
      <c r="N22" s="4">
        <v>2024</v>
      </c>
      <c r="O22" s="4">
        <v>2025</v>
      </c>
    </row>
    <row r="23" spans="1:15" ht="15">
      <c r="A23" s="3"/>
      <c r="B23" s="5" t="s">
        <v>57</v>
      </c>
      <c r="C23" s="5"/>
      <c r="D23" s="18">
        <f>D16/C16-1</f>
        <v>-3.8228141898876133E-3</v>
      </c>
      <c r="E23" s="18">
        <f t="shared" ref="E23:O23" si="0">E16/D16-1</f>
        <v>-6.4941498855489721E-3</v>
      </c>
      <c r="F23" s="18">
        <f t="shared" si="0"/>
        <v>-3.4204643106561239E-3</v>
      </c>
      <c r="G23" s="18">
        <f t="shared" si="0"/>
        <v>1.2893277199381936E-2</v>
      </c>
      <c r="H23" s="18">
        <f t="shared" si="0"/>
        <v>4.4224880452659043E-3</v>
      </c>
      <c r="I23" s="18">
        <f t="shared" si="0"/>
        <v>2.0166403813067779E-2</v>
      </c>
      <c r="J23" s="18">
        <f t="shared" si="0"/>
        <v>3.961138627390981E-2</v>
      </c>
      <c r="K23" s="18">
        <f t="shared" si="0"/>
        <v>2.6880202098570116E-2</v>
      </c>
      <c r="L23" s="18">
        <f t="shared" si="0"/>
        <v>-4.9724148324410411E-2</v>
      </c>
      <c r="M23" s="18">
        <f t="shared" si="0"/>
        <v>1.3680431101159352E-2</v>
      </c>
      <c r="N23" s="18">
        <f t="shared" si="0"/>
        <v>4.654220474289894E-2</v>
      </c>
      <c r="O23" s="18">
        <f t="shared" si="0"/>
        <v>5.844927003006295E-2</v>
      </c>
    </row>
    <row r="24" spans="1:15">
      <c r="C24" s="35"/>
      <c r="D24" s="36"/>
    </row>
    <row r="25" spans="1:15">
      <c r="C25" s="35"/>
      <c r="D25" s="37"/>
    </row>
    <row r="26" spans="1:15">
      <c r="C26" s="35"/>
      <c r="D26" s="37"/>
      <c r="N26" s="43"/>
      <c r="O26" s="43"/>
    </row>
    <row r="27" spans="1:15">
      <c r="C27" s="38"/>
      <c r="D27" s="39"/>
    </row>
    <row r="29" spans="1:15" ht="14.4">
      <c r="A29" s="28" t="s">
        <v>50</v>
      </c>
    </row>
    <row r="30" spans="1:15" ht="3" customHeight="1">
      <c r="A30" s="29"/>
      <c r="B30" s="29"/>
      <c r="C30" s="29"/>
      <c r="D30" s="29"/>
      <c r="E30" s="29"/>
      <c r="F30" s="29"/>
      <c r="G30" s="29"/>
      <c r="H30" s="29"/>
      <c r="I30" s="29"/>
      <c r="J30" s="29"/>
      <c r="K30" s="29"/>
      <c r="L30" s="29"/>
      <c r="M30" s="29"/>
      <c r="N30" s="29"/>
      <c r="O30" s="41"/>
    </row>
    <row r="31" spans="1:15" ht="14.4">
      <c r="A31" s="30" t="s">
        <v>48</v>
      </c>
      <c r="B31" s="30"/>
      <c r="C31" s="31">
        <v>2013</v>
      </c>
      <c r="D31" s="31">
        <v>2014</v>
      </c>
      <c r="E31" s="31">
        <v>2015</v>
      </c>
      <c r="F31" s="31">
        <v>2016</v>
      </c>
      <c r="G31" s="31">
        <v>2017</v>
      </c>
      <c r="H31" s="31">
        <v>2018</v>
      </c>
      <c r="I31" s="31">
        <v>2019</v>
      </c>
      <c r="J31" s="31">
        <v>2020</v>
      </c>
      <c r="K31" s="31">
        <v>2021</v>
      </c>
      <c r="L31" s="31">
        <v>2022</v>
      </c>
      <c r="M31" s="31">
        <v>2023</v>
      </c>
      <c r="N31" s="31">
        <v>2024</v>
      </c>
    </row>
    <row r="32" spans="1:15" ht="14.4">
      <c r="A32" s="30"/>
      <c r="B32" s="32" t="s">
        <v>51</v>
      </c>
      <c r="C32" s="40">
        <v>308</v>
      </c>
      <c r="D32" s="40">
        <v>312</v>
      </c>
      <c r="E32" s="40">
        <v>313</v>
      </c>
      <c r="F32" s="40">
        <v>323</v>
      </c>
      <c r="G32" s="40">
        <v>338</v>
      </c>
      <c r="H32" s="40">
        <v>349</v>
      </c>
      <c r="I32" s="40">
        <v>358</v>
      </c>
      <c r="J32" s="40">
        <v>360</v>
      </c>
      <c r="K32" s="40">
        <v>388</v>
      </c>
      <c r="L32" s="41">
        <v>390</v>
      </c>
      <c r="M32" s="41">
        <v>365.18</v>
      </c>
      <c r="N32" s="41">
        <v>374.2</v>
      </c>
      <c r="O32" s="41"/>
    </row>
    <row r="33" spans="1:15" ht="14.4">
      <c r="A33" s="30"/>
      <c r="B33" s="32" t="s">
        <v>52</v>
      </c>
      <c r="C33" s="40">
        <v>260.13</v>
      </c>
      <c r="D33" s="40">
        <v>269.23</v>
      </c>
      <c r="E33" s="40">
        <v>259.17</v>
      </c>
      <c r="F33" s="40">
        <v>278.02999999999997</v>
      </c>
      <c r="G33" s="40">
        <v>280.26</v>
      </c>
      <c r="H33" s="40">
        <v>287.49</v>
      </c>
      <c r="I33" s="40">
        <v>291.63</v>
      </c>
      <c r="J33" s="40">
        <v>285.55</v>
      </c>
      <c r="K33" s="40">
        <v>282.55</v>
      </c>
      <c r="L33" s="41">
        <v>279.01</v>
      </c>
      <c r="M33" s="41">
        <v>279.3</v>
      </c>
      <c r="N33" s="41">
        <v>270.60000000000002</v>
      </c>
      <c r="O33" s="41"/>
    </row>
    <row r="34" spans="1:15" ht="14.4">
      <c r="A34" s="30"/>
      <c r="B34" s="32" t="s">
        <v>53</v>
      </c>
      <c r="C34" s="40">
        <v>236.28</v>
      </c>
      <c r="D34" s="40">
        <v>235.42</v>
      </c>
      <c r="E34" s="40">
        <v>235.7</v>
      </c>
      <c r="F34" s="40">
        <v>235.84</v>
      </c>
      <c r="G34" s="40">
        <v>239.46</v>
      </c>
      <c r="H34" s="40">
        <v>240.08</v>
      </c>
      <c r="I34" s="40">
        <v>242.31</v>
      </c>
      <c r="J34" s="40">
        <v>235.73</v>
      </c>
      <c r="K34" s="40">
        <v>233</v>
      </c>
      <c r="L34" s="41">
        <v>248</v>
      </c>
      <c r="M34" s="41">
        <v>248</v>
      </c>
      <c r="N34" s="27">
        <v>250</v>
      </c>
    </row>
    <row r="35" spans="1:15" ht="14.4">
      <c r="A35" s="30"/>
      <c r="B35" s="32" t="s">
        <v>54</v>
      </c>
      <c r="C35" s="40">
        <v>221.3</v>
      </c>
      <c r="D35" s="40">
        <v>228</v>
      </c>
      <c r="E35" s="40">
        <v>228.5</v>
      </c>
      <c r="F35" s="40">
        <v>230.6</v>
      </c>
      <c r="G35" s="40">
        <v>229.5</v>
      </c>
      <c r="H35" s="40">
        <v>233.7</v>
      </c>
      <c r="I35" s="40">
        <v>235.1</v>
      </c>
      <c r="J35" s="40">
        <v>242.3</v>
      </c>
      <c r="K35" s="40">
        <v>233.2</v>
      </c>
      <c r="L35" s="41">
        <v>229.7</v>
      </c>
      <c r="M35" s="41">
        <v>235.81</v>
      </c>
      <c r="N35" s="41">
        <v>249.1</v>
      </c>
      <c r="O35" s="41"/>
    </row>
    <row r="36" spans="1:15" ht="14.4">
      <c r="A36" s="30"/>
      <c r="B36" s="32" t="s">
        <v>55</v>
      </c>
      <c r="C36" s="40">
        <v>179.24332535913268</v>
      </c>
      <c r="D36" s="40">
        <v>178.55811143150714</v>
      </c>
      <c r="E36" s="40">
        <v>177.39852829259038</v>
      </c>
      <c r="F36" s="40">
        <v>176.79174295780265</v>
      </c>
      <c r="G36" s="40">
        <v>179.07116790631949</v>
      </c>
      <c r="H36" s="40">
        <v>179.86310800563697</v>
      </c>
      <c r="I36" s="40">
        <v>183.49030007275206</v>
      </c>
      <c r="J36" s="40">
        <v>190.75860522644945</v>
      </c>
      <c r="K36" s="40">
        <v>195.88623508697776</v>
      </c>
      <c r="L36" s="41">
        <v>186.14595887880256</v>
      </c>
      <c r="M36" s="41">
        <v>188.69251584400325</v>
      </c>
      <c r="N36" s="41">
        <v>197.47468154986757</v>
      </c>
      <c r="O36" s="41"/>
    </row>
  </sheetData>
  <mergeCells count="1">
    <mergeCell ref="A17:B17"/>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4F88-0D9F-44F8-AE93-71A0CCB794BF}">
  <sheetPr codeName="Tabelle3"/>
  <dimension ref="A10:Y36"/>
  <sheetViews>
    <sheetView showGridLines="0" zoomScaleNormal="100" workbookViewId="0">
      <selection activeCell="F10" sqref="F10"/>
    </sheetView>
  </sheetViews>
  <sheetFormatPr baseColWidth="10" defaultColWidth="11" defaultRowHeight="13.8"/>
  <cols>
    <col min="1" max="1" width="3.59765625" customWidth="1"/>
    <col min="2" max="2" width="32.5" customWidth="1"/>
  </cols>
  <sheetData>
    <row r="10" spans="1:7" ht="54" customHeight="1"/>
    <row r="11" spans="1:7" ht="15">
      <c r="A11" s="1" t="s">
        <v>35</v>
      </c>
    </row>
    <row r="12" spans="1:7" ht="3" customHeight="1">
      <c r="A12" s="2"/>
      <c r="B12" s="2"/>
      <c r="C12" s="2"/>
      <c r="D12" s="2"/>
      <c r="E12" s="2"/>
      <c r="F12" s="2"/>
      <c r="G12" s="2"/>
    </row>
    <row r="13" spans="1:7" ht="15">
      <c r="A13" s="3" t="s">
        <v>1</v>
      </c>
      <c r="B13" s="3"/>
      <c r="C13" s="4">
        <v>2021</v>
      </c>
      <c r="D13" s="4">
        <v>2022</v>
      </c>
      <c r="E13" s="4">
        <v>2023</v>
      </c>
      <c r="F13" s="4">
        <v>2024</v>
      </c>
      <c r="G13" s="4">
        <v>2025</v>
      </c>
    </row>
    <row r="14" spans="1:7" ht="15">
      <c r="A14" s="3"/>
      <c r="B14" s="5" t="s">
        <v>39</v>
      </c>
      <c r="C14" s="16">
        <v>62.697754726673999</v>
      </c>
      <c r="D14" s="16">
        <v>58.425398843947001</v>
      </c>
      <c r="E14" s="6">
        <v>53.479523426702997</v>
      </c>
      <c r="F14" s="6">
        <v>54.553130950662002</v>
      </c>
      <c r="G14" s="6">
        <v>58.030175751815001</v>
      </c>
    </row>
    <row r="15" spans="1:7" ht="15">
      <c r="A15" s="3"/>
      <c r="B15" s="5" t="s">
        <v>8</v>
      </c>
      <c r="C15" s="6">
        <v>192.22002492406099</v>
      </c>
      <c r="D15" s="6">
        <v>184.24020767018101</v>
      </c>
      <c r="E15" s="6">
        <v>195.091068699484</v>
      </c>
      <c r="F15" s="6">
        <v>244.61293404052799</v>
      </c>
      <c r="G15" s="6">
        <v>304.716660509311</v>
      </c>
    </row>
    <row r="16" spans="1:7" ht="15">
      <c r="A16" s="3"/>
      <c r="B16" s="5" t="s">
        <v>3</v>
      </c>
      <c r="C16" s="6">
        <v>114.740705562145</v>
      </c>
      <c r="D16" s="6">
        <v>121.76554752441301</v>
      </c>
      <c r="E16" s="6">
        <v>132.120739094187</v>
      </c>
      <c r="F16" s="6">
        <v>113.523068220124</v>
      </c>
      <c r="G16" s="6">
        <v>101.036572072239</v>
      </c>
    </row>
    <row r="17" spans="1:25" ht="15">
      <c r="A17" s="3"/>
      <c r="B17" s="5" t="s">
        <v>4</v>
      </c>
      <c r="C17" s="6">
        <v>317.81215795745101</v>
      </c>
      <c r="D17" s="6">
        <v>303.775384937524</v>
      </c>
      <c r="E17" s="6">
        <v>325.22017853524295</v>
      </c>
      <c r="F17" s="6">
        <v>347.80878860578298</v>
      </c>
      <c r="G17" s="6">
        <v>370.362421558108</v>
      </c>
    </row>
    <row r="18" spans="1:25" ht="15">
      <c r="A18" s="3"/>
      <c r="B18" s="5" t="s">
        <v>5</v>
      </c>
      <c r="C18" s="6">
        <v>139.991194987298</v>
      </c>
      <c r="D18" s="6">
        <v>135.81854976394501</v>
      </c>
      <c r="E18" s="6">
        <v>137.08712155918198</v>
      </c>
      <c r="F18" s="6">
        <v>143.535827292877</v>
      </c>
      <c r="G18" s="6">
        <v>150.61108606140701</v>
      </c>
    </row>
    <row r="19" spans="1:25" ht="15">
      <c r="A19" s="3"/>
      <c r="B19" s="3" t="s">
        <v>32</v>
      </c>
      <c r="C19" s="12">
        <v>572.54405850689398</v>
      </c>
      <c r="D19" s="12">
        <v>561.35948222588206</v>
      </c>
      <c r="E19" s="12">
        <v>594.42803918861193</v>
      </c>
      <c r="F19" s="12">
        <v>604.86768411878393</v>
      </c>
      <c r="G19" s="12">
        <v>622.01007969175396</v>
      </c>
    </row>
    <row r="20" spans="1:25" ht="15">
      <c r="A20" s="7"/>
      <c r="B20" s="7" t="s">
        <v>6</v>
      </c>
      <c r="C20" s="7">
        <f t="shared" ref="C20:G20" si="0">SUM(C14:C18)</f>
        <v>827.46183815762902</v>
      </c>
      <c r="D20" s="7">
        <f t="shared" si="0"/>
        <v>804.02508874001012</v>
      </c>
      <c r="E20" s="7">
        <f t="shared" si="0"/>
        <v>842.99863131479879</v>
      </c>
      <c r="F20" s="7">
        <f t="shared" si="0"/>
        <v>904.033749109974</v>
      </c>
      <c r="G20" s="7">
        <f t="shared" si="0"/>
        <v>984.75691595288004</v>
      </c>
      <c r="T20" s="9"/>
      <c r="U20" s="9"/>
      <c r="V20" s="9"/>
      <c r="W20" s="9"/>
      <c r="X20" s="9"/>
      <c r="Y20" s="9"/>
    </row>
    <row r="21" spans="1:25">
      <c r="C21" s="9"/>
      <c r="D21" s="20"/>
      <c r="E21" s="20"/>
      <c r="F21" s="20"/>
      <c r="G21" s="20"/>
    </row>
    <row r="22" spans="1:25" ht="15">
      <c r="A22" s="1" t="s">
        <v>45</v>
      </c>
    </row>
    <row r="23" spans="1:25" ht="3.75" customHeight="1">
      <c r="A23" s="2"/>
      <c r="B23" s="2"/>
      <c r="C23" s="2"/>
      <c r="D23" s="2"/>
      <c r="E23" s="2"/>
      <c r="F23" s="2"/>
      <c r="G23" s="2"/>
    </row>
    <row r="24" spans="1:25" ht="15">
      <c r="A24" s="3" t="s">
        <v>15</v>
      </c>
      <c r="B24" s="3"/>
      <c r="C24" s="4">
        <v>2021</v>
      </c>
      <c r="D24" s="4">
        <v>2022</v>
      </c>
      <c r="E24" s="4">
        <v>2023</v>
      </c>
      <c r="F24" s="4">
        <v>2024</v>
      </c>
      <c r="G24" s="4">
        <v>2025</v>
      </c>
      <c r="H24" s="23"/>
      <c r="I24" s="23"/>
      <c r="J24" s="23"/>
    </row>
    <row r="25" spans="1:25" ht="15">
      <c r="A25" s="3"/>
      <c r="B25" s="5" t="s">
        <v>46</v>
      </c>
      <c r="C25" s="5"/>
      <c r="D25" s="18">
        <f>(D20/C20)-1</f>
        <v>-2.832366199485592E-2</v>
      </c>
      <c r="E25" s="18">
        <f t="shared" ref="E25:G25" si="1">(E20/D20)-1</f>
        <v>4.847304284480014E-2</v>
      </c>
      <c r="F25" s="18">
        <f t="shared" si="1"/>
        <v>7.2402392516320635E-2</v>
      </c>
      <c r="G25" s="18">
        <f t="shared" si="1"/>
        <v>8.9292204989446899E-2</v>
      </c>
      <c r="H25" s="18"/>
      <c r="I25" s="18"/>
      <c r="J25" s="18"/>
    </row>
    <row r="26" spans="1:25" ht="15">
      <c r="A26" s="22"/>
      <c r="B26" s="5"/>
      <c r="C26" s="5"/>
      <c r="D26" s="18"/>
      <c r="E26" s="18"/>
      <c r="F26" s="18"/>
      <c r="G26" s="18"/>
      <c r="H26" s="18"/>
      <c r="I26" s="18"/>
      <c r="J26" s="18"/>
    </row>
    <row r="27" spans="1:25" ht="15">
      <c r="A27" s="22"/>
      <c r="B27" s="5"/>
      <c r="C27" s="5"/>
      <c r="D27" s="18"/>
      <c r="E27" s="18"/>
      <c r="F27" s="18"/>
      <c r="G27" s="18"/>
      <c r="H27" s="18"/>
      <c r="I27" s="18"/>
      <c r="J27" s="18"/>
    </row>
    <row r="28" spans="1:25" ht="15">
      <c r="A28" s="22"/>
      <c r="B28" s="5"/>
      <c r="C28" s="5"/>
      <c r="D28" s="18"/>
      <c r="E28" s="18"/>
      <c r="F28" s="18"/>
      <c r="G28" s="18"/>
      <c r="H28" s="18"/>
      <c r="I28" s="18"/>
      <c r="J28" s="18"/>
    </row>
    <row r="30" spans="1:25" ht="15">
      <c r="A30" s="1" t="s">
        <v>24</v>
      </c>
    </row>
    <row r="31" spans="1:25" ht="3" customHeight="1">
      <c r="A31" s="2"/>
      <c r="B31" s="2"/>
      <c r="C31" s="2"/>
      <c r="D31" s="2"/>
      <c r="E31" s="2"/>
      <c r="F31" s="2"/>
      <c r="G31" s="2"/>
    </row>
    <row r="32" spans="1:25" ht="15">
      <c r="A32" s="3" t="s">
        <v>15</v>
      </c>
      <c r="B32" s="3"/>
      <c r="C32" s="4">
        <v>2021</v>
      </c>
      <c r="D32" s="4">
        <v>2022</v>
      </c>
      <c r="E32" s="4">
        <v>2023</v>
      </c>
      <c r="F32" s="4">
        <v>2024</v>
      </c>
      <c r="G32" s="4">
        <v>2025</v>
      </c>
    </row>
    <row r="33" spans="1:20" ht="15">
      <c r="A33" s="3"/>
      <c r="B33" s="5" t="s">
        <v>40</v>
      </c>
      <c r="C33" s="14">
        <f>SUM(C14:C16)/C20</f>
        <v>0.44673780489495052</v>
      </c>
      <c r="D33" s="14">
        <f t="shared" ref="D33:G33" si="2">SUM(D14:D16)/D20</f>
        <v>0.45325843576553321</v>
      </c>
      <c r="E33" s="14">
        <f t="shared" si="2"/>
        <v>0.45159187343711521</v>
      </c>
      <c r="F33" s="14">
        <f t="shared" si="2"/>
        <v>0.45649748542862328</v>
      </c>
      <c r="G33" s="14">
        <f t="shared" si="2"/>
        <v>0.47096232666169641</v>
      </c>
    </row>
    <row r="34" spans="1:20" ht="15">
      <c r="A34" s="3"/>
      <c r="B34" s="5" t="s">
        <v>41</v>
      </c>
      <c r="C34" s="14">
        <f>SUM(C17:C18)/C20</f>
        <v>0.55326219510504948</v>
      </c>
      <c r="D34" s="14">
        <f t="shared" ref="D34:G34" si="3">SUM(D17:D18)/D20</f>
        <v>0.54674156423446674</v>
      </c>
      <c r="E34" s="14">
        <f t="shared" si="3"/>
        <v>0.54840812656288496</v>
      </c>
      <c r="F34" s="14">
        <f t="shared" si="3"/>
        <v>0.54350251457137677</v>
      </c>
      <c r="G34" s="14">
        <f t="shared" si="3"/>
        <v>0.52903767333830354</v>
      </c>
    </row>
    <row r="36" spans="1:20">
      <c r="T36" s="9"/>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70F7-3F17-47E3-ADAC-41A1E7A5CAAE}">
  <sheetPr codeName="Tabelle4"/>
  <dimension ref="A10:M44"/>
  <sheetViews>
    <sheetView showGridLines="0" zoomScaleNormal="100" workbookViewId="0">
      <selection activeCell="S28" sqref="S28"/>
    </sheetView>
  </sheetViews>
  <sheetFormatPr baseColWidth="10" defaultColWidth="11" defaultRowHeight="13.8"/>
  <cols>
    <col min="1" max="1" width="3.59765625" customWidth="1"/>
    <col min="2" max="2" width="24.59765625" customWidth="1"/>
  </cols>
  <sheetData>
    <row r="10" spans="1:12" ht="54" customHeight="1"/>
    <row r="11" spans="1:12" ht="15">
      <c r="A11" s="1" t="s">
        <v>9</v>
      </c>
    </row>
    <row r="12" spans="1:12" ht="3" customHeight="1">
      <c r="A12" s="2"/>
      <c r="B12" s="2"/>
      <c r="C12" s="2"/>
      <c r="D12" s="2"/>
      <c r="E12" s="2"/>
      <c r="F12" s="2"/>
      <c r="G12" s="2"/>
      <c r="H12" s="2"/>
      <c r="I12" s="2"/>
      <c r="J12" s="2"/>
      <c r="K12" s="2"/>
      <c r="L12" s="2"/>
    </row>
    <row r="13" spans="1:12" ht="14.4">
      <c r="A13" s="3" t="s">
        <v>1</v>
      </c>
      <c r="B13" s="3"/>
      <c r="C13" s="3">
        <v>2016</v>
      </c>
      <c r="D13" s="3">
        <v>2017</v>
      </c>
      <c r="E13" s="3">
        <v>2018</v>
      </c>
      <c r="F13" s="3">
        <v>2019</v>
      </c>
      <c r="G13" s="3">
        <v>2020</v>
      </c>
      <c r="H13" s="3">
        <v>2021</v>
      </c>
      <c r="I13" s="3">
        <v>2022</v>
      </c>
      <c r="J13" s="3">
        <v>2023</v>
      </c>
      <c r="K13" s="3">
        <v>2024</v>
      </c>
      <c r="L13" s="3">
        <v>2025</v>
      </c>
    </row>
    <row r="14" spans="1:12" ht="15">
      <c r="A14" s="3"/>
      <c r="B14" s="5" t="s">
        <v>8</v>
      </c>
      <c r="C14" s="6">
        <v>176.36</v>
      </c>
      <c r="D14" s="6">
        <v>187.41</v>
      </c>
      <c r="E14" s="6">
        <v>166.44</v>
      </c>
      <c r="F14" s="6">
        <v>158.59</v>
      </c>
      <c r="G14" s="6">
        <v>136.47999999999999</v>
      </c>
      <c r="H14" s="6">
        <v>126.45</v>
      </c>
      <c r="I14" s="6">
        <v>93.89</v>
      </c>
      <c r="J14" s="6">
        <v>117.41</v>
      </c>
      <c r="K14" s="6">
        <v>135.44999999999999</v>
      </c>
      <c r="L14" s="6">
        <v>119.37</v>
      </c>
    </row>
    <row r="15" spans="1:12" ht="15">
      <c r="A15" s="3"/>
      <c r="B15" s="5" t="s">
        <v>3</v>
      </c>
      <c r="C15" s="6">
        <v>18.11</v>
      </c>
      <c r="D15" s="6">
        <v>18.510000000000002</v>
      </c>
      <c r="E15" s="6">
        <v>19.46</v>
      </c>
      <c r="F15" s="6">
        <v>19.7</v>
      </c>
      <c r="G15" s="6">
        <v>19.5</v>
      </c>
      <c r="H15" s="6">
        <v>17.309999999999999</v>
      </c>
      <c r="I15" s="6">
        <v>16.739999999999998</v>
      </c>
      <c r="J15" s="6">
        <v>10.34</v>
      </c>
      <c r="K15" s="6">
        <v>13.84</v>
      </c>
      <c r="L15" s="6">
        <v>14.21</v>
      </c>
    </row>
    <row r="16" spans="1:12" ht="15">
      <c r="A16" s="3"/>
      <c r="B16" s="5" t="s">
        <v>7</v>
      </c>
      <c r="C16" s="6">
        <v>70.239999999999995</v>
      </c>
      <c r="D16" s="6">
        <v>82.85</v>
      </c>
      <c r="E16" s="6">
        <v>83.74</v>
      </c>
      <c r="F16" s="6">
        <v>91.94</v>
      </c>
      <c r="G16" s="6">
        <v>98.65</v>
      </c>
      <c r="H16" s="6">
        <v>117.4</v>
      </c>
      <c r="I16" s="6">
        <v>145.33000000000001</v>
      </c>
      <c r="J16" s="6">
        <v>136.21</v>
      </c>
      <c r="K16" s="6">
        <v>135.19</v>
      </c>
      <c r="L16" s="6">
        <v>140.99</v>
      </c>
    </row>
    <row r="17" spans="1:13" ht="15">
      <c r="A17" s="3"/>
      <c r="B17" s="5" t="s">
        <v>47</v>
      </c>
      <c r="C17" s="6"/>
      <c r="D17" s="6"/>
      <c r="E17" s="6"/>
      <c r="F17" s="6"/>
      <c r="G17" s="6"/>
      <c r="H17" s="6"/>
      <c r="I17" s="6">
        <v>0.01</v>
      </c>
      <c r="J17" s="6">
        <v>1.34</v>
      </c>
      <c r="K17" s="6">
        <v>1.35</v>
      </c>
      <c r="L17" s="6">
        <v>1</v>
      </c>
    </row>
    <row r="18" spans="1:13" ht="15">
      <c r="A18" s="3"/>
      <c r="B18" s="12" t="s">
        <v>32</v>
      </c>
      <c r="C18" s="12">
        <v>88.35</v>
      </c>
      <c r="D18" s="12">
        <v>101.36</v>
      </c>
      <c r="E18" s="12">
        <v>103.2</v>
      </c>
      <c r="F18" s="12">
        <v>111.64</v>
      </c>
      <c r="G18" s="12">
        <v>118.14</v>
      </c>
      <c r="H18" s="12">
        <v>134.71</v>
      </c>
      <c r="I18" s="12">
        <v>162.08000000000001</v>
      </c>
      <c r="J18" s="12">
        <v>147.88999999999999</v>
      </c>
      <c r="K18" s="12">
        <v>150.38</v>
      </c>
      <c r="L18" s="12">
        <v>156.46</v>
      </c>
      <c r="M18" s="24"/>
    </row>
    <row r="19" spans="1:13" ht="15">
      <c r="A19" s="7"/>
      <c r="B19" s="7" t="s">
        <v>6</v>
      </c>
      <c r="C19" s="7">
        <f>SUM(C14:C17)</f>
        <v>264.71000000000004</v>
      </c>
      <c r="D19" s="7">
        <f t="shared" ref="D19:L19" si="0">SUM(D14:D17)</f>
        <v>288.77</v>
      </c>
      <c r="E19" s="7">
        <f t="shared" si="0"/>
        <v>269.64</v>
      </c>
      <c r="F19" s="7">
        <f t="shared" si="0"/>
        <v>270.23</v>
      </c>
      <c r="G19" s="7">
        <f t="shared" si="0"/>
        <v>254.63</v>
      </c>
      <c r="H19" s="7">
        <f t="shared" si="0"/>
        <v>261.15999999999997</v>
      </c>
      <c r="I19" s="7">
        <f t="shared" si="0"/>
        <v>255.97</v>
      </c>
      <c r="J19" s="7">
        <f t="shared" si="0"/>
        <v>265.3</v>
      </c>
      <c r="K19" s="7">
        <f t="shared" si="0"/>
        <v>285.83000000000004</v>
      </c>
      <c r="L19" s="7">
        <f t="shared" si="0"/>
        <v>275.57000000000005</v>
      </c>
    </row>
    <row r="21" spans="1:13">
      <c r="E21" s="21"/>
    </row>
    <row r="30" spans="1:13" ht="15">
      <c r="A30" s="1" t="s">
        <v>30</v>
      </c>
    </row>
    <row r="31" spans="1:13" ht="3" customHeight="1">
      <c r="A31" s="2"/>
      <c r="B31" s="2"/>
      <c r="C31" s="2"/>
      <c r="D31" s="2"/>
      <c r="E31" s="2"/>
      <c r="F31" s="2"/>
      <c r="G31" s="2"/>
      <c r="H31" s="2"/>
      <c r="I31" s="2"/>
      <c r="J31" s="2"/>
      <c r="K31" s="2"/>
      <c r="L31" s="2"/>
    </row>
    <row r="32" spans="1:13" ht="14.4">
      <c r="A32" s="3" t="s">
        <v>1</v>
      </c>
      <c r="B32" s="3"/>
      <c r="C32" s="3">
        <v>2016</v>
      </c>
      <c r="D32" s="3">
        <v>2017</v>
      </c>
      <c r="E32" s="3">
        <v>2018</v>
      </c>
      <c r="F32" s="3">
        <v>2019</v>
      </c>
      <c r="G32" s="3">
        <v>2020</v>
      </c>
      <c r="H32" s="3">
        <v>2021</v>
      </c>
      <c r="I32" s="3">
        <v>2022</v>
      </c>
      <c r="J32" s="3">
        <v>2023</v>
      </c>
      <c r="K32" s="3">
        <v>2024</v>
      </c>
      <c r="L32" s="3">
        <v>2025</v>
      </c>
    </row>
    <row r="33" spans="1:12" ht="15">
      <c r="A33" s="3"/>
      <c r="B33" s="5" t="s">
        <v>31</v>
      </c>
      <c r="C33" s="6">
        <v>88.35</v>
      </c>
      <c r="D33" s="6">
        <v>101.36</v>
      </c>
      <c r="E33" s="6">
        <v>103.2</v>
      </c>
      <c r="F33" s="6">
        <v>111.64</v>
      </c>
      <c r="G33" s="6">
        <v>118.14</v>
      </c>
      <c r="H33" s="6">
        <v>134.71</v>
      </c>
      <c r="I33" s="6">
        <v>162.08000000000001</v>
      </c>
      <c r="J33" s="6">
        <v>147.88999999999999</v>
      </c>
      <c r="K33" s="6">
        <v>150.38</v>
      </c>
      <c r="L33" s="6">
        <v>156.46</v>
      </c>
    </row>
    <row r="34" spans="1:12" ht="15">
      <c r="A34" s="3"/>
      <c r="B34" s="5" t="s">
        <v>26</v>
      </c>
      <c r="C34" s="6">
        <v>351.53000000000003</v>
      </c>
      <c r="D34" s="6">
        <v>357.01</v>
      </c>
      <c r="E34" s="6">
        <v>330.12</v>
      </c>
      <c r="F34" s="6">
        <v>334.96000000000004</v>
      </c>
      <c r="G34" s="6">
        <v>294.22000000000003</v>
      </c>
      <c r="H34" s="6">
        <v>287.43</v>
      </c>
      <c r="I34" s="6">
        <v>262.77999999999997</v>
      </c>
      <c r="J34" s="6">
        <v>278.96000000000004</v>
      </c>
      <c r="K34" s="6">
        <v>297.27</v>
      </c>
      <c r="L34" s="6">
        <v>267.95</v>
      </c>
    </row>
    <row r="35" spans="1:12" ht="15">
      <c r="A35" s="7"/>
      <c r="B35" s="7" t="s">
        <v>25</v>
      </c>
      <c r="C35" s="7">
        <f>SUM(C33:C34)</f>
        <v>439.88</v>
      </c>
      <c r="D35" s="7">
        <f t="shared" ref="D35:L35" si="1">SUM(D33:D34)</f>
        <v>458.37</v>
      </c>
      <c r="E35" s="7">
        <f t="shared" si="1"/>
        <v>433.32</v>
      </c>
      <c r="F35" s="7">
        <f t="shared" si="1"/>
        <v>446.6</v>
      </c>
      <c r="G35" s="7">
        <f t="shared" si="1"/>
        <v>412.36</v>
      </c>
      <c r="H35" s="7">
        <f t="shared" si="1"/>
        <v>422.14</v>
      </c>
      <c r="I35" s="7">
        <f t="shared" si="1"/>
        <v>424.86</v>
      </c>
      <c r="J35" s="7">
        <f t="shared" si="1"/>
        <v>426.85</v>
      </c>
      <c r="K35" s="7">
        <f t="shared" si="1"/>
        <v>447.65</v>
      </c>
      <c r="L35" s="7">
        <f t="shared" si="1"/>
        <v>424.40999999999997</v>
      </c>
    </row>
    <row r="40" spans="1:12" ht="15">
      <c r="A40" s="1" t="s">
        <v>33</v>
      </c>
    </row>
    <row r="41" spans="1:12" ht="3" customHeight="1">
      <c r="A41" s="2"/>
      <c r="B41" s="2"/>
      <c r="C41" s="2"/>
      <c r="D41" s="2"/>
      <c r="E41" s="2"/>
      <c r="F41" s="2"/>
      <c r="G41" s="2"/>
      <c r="H41" s="2"/>
      <c r="I41" s="2"/>
      <c r="J41" s="2"/>
      <c r="K41" s="2"/>
      <c r="L41" s="2"/>
    </row>
    <row r="42" spans="1:12" ht="15">
      <c r="A42" s="3" t="s">
        <v>15</v>
      </c>
      <c r="B42" s="3"/>
      <c r="C42" s="4">
        <v>2016</v>
      </c>
      <c r="D42" s="4">
        <v>2017</v>
      </c>
      <c r="E42" s="4">
        <v>2018</v>
      </c>
      <c r="F42" s="4">
        <v>2019</v>
      </c>
      <c r="G42" s="4">
        <v>2020</v>
      </c>
      <c r="H42" s="4">
        <v>2021</v>
      </c>
      <c r="I42" s="4">
        <v>2022</v>
      </c>
      <c r="J42" s="4">
        <v>2023</v>
      </c>
      <c r="K42" s="4">
        <v>2024</v>
      </c>
      <c r="L42" s="4">
        <v>2025</v>
      </c>
    </row>
    <row r="43" spans="1:12" ht="15">
      <c r="A43" s="3"/>
      <c r="B43" s="5" t="s">
        <v>31</v>
      </c>
      <c r="C43" s="14">
        <f>(C33/C35)</f>
        <v>0.2008502318814222</v>
      </c>
      <c r="D43" s="14">
        <f t="shared" ref="D43:K43" si="2">(D33/D35)</f>
        <v>0.22113140039705914</v>
      </c>
      <c r="E43" s="14">
        <f t="shared" si="2"/>
        <v>0.23816117418997509</v>
      </c>
      <c r="F43" s="14">
        <f t="shared" si="2"/>
        <v>0.24997760859829823</v>
      </c>
      <c r="G43" s="14">
        <f t="shared" si="2"/>
        <v>0.28649723542535649</v>
      </c>
      <c r="H43" s="14">
        <f t="shared" si="2"/>
        <v>0.31911214289098405</v>
      </c>
      <c r="I43" s="14">
        <f t="shared" si="2"/>
        <v>0.38149037329943986</v>
      </c>
      <c r="J43" s="14">
        <f t="shared" si="2"/>
        <v>0.34646831439615783</v>
      </c>
      <c r="K43" s="14">
        <f t="shared" si="2"/>
        <v>0.33593208980230094</v>
      </c>
      <c r="L43" s="14">
        <f t="shared" ref="L43" si="3">(L33/L35)</f>
        <v>0.36865295351193428</v>
      </c>
    </row>
    <row r="44" spans="1:12" ht="15">
      <c r="A44" s="3"/>
      <c r="B44" s="5" t="s">
        <v>26</v>
      </c>
      <c r="C44" s="14">
        <f>C34/C35</f>
        <v>0.79914976811857785</v>
      </c>
      <c r="D44" s="14">
        <f t="shared" ref="D44:K44" si="4">D34/D35</f>
        <v>0.77886859960294086</v>
      </c>
      <c r="E44" s="14">
        <f t="shared" si="4"/>
        <v>0.76183882581002493</v>
      </c>
      <c r="F44" s="14">
        <f t="shared" si="4"/>
        <v>0.75002239140170179</v>
      </c>
      <c r="G44" s="14">
        <f t="shared" si="4"/>
        <v>0.71350276457464357</v>
      </c>
      <c r="H44" s="14">
        <f t="shared" si="4"/>
        <v>0.680887857109016</v>
      </c>
      <c r="I44" s="14">
        <f t="shared" si="4"/>
        <v>0.61850962670056009</v>
      </c>
      <c r="J44" s="14">
        <f t="shared" si="4"/>
        <v>0.65353168560384212</v>
      </c>
      <c r="K44" s="14">
        <f t="shared" si="4"/>
        <v>0.66406791019769906</v>
      </c>
      <c r="L44" s="14">
        <f t="shared" ref="L44" si="5">L34/L35</f>
        <v>0.63134704648806583</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F0F4-B5C7-451C-A14B-6A056D285FF9}">
  <sheetPr codeName="Tabelle5"/>
  <dimension ref="A10:O33"/>
  <sheetViews>
    <sheetView showGridLines="0" zoomScaleNormal="100" workbookViewId="0">
      <selection activeCell="Q33" sqref="Q33"/>
    </sheetView>
  </sheetViews>
  <sheetFormatPr baseColWidth="10" defaultColWidth="11" defaultRowHeight="13.8"/>
  <cols>
    <col min="1" max="1" width="3.59765625" customWidth="1"/>
    <col min="2" max="2" width="21.8984375" customWidth="1"/>
  </cols>
  <sheetData>
    <row r="10" spans="1:15" ht="54" customHeight="1"/>
    <row r="11" spans="1:15" ht="15">
      <c r="A11" s="1" t="s">
        <v>29</v>
      </c>
    </row>
    <row r="12" spans="1:15" ht="3" customHeight="1">
      <c r="A12" s="2"/>
      <c r="B12" s="2"/>
      <c r="C12" s="2"/>
      <c r="D12" s="2"/>
      <c r="E12" s="2"/>
      <c r="F12" s="2"/>
      <c r="G12" s="2"/>
      <c r="H12" s="2"/>
      <c r="I12" s="2"/>
      <c r="J12" s="2"/>
      <c r="K12" s="2"/>
      <c r="L12" s="2"/>
      <c r="M12" s="2"/>
      <c r="N12" s="2"/>
      <c r="O12" s="2"/>
    </row>
    <row r="13" spans="1:15" ht="15">
      <c r="A13" s="3" t="s">
        <v>1</v>
      </c>
      <c r="B13" s="3"/>
      <c r="C13" s="4">
        <v>2013</v>
      </c>
      <c r="D13" s="4">
        <v>2014</v>
      </c>
      <c r="E13" s="4">
        <v>2015</v>
      </c>
      <c r="F13" s="4">
        <v>2016</v>
      </c>
      <c r="G13" s="4">
        <v>2017</v>
      </c>
      <c r="H13" s="4">
        <v>2018</v>
      </c>
      <c r="I13" s="4">
        <v>2019</v>
      </c>
      <c r="J13" s="4">
        <v>2020</v>
      </c>
      <c r="K13" s="4">
        <v>2021</v>
      </c>
      <c r="L13" s="4">
        <v>2022</v>
      </c>
      <c r="M13" s="4">
        <v>2023</v>
      </c>
      <c r="N13" s="4">
        <v>2024</v>
      </c>
      <c r="O13" s="4">
        <v>2025</v>
      </c>
    </row>
    <row r="14" spans="1:15" ht="15">
      <c r="A14" s="3"/>
      <c r="B14" s="5" t="s">
        <v>10</v>
      </c>
      <c r="C14" s="6">
        <v>13.2</v>
      </c>
      <c r="D14" s="6">
        <v>11.83</v>
      </c>
      <c r="E14" s="6">
        <v>15.86</v>
      </c>
      <c r="F14" s="6">
        <v>14.46</v>
      </c>
      <c r="G14" s="6">
        <v>16.88</v>
      </c>
      <c r="H14" s="6">
        <v>14.89</v>
      </c>
      <c r="I14" s="6">
        <v>20.71</v>
      </c>
      <c r="J14" s="6">
        <v>18.190000000000001</v>
      </c>
      <c r="K14" s="6">
        <v>27.8</v>
      </c>
      <c r="L14" s="6">
        <v>43.68</v>
      </c>
      <c r="M14" s="6">
        <v>24.58</v>
      </c>
      <c r="N14" s="6">
        <v>25.86</v>
      </c>
      <c r="O14" s="6">
        <v>23.74</v>
      </c>
    </row>
    <row r="15" spans="1:15" ht="15">
      <c r="A15" s="3"/>
      <c r="B15" s="5" t="s">
        <v>11</v>
      </c>
      <c r="C15" s="6">
        <v>7.38</v>
      </c>
      <c r="D15" s="6">
        <v>5.44</v>
      </c>
      <c r="E15" s="6">
        <v>8.02</v>
      </c>
      <c r="F15" s="6">
        <v>7.88</v>
      </c>
      <c r="G15" s="6">
        <v>9.75</v>
      </c>
      <c r="H15" s="6">
        <v>8.4600000000000009</v>
      </c>
      <c r="I15" s="6">
        <v>10.98</v>
      </c>
      <c r="J15" s="6">
        <v>6.79</v>
      </c>
      <c r="K15" s="6">
        <v>12.58</v>
      </c>
      <c r="L15" s="6">
        <v>12.04</v>
      </c>
      <c r="M15" s="6">
        <v>9.6999999999999993</v>
      </c>
      <c r="N15" s="6">
        <v>11.07</v>
      </c>
      <c r="O15" s="6">
        <v>10</v>
      </c>
    </row>
    <row r="16" spans="1:15" ht="15">
      <c r="A16" s="7"/>
      <c r="B16" s="7" t="s">
        <v>6</v>
      </c>
      <c r="C16" s="7">
        <f>SUM(C14:C15)</f>
        <v>20.58</v>
      </c>
      <c r="D16" s="7">
        <f t="shared" ref="D16:L16" si="0">SUM(D14:D15)</f>
        <v>17.27</v>
      </c>
      <c r="E16" s="7">
        <f t="shared" si="0"/>
        <v>23.88</v>
      </c>
      <c r="F16" s="7">
        <f t="shared" si="0"/>
        <v>22.34</v>
      </c>
      <c r="G16" s="7">
        <f t="shared" si="0"/>
        <v>26.63</v>
      </c>
      <c r="H16" s="7">
        <f t="shared" si="0"/>
        <v>23.35</v>
      </c>
      <c r="I16" s="7">
        <f t="shared" si="0"/>
        <v>31.69</v>
      </c>
      <c r="J16" s="7">
        <f t="shared" si="0"/>
        <v>24.98</v>
      </c>
      <c r="K16" s="7">
        <f t="shared" si="0"/>
        <v>40.380000000000003</v>
      </c>
      <c r="L16" s="7">
        <f t="shared" si="0"/>
        <v>55.72</v>
      </c>
      <c r="M16" s="7">
        <f t="shared" ref="M16:O16" si="1">SUM(M14:M15)</f>
        <v>34.28</v>
      </c>
      <c r="N16" s="44">
        <f t="shared" si="1"/>
        <v>36.93</v>
      </c>
      <c r="O16" s="44">
        <f t="shared" si="1"/>
        <v>33.739999999999995</v>
      </c>
    </row>
    <row r="21" spans="1:15" ht="15">
      <c r="A21" s="1" t="s">
        <v>12</v>
      </c>
    </row>
    <row r="22" spans="1:15" ht="3" customHeight="1">
      <c r="A22" s="2"/>
      <c r="B22" s="2"/>
      <c r="C22" s="2"/>
      <c r="D22" s="2"/>
      <c r="E22" s="2"/>
      <c r="F22" s="2"/>
      <c r="G22" s="2"/>
      <c r="H22" s="2"/>
      <c r="I22" s="2"/>
      <c r="J22" s="2"/>
      <c r="K22" s="2"/>
      <c r="L22" s="2"/>
      <c r="M22" s="2"/>
      <c r="N22" s="2"/>
      <c r="O22" s="2"/>
    </row>
    <row r="23" spans="1:15" ht="15">
      <c r="A23" s="3" t="s">
        <v>15</v>
      </c>
      <c r="B23" s="3"/>
      <c r="C23" s="4">
        <v>2013</v>
      </c>
      <c r="D23" s="4">
        <v>2014</v>
      </c>
      <c r="E23" s="4">
        <v>2015</v>
      </c>
      <c r="F23" s="4">
        <v>2016</v>
      </c>
      <c r="G23" s="4">
        <v>2017</v>
      </c>
      <c r="H23" s="4">
        <v>2018</v>
      </c>
      <c r="I23" s="4">
        <v>2019</v>
      </c>
      <c r="J23" s="4">
        <v>2020</v>
      </c>
      <c r="K23" s="4">
        <v>2021</v>
      </c>
      <c r="L23" s="4">
        <v>2022</v>
      </c>
      <c r="M23" s="4">
        <v>2023</v>
      </c>
      <c r="N23" s="4">
        <v>2024</v>
      </c>
      <c r="O23" s="4">
        <v>2025</v>
      </c>
    </row>
    <row r="24" spans="1:15" ht="30">
      <c r="A24" s="3"/>
      <c r="B24" s="13" t="s">
        <v>13</v>
      </c>
      <c r="C24" s="14">
        <f>C16/Inlandproduktion!C18</f>
        <v>2.5338898533594351E-2</v>
      </c>
      <c r="D24" s="14">
        <f>D16/Inlandproduktion!D18</f>
        <v>2.0630009675916525E-2</v>
      </c>
      <c r="E24" s="14">
        <f>E16/Inlandproduktion!E18</f>
        <v>2.6866477656271093E-2</v>
      </c>
      <c r="F24" s="14">
        <f>F16/Inlandproduktion!F18</f>
        <v>2.4641245960225454E-2</v>
      </c>
      <c r="G24" s="14">
        <f>G16/Inlandproduktion!G18</f>
        <v>2.8324664688301051E-2</v>
      </c>
      <c r="H24" s="14">
        <f>H16/Inlandproduktion!H18</f>
        <v>2.3984140679567775E-2</v>
      </c>
      <c r="I24" s="14">
        <f>I16/Inlandproduktion!I18</f>
        <v>3.1678912380666766E-2</v>
      </c>
      <c r="J24" s="14">
        <f>J16/Inlandproduktion!J18</f>
        <v>2.3483402743177308E-2</v>
      </c>
      <c r="K24" s="14">
        <f>K16/Inlandproduktion!K18</f>
        <v>3.5254675304265834E-2</v>
      </c>
      <c r="L24" s="14">
        <f>L16/Inlandproduktion!L18</f>
        <v>4.910375945150431E-2</v>
      </c>
      <c r="M24" s="14">
        <f>M16/Inlandproduktion!M18</f>
        <v>3.1359203761640773E-2</v>
      </c>
      <c r="N24" s="14">
        <f>N16/Inlandproduktion!N18</f>
        <v>3.2866398490619765E-2</v>
      </c>
      <c r="O24" s="14">
        <f>O16/Inlandproduktion!O18</f>
        <v>2.80932556203164E-2</v>
      </c>
    </row>
    <row r="25" spans="1:15" ht="15">
      <c r="A25" s="3"/>
      <c r="B25" s="5" t="s">
        <v>14</v>
      </c>
      <c r="C25" s="14">
        <v>0.77822100000000005</v>
      </c>
      <c r="D25" s="14">
        <v>0.70365842105263154</v>
      </c>
      <c r="E25" s="14">
        <v>0.9624789473684211</v>
      </c>
      <c r="F25" s="14">
        <v>0.89222473684210524</v>
      </c>
      <c r="G25" s="14">
        <v>1</v>
      </c>
      <c r="H25" s="14">
        <v>0.88129749999999996</v>
      </c>
      <c r="I25" s="14">
        <v>1</v>
      </c>
      <c r="J25" s="14">
        <v>0.98471731008717311</v>
      </c>
      <c r="K25" s="14">
        <v>1</v>
      </c>
      <c r="L25" s="14">
        <v>1</v>
      </c>
      <c r="M25" s="14">
        <v>0.99246400000000001</v>
      </c>
      <c r="N25" s="14">
        <v>1</v>
      </c>
      <c r="O25" s="14">
        <v>1</v>
      </c>
    </row>
    <row r="29" spans="1:15" ht="15">
      <c r="A29" s="1" t="s">
        <v>27</v>
      </c>
    </row>
    <row r="30" spans="1:15" ht="3" customHeight="1">
      <c r="A30" s="2"/>
      <c r="B30" s="2"/>
      <c r="C30" s="2"/>
      <c r="D30" s="2"/>
      <c r="E30" s="2"/>
      <c r="F30" s="2"/>
      <c r="G30" s="2"/>
      <c r="H30" s="2"/>
      <c r="I30" s="2"/>
      <c r="J30" s="2"/>
      <c r="K30" s="2"/>
      <c r="L30" s="2"/>
      <c r="M30" s="2"/>
      <c r="N30" s="2"/>
      <c r="O30" s="2"/>
    </row>
    <row r="31" spans="1:15" ht="15">
      <c r="A31" s="3" t="s">
        <v>17</v>
      </c>
      <c r="B31" s="3"/>
      <c r="C31" s="4">
        <v>2013</v>
      </c>
      <c r="D31" s="4">
        <v>2014</v>
      </c>
      <c r="E31" s="4">
        <v>2015</v>
      </c>
      <c r="F31" s="4">
        <v>2016</v>
      </c>
      <c r="G31" s="4">
        <v>2017</v>
      </c>
      <c r="H31" s="4">
        <v>2018</v>
      </c>
      <c r="I31" s="4">
        <v>2019</v>
      </c>
      <c r="J31" s="4">
        <v>2020</v>
      </c>
      <c r="K31" s="4">
        <v>2021</v>
      </c>
      <c r="L31" s="4">
        <v>2022</v>
      </c>
      <c r="M31" s="4">
        <v>2023</v>
      </c>
      <c r="N31" s="4">
        <v>2024</v>
      </c>
      <c r="O31" s="4">
        <v>2025</v>
      </c>
    </row>
    <row r="32" spans="1:15" ht="15">
      <c r="A32" s="3"/>
      <c r="B32" t="s">
        <v>28</v>
      </c>
      <c r="C32" s="15">
        <v>7.57</v>
      </c>
      <c r="D32" s="15">
        <v>7.74</v>
      </c>
      <c r="E32" s="15">
        <v>7.66</v>
      </c>
      <c r="F32" s="15">
        <v>7.59</v>
      </c>
      <c r="G32" s="15">
        <v>7.13</v>
      </c>
      <c r="H32" s="15">
        <v>7.55</v>
      </c>
      <c r="I32" s="15">
        <v>6.04</v>
      </c>
      <c r="J32" s="15">
        <v>7.91</v>
      </c>
      <c r="K32" s="15">
        <v>4.95</v>
      </c>
      <c r="L32" s="15">
        <v>3.59</v>
      </c>
      <c r="M32" s="15">
        <v>5.79</v>
      </c>
      <c r="N32" s="15">
        <v>5.42</v>
      </c>
      <c r="O32" s="15">
        <v>5.93</v>
      </c>
    </row>
    <row r="33" spans="3:15">
      <c r="C33" s="19"/>
      <c r="D33" s="19"/>
      <c r="E33" s="19"/>
      <c r="F33" s="19"/>
      <c r="G33" s="19"/>
      <c r="H33" s="19"/>
      <c r="I33" s="19"/>
      <c r="J33" s="19"/>
      <c r="K33" s="19"/>
      <c r="L33" s="19"/>
      <c r="M33" s="19"/>
      <c r="N33" s="19"/>
      <c r="O33" s="19"/>
    </row>
  </sheetData>
  <pageMargins left="0.7" right="0.7" top="0.78740157499999996" bottom="0.78740157499999996" header="0.3" footer="0.3"/>
  <pageSetup paperSize="9" orientation="portrait" r:id="rId1"/>
  <ignoredErrors>
    <ignoredError sqref="C16:L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FC95-D551-4038-B49D-D1340E1C12D4}">
  <sheetPr codeName="Tabelle6"/>
  <dimension ref="A10:V40"/>
  <sheetViews>
    <sheetView showGridLines="0" topLeftCell="A18" zoomScaleNormal="100" workbookViewId="0">
      <selection activeCell="K36" sqref="K36"/>
    </sheetView>
  </sheetViews>
  <sheetFormatPr baseColWidth="10" defaultColWidth="11" defaultRowHeight="13.8"/>
  <cols>
    <col min="1" max="1" width="3.59765625" customWidth="1"/>
    <col min="2" max="2" width="32.19921875" customWidth="1"/>
    <col min="3" max="11" width="11.09765625" bestFit="1" customWidth="1"/>
    <col min="12" max="12" width="11.09765625" customWidth="1"/>
  </cols>
  <sheetData>
    <row r="10" spans="1:12" ht="54" customHeight="1"/>
    <row r="11" spans="1:12" ht="15">
      <c r="A11" s="1" t="s">
        <v>16</v>
      </c>
    </row>
    <row r="12" spans="1:12" ht="3" customHeight="1">
      <c r="A12" s="2"/>
      <c r="B12" s="2"/>
      <c r="C12" s="2"/>
      <c r="D12" s="2"/>
      <c r="E12" s="2"/>
      <c r="F12" s="2"/>
      <c r="G12" s="2"/>
      <c r="H12" s="2"/>
      <c r="I12" s="2"/>
      <c r="J12" s="2"/>
      <c r="K12" s="2"/>
      <c r="L12" s="2"/>
    </row>
    <row r="13" spans="1:12" ht="15">
      <c r="A13" s="3" t="s">
        <v>17</v>
      </c>
      <c r="B13" s="3"/>
      <c r="C13" s="4">
        <v>2016</v>
      </c>
      <c r="D13" s="4">
        <v>2017</v>
      </c>
      <c r="E13" s="4">
        <v>2018</v>
      </c>
      <c r="F13" s="4">
        <v>2019</v>
      </c>
      <c r="G13" s="4">
        <v>2020</v>
      </c>
      <c r="H13" s="4">
        <v>2021</v>
      </c>
      <c r="I13" s="4">
        <v>2022</v>
      </c>
      <c r="J13" s="4">
        <v>2023</v>
      </c>
      <c r="K13" s="4">
        <v>2024</v>
      </c>
      <c r="L13" s="4">
        <v>2025</v>
      </c>
    </row>
    <row r="14" spans="1:12" ht="15">
      <c r="A14" s="3"/>
      <c r="B14" s="5" t="s">
        <v>3</v>
      </c>
      <c r="C14" s="25">
        <v>21.59</v>
      </c>
      <c r="D14" s="25">
        <v>21.6</v>
      </c>
      <c r="E14" s="25">
        <v>21.77</v>
      </c>
      <c r="F14" s="25">
        <v>21.69</v>
      </c>
      <c r="G14" s="25">
        <v>21.43</v>
      </c>
      <c r="H14" s="25">
        <v>20.7</v>
      </c>
      <c r="I14" s="25">
        <v>21.63</v>
      </c>
      <c r="J14" s="25">
        <v>20.77</v>
      </c>
      <c r="K14" s="25">
        <v>20.64</v>
      </c>
      <c r="L14" s="25">
        <v>22.27</v>
      </c>
    </row>
    <row r="15" spans="1:12" ht="15">
      <c r="A15" s="3"/>
      <c r="B15" s="5" t="s">
        <v>4</v>
      </c>
      <c r="C15" s="25">
        <v>22.35</v>
      </c>
      <c r="D15" s="25">
        <v>22.42</v>
      </c>
      <c r="E15" s="25">
        <v>22.68</v>
      </c>
      <c r="F15" s="25">
        <v>22.96</v>
      </c>
      <c r="G15" s="25">
        <v>22.84</v>
      </c>
      <c r="H15" s="25">
        <v>22.33</v>
      </c>
      <c r="I15" s="25">
        <v>23.37</v>
      </c>
      <c r="J15" s="25">
        <v>24.15</v>
      </c>
      <c r="K15" s="25">
        <v>24.12</v>
      </c>
      <c r="L15" s="25">
        <v>25.28</v>
      </c>
    </row>
    <row r="16" spans="1:12" ht="15">
      <c r="A16" s="3"/>
      <c r="B16" s="5" t="s">
        <v>5</v>
      </c>
      <c r="C16" s="25">
        <v>42.3</v>
      </c>
      <c r="D16" s="25">
        <v>42.18</v>
      </c>
      <c r="E16" s="25">
        <v>42.51</v>
      </c>
      <c r="F16" s="25">
        <v>43.33</v>
      </c>
      <c r="G16" s="25">
        <v>43.64</v>
      </c>
      <c r="H16" s="25">
        <v>43.07</v>
      </c>
      <c r="I16" s="25">
        <v>44.3</v>
      </c>
      <c r="J16" s="25">
        <v>45.61</v>
      </c>
      <c r="K16" s="25">
        <v>45.62</v>
      </c>
      <c r="L16" s="25">
        <v>47.98</v>
      </c>
    </row>
    <row r="17" spans="1:12" ht="15">
      <c r="A17" s="7"/>
      <c r="B17" s="7" t="s">
        <v>18</v>
      </c>
      <c r="C17" s="7">
        <v>26.36</v>
      </c>
      <c r="D17" s="7">
        <v>26.63</v>
      </c>
      <c r="E17" s="7">
        <v>27.01</v>
      </c>
      <c r="F17" s="7">
        <v>27.55</v>
      </c>
      <c r="G17" s="7">
        <v>27.82</v>
      </c>
      <c r="H17" s="7">
        <v>27.5</v>
      </c>
      <c r="I17" s="7">
        <v>28.9</v>
      </c>
      <c r="J17" s="44">
        <v>29.55</v>
      </c>
      <c r="K17" s="44">
        <v>29.57</v>
      </c>
      <c r="L17" s="44">
        <v>30.71</v>
      </c>
    </row>
    <row r="18" spans="1:12" ht="278.25" customHeight="1"/>
    <row r="19" spans="1:12" ht="15">
      <c r="A19" s="1" t="s">
        <v>20</v>
      </c>
    </row>
    <row r="20" spans="1:12" ht="3" customHeight="1">
      <c r="A20" s="2"/>
      <c r="B20" s="2"/>
      <c r="C20" s="2"/>
      <c r="D20" s="2"/>
      <c r="E20" s="2"/>
      <c r="F20" s="2"/>
      <c r="G20" s="2"/>
      <c r="H20" s="2"/>
    </row>
    <row r="21" spans="1:12" ht="15">
      <c r="A21" s="3" t="s">
        <v>17</v>
      </c>
      <c r="B21" s="3"/>
      <c r="C21" s="4">
        <v>2020</v>
      </c>
      <c r="D21" s="4">
        <v>2021</v>
      </c>
      <c r="E21" s="4">
        <v>2022</v>
      </c>
      <c r="F21" s="4">
        <v>2023</v>
      </c>
      <c r="G21" s="4">
        <v>2024</v>
      </c>
      <c r="H21" s="4">
        <v>2025</v>
      </c>
      <c r="I21" s="23"/>
      <c r="J21" s="23"/>
      <c r="K21" s="23"/>
      <c r="L21" s="23"/>
    </row>
    <row r="22" spans="1:12" ht="15">
      <c r="A22" s="3"/>
      <c r="B22" s="5" t="s">
        <v>3</v>
      </c>
      <c r="C22" s="25">
        <v>40.630000000000003</v>
      </c>
      <c r="D22" s="25">
        <v>40.659999999999997</v>
      </c>
      <c r="E22" s="25">
        <v>39.86</v>
      </c>
      <c r="F22" s="25">
        <v>40.590000000000003</v>
      </c>
      <c r="G22" s="25">
        <v>40.229999999999997</v>
      </c>
      <c r="H22" s="25">
        <v>41.61</v>
      </c>
      <c r="I22" s="6"/>
      <c r="J22" s="6"/>
      <c r="K22" s="6"/>
      <c r="L22" s="6"/>
    </row>
    <row r="23" spans="1:12" ht="15">
      <c r="A23" s="3"/>
      <c r="B23" s="5" t="s">
        <v>4</v>
      </c>
      <c r="C23" s="25">
        <v>58.67</v>
      </c>
      <c r="D23" s="25">
        <v>59.02</v>
      </c>
      <c r="E23" s="25">
        <v>58.43</v>
      </c>
      <c r="F23" s="25">
        <v>62.03</v>
      </c>
      <c r="G23" s="25">
        <v>62.66</v>
      </c>
      <c r="H23" s="25">
        <v>61.61</v>
      </c>
      <c r="I23" s="6"/>
      <c r="J23" s="6"/>
      <c r="K23" s="6"/>
      <c r="L23" s="6"/>
    </row>
    <row r="24" spans="1:12" ht="15">
      <c r="A24" s="3"/>
      <c r="B24" s="5" t="s">
        <v>5</v>
      </c>
      <c r="C24" s="25">
        <v>82.76</v>
      </c>
      <c r="D24" s="25">
        <v>82.58</v>
      </c>
      <c r="E24" s="25">
        <v>82.46</v>
      </c>
      <c r="F24" s="25">
        <v>86.66</v>
      </c>
      <c r="G24" s="25">
        <v>86.73</v>
      </c>
      <c r="H24" s="25">
        <v>86.04</v>
      </c>
      <c r="I24" s="6"/>
      <c r="J24" s="6"/>
      <c r="K24" s="6"/>
      <c r="L24" s="6"/>
    </row>
    <row r="25" spans="1:12" ht="15">
      <c r="A25" s="3"/>
      <c r="B25" s="5" t="s">
        <v>8</v>
      </c>
      <c r="C25" s="25">
        <v>22.9</v>
      </c>
      <c r="D25" s="25">
        <v>22.09</v>
      </c>
      <c r="E25" s="25">
        <v>24.08</v>
      </c>
      <c r="F25" s="25">
        <v>28.24</v>
      </c>
      <c r="G25" s="25">
        <v>29</v>
      </c>
      <c r="H25" s="25">
        <v>30.19</v>
      </c>
      <c r="I25" s="6"/>
      <c r="J25" s="6"/>
      <c r="K25" s="6"/>
      <c r="L25" s="6"/>
    </row>
    <row r="26" spans="1:12" ht="15">
      <c r="A26" s="7"/>
      <c r="B26" s="7" t="s">
        <v>19</v>
      </c>
      <c r="C26" s="44">
        <v>60.4</v>
      </c>
      <c r="D26" s="44">
        <v>62.06</v>
      </c>
      <c r="E26" s="44">
        <v>62.79</v>
      </c>
      <c r="F26" s="44">
        <v>66.790000000000006</v>
      </c>
      <c r="G26" s="44">
        <v>66.69</v>
      </c>
      <c r="H26" s="44">
        <v>64.52</v>
      </c>
      <c r="I26" s="26"/>
      <c r="J26" s="26"/>
      <c r="K26" s="26"/>
      <c r="L26" s="26"/>
    </row>
    <row r="37" spans="22:22">
      <c r="V37" s="45"/>
    </row>
    <row r="38" spans="22:22">
      <c r="V38" s="45"/>
    </row>
    <row r="39" spans="22:22">
      <c r="V39" s="45"/>
    </row>
    <row r="40" spans="22:22">
      <c r="V40" s="45"/>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Inlandproduktion</vt:lpstr>
      <vt:lpstr>Inlandbedarf und Marktanteile</vt:lpstr>
      <vt:lpstr>Pro-Kopf-Verbrauch</vt:lpstr>
      <vt:lpstr>Detailhandel</vt:lpstr>
      <vt:lpstr>Verarbeitungseier</vt:lpstr>
      <vt:lpstr>Marktentlastung</vt:lpstr>
      <vt:lpstr>Preise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Eichenmann Christoph BLW</dc:creator>
  <cp:lastModifiedBy>Moser Evan BLW</cp:lastModifiedBy>
  <dcterms:created xsi:type="dcterms:W3CDTF">2023-02-22T15:40:34Z</dcterms:created>
  <dcterms:modified xsi:type="dcterms:W3CDTF">2026-04-02T14:27:20Z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2025-01-06T13:03:31Z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56fb63d8-3e92-49f3-b25c-5b5b6eca9895</vt:lpwstr>
  </property>
  <property fmtid="{D5CDD505-2E9C-101B-9397-08002B2CF9AE}" pid="8" name="MSIP_Label_245c3252-146d-46f3-8062-82cd8c8d7e7d_ContentBits">
    <vt:lpwstr>0</vt:lpwstr>
  </property>
</Properties>
</file>