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Org\BLW_1140_MARKTB\032_Fleisch\032_003_Analysen\2026_effektiver_Frischfleischabsatz_Detailhandel\FFAE\Publikation 2026\"/>
    </mc:Choice>
  </mc:AlternateContent>
  <xr:revisionPtr revIDLastSave="0" documentId="13_ncr:1_{C6457D16-18EA-463D-94A9-5D5EF9500118}" xr6:coauthVersionLast="47" xr6:coauthVersionMax="47" xr10:uidLastSave="{00000000-0000-0000-0000-000000000000}"/>
  <bookViews>
    <workbookView xWindow="-28920" yWindow="-90" windowWidth="29040" windowHeight="15720" tabRatio="757" activeTab="1" xr2:uid="{00000000-000D-0000-FFFF-FFFF00000000}"/>
  </bookViews>
  <sheets>
    <sheet name="Produktgruppen_Anteile_DH" sheetId="6" r:id="rId1"/>
    <sheet name="Produktgruppen_DH_Fleischanteil" sheetId="5" r:id="rId2"/>
    <sheet name="Absatz_DH_AH_Fleischart" sheetId="10" r:id="rId3"/>
    <sheet name="Absatzanteile_DH_AH" sheetId="2" r:id="rId4"/>
    <sheet name="Absatzanteile_DH_AH_Fleisch" sheetId="13" r:id="rId5"/>
    <sheet name="Weitere Zahlen" sheetId="11" r:id="rId6"/>
  </sheets>
  <definedNames>
    <definedName name="_xlnm._FilterDatabase" localSheetId="2" hidden="1">Absatz_DH_AH_Fleischart!$B$29:$H$29</definedName>
    <definedName name="_xlnm._FilterDatabase" localSheetId="1" hidden="1">Produktgruppen_DH_Fleischanteil!$B$67:$D$67</definedName>
    <definedName name="_xlnm._FilterDatabase" localSheetId="5" hidden="1">'Weitere Zahlen'!$Q$15:$U$15</definedName>
    <definedName name="comment10d">#REF!</definedName>
    <definedName name="comment10f">#REF!</definedName>
    <definedName name="comment10i">#REF!</definedName>
    <definedName name="comment11d">#REF!</definedName>
    <definedName name="comment11f">#REF!</definedName>
    <definedName name="comment11i">#REF!</definedName>
    <definedName name="comment12d">#REF!</definedName>
    <definedName name="comment12f">#REF!</definedName>
    <definedName name="comment12i">#REF!</definedName>
    <definedName name="comment1d">#REF!</definedName>
    <definedName name="comment1f">#REF!</definedName>
    <definedName name="comment1i">#REF!</definedName>
    <definedName name="comment2d">#REF!</definedName>
    <definedName name="comment2f">#REF!</definedName>
    <definedName name="comment2i">#REF!</definedName>
    <definedName name="comment3d">#REF!</definedName>
    <definedName name="comment3f">#REF!</definedName>
    <definedName name="comment3i">#REF!</definedName>
    <definedName name="comment4d">#REF!</definedName>
    <definedName name="comment4f">#REF!</definedName>
    <definedName name="comment4i">#REF!</definedName>
    <definedName name="comment5d">#REF!</definedName>
    <definedName name="comment5f">#REF!</definedName>
    <definedName name="comment5i">#REF!</definedName>
    <definedName name="comment6d">#REF!</definedName>
    <definedName name="comment6f">#REF!</definedName>
    <definedName name="comment6i">#REF!</definedName>
    <definedName name="comment7d">#REF!</definedName>
    <definedName name="comment7f">#REF!</definedName>
    <definedName name="comment7i">#REF!</definedName>
    <definedName name="comment8d">#REF!</definedName>
    <definedName name="comment8f">#REF!</definedName>
    <definedName name="comment8i">#REF!</definedName>
    <definedName name="comment9d">#REF!</definedName>
    <definedName name="comment9f">#REF!</definedName>
    <definedName name="comment9i">#REF!</definedName>
    <definedName name="measures10d">#REF!</definedName>
    <definedName name="measures10f">#REF!</definedName>
    <definedName name="measures10i">#REF!</definedName>
    <definedName name="measures11d">#REF!</definedName>
    <definedName name="measures11f">#REF!</definedName>
    <definedName name="measures11i">#REF!</definedName>
    <definedName name="measures12d">#REF!</definedName>
    <definedName name="measures12f">#REF!</definedName>
    <definedName name="measures12i">#REF!</definedName>
    <definedName name="measures1d">#REF!</definedName>
    <definedName name="measures1f">#REF!</definedName>
    <definedName name="measures1i">#REF!</definedName>
    <definedName name="measures2d">#REF!</definedName>
    <definedName name="measures2f">#REF!</definedName>
    <definedName name="measures2i">#REF!</definedName>
    <definedName name="measures3d">#REF!</definedName>
    <definedName name="measures3f">#REF!</definedName>
    <definedName name="measures3i">#REF!</definedName>
    <definedName name="measures4d">#REF!</definedName>
    <definedName name="measures4f">#REF!</definedName>
    <definedName name="measures4i">#REF!</definedName>
    <definedName name="measures5d">#REF!</definedName>
    <definedName name="measures5f">#REF!</definedName>
    <definedName name="measures5i">#REF!</definedName>
    <definedName name="measures6d">#REF!</definedName>
    <definedName name="measures6f">#REF!</definedName>
    <definedName name="measures6i">#REF!</definedName>
    <definedName name="measures7d">#REF!</definedName>
    <definedName name="measures7f">#REF!</definedName>
    <definedName name="measures7i">#REF!</definedName>
    <definedName name="measures8d">#REF!</definedName>
    <definedName name="measures8f">#REF!</definedName>
    <definedName name="measures8i">#REF!</definedName>
    <definedName name="measures9d">#REF!</definedName>
    <definedName name="measures9f">#REF!</definedName>
    <definedName name="measures9i">#REF!</definedName>
    <definedName name="source10d">#REF!</definedName>
    <definedName name="source10f">#REF!</definedName>
    <definedName name="source10i">#REF!</definedName>
    <definedName name="source11d">#REF!</definedName>
    <definedName name="source11f">#REF!</definedName>
    <definedName name="source11i">#REF!</definedName>
    <definedName name="source12d">#REF!</definedName>
    <definedName name="source12f">#REF!</definedName>
    <definedName name="source12i">#REF!</definedName>
    <definedName name="source1d">#REF!</definedName>
    <definedName name="source1f">#REF!</definedName>
    <definedName name="source1i">#REF!</definedName>
    <definedName name="source2d">#REF!</definedName>
    <definedName name="source2f">#REF!</definedName>
    <definedName name="source2i">#REF!</definedName>
    <definedName name="source3d">#REF!</definedName>
    <definedName name="source3f">#REF!</definedName>
    <definedName name="source3i">#REF!</definedName>
    <definedName name="source4d">#REF!</definedName>
    <definedName name="source4f">#REF!</definedName>
    <definedName name="source4i">#REF!</definedName>
    <definedName name="source5d">#REF!</definedName>
    <definedName name="source5f">#REF!</definedName>
    <definedName name="source5i">#REF!</definedName>
    <definedName name="source6d">#REF!</definedName>
    <definedName name="source6f">#REF!</definedName>
    <definedName name="source6i">#REF!</definedName>
    <definedName name="source7d">#REF!</definedName>
    <definedName name="source7f">#REF!</definedName>
    <definedName name="source7i">#REF!</definedName>
    <definedName name="source8d">#REF!</definedName>
    <definedName name="source8f">#REF!</definedName>
    <definedName name="source8i">#REF!</definedName>
    <definedName name="source9d">#REF!</definedName>
    <definedName name="source9f">#REF!</definedName>
    <definedName name="source9i">#REF!</definedName>
    <definedName name="subtitle10d">#REF!</definedName>
    <definedName name="subtitle10f">#REF!</definedName>
    <definedName name="subtitle10i">#REF!</definedName>
    <definedName name="subtitle11d">#REF!</definedName>
    <definedName name="subtitle11f">#REF!</definedName>
    <definedName name="subtitle11i">#REF!</definedName>
    <definedName name="subtitle12d">#REF!</definedName>
    <definedName name="subtitle12f">#REF!</definedName>
    <definedName name="subtitle12i">#REF!</definedName>
    <definedName name="subtitle1d">#REF!</definedName>
    <definedName name="subtitle1f">#REF!</definedName>
    <definedName name="subtitle1i">#REF!</definedName>
    <definedName name="subtitle2d">#REF!</definedName>
    <definedName name="subtitle2f">#REF!</definedName>
    <definedName name="subtitle2i">#REF!</definedName>
    <definedName name="subtitle3d">#REF!</definedName>
    <definedName name="subtitle3f">#REF!</definedName>
    <definedName name="subtitle3i">#REF!</definedName>
    <definedName name="subtitle4d">#REF!</definedName>
    <definedName name="subtitle4f">#REF!</definedName>
    <definedName name="subtitle4i">#REF!</definedName>
    <definedName name="subtitle5d">#REF!</definedName>
    <definedName name="subtitle5f">#REF!</definedName>
    <definedName name="subtitle5i">#REF!</definedName>
    <definedName name="subtitle6d">#REF!</definedName>
    <definedName name="subtitle6f">#REF!</definedName>
    <definedName name="subtitle6i">#REF!</definedName>
    <definedName name="subtitle7d">#REF!</definedName>
    <definedName name="subtitle7f">#REF!</definedName>
    <definedName name="subtitle7i">#REF!</definedName>
    <definedName name="subtitle8d">#REF!</definedName>
    <definedName name="subtitle8f">#REF!</definedName>
    <definedName name="subtitle8i">#REF!</definedName>
    <definedName name="subtitle9d">#REF!</definedName>
    <definedName name="subtitle9f">#REF!</definedName>
    <definedName name="subtitle9i">#REF!</definedName>
    <definedName name="title10d">#REF!</definedName>
    <definedName name="title10f">#REF!</definedName>
    <definedName name="title10i">#REF!</definedName>
    <definedName name="title11d">#REF!</definedName>
    <definedName name="title11f">#REF!</definedName>
    <definedName name="title11i">#REF!</definedName>
    <definedName name="title12d">#REF!</definedName>
    <definedName name="title12f">#REF!</definedName>
    <definedName name="title12i">#REF!</definedName>
    <definedName name="title1d">#REF!</definedName>
    <definedName name="title1f">#REF!</definedName>
    <definedName name="title1i">#REF!</definedName>
    <definedName name="title2d">#REF!</definedName>
    <definedName name="title2f">#REF!</definedName>
    <definedName name="title2i">#REF!</definedName>
    <definedName name="title3d">#REF!</definedName>
    <definedName name="title3f">#REF!</definedName>
    <definedName name="title3i">#REF!</definedName>
    <definedName name="title4d">#REF!</definedName>
    <definedName name="title4f">#REF!</definedName>
    <definedName name="title4i">#REF!</definedName>
    <definedName name="title5d">#REF!</definedName>
    <definedName name="title5f">#REF!</definedName>
    <definedName name="title5i">#REF!</definedName>
    <definedName name="title6d">#REF!</definedName>
    <definedName name="title6f">#REF!</definedName>
    <definedName name="title6i">#REF!</definedName>
    <definedName name="title7d">#REF!</definedName>
    <definedName name="title7f">#REF!</definedName>
    <definedName name="title7i">#REF!</definedName>
    <definedName name="title8d">#REF!</definedName>
    <definedName name="title8f">#REF!</definedName>
    <definedName name="title8i">#REF!</definedName>
    <definedName name="title9d">#REF!</definedName>
    <definedName name="title9f">#REF!</definedName>
    <definedName name="title9i">#REF!</definedName>
    <definedName name="years10d">#REF!</definedName>
    <definedName name="years10f">#REF!</definedName>
    <definedName name="years10i">#REF!</definedName>
    <definedName name="years11d">#REF!</definedName>
    <definedName name="years11f">#REF!</definedName>
    <definedName name="years11i">#REF!</definedName>
    <definedName name="years12d">#REF!</definedName>
    <definedName name="years12f">#REF!</definedName>
    <definedName name="years12i">#REF!</definedName>
    <definedName name="years1d">#REF!</definedName>
    <definedName name="years1f">#REF!</definedName>
    <definedName name="years1i">#REF!</definedName>
    <definedName name="years2d">#REF!</definedName>
    <definedName name="years2f">#REF!</definedName>
    <definedName name="years2i">#REF!</definedName>
    <definedName name="years3d">#REF!</definedName>
    <definedName name="years3f">#REF!</definedName>
    <definedName name="years3i">#REF!</definedName>
    <definedName name="years4d">#REF!</definedName>
    <definedName name="years4f">#REF!</definedName>
    <definedName name="years4i">#REF!</definedName>
    <definedName name="years5d">#REF!</definedName>
    <definedName name="years5f">#REF!</definedName>
    <definedName name="years5i">#REF!</definedName>
    <definedName name="years6d">#REF!</definedName>
    <definedName name="years6f">#REF!</definedName>
    <definedName name="years6i">#REF!</definedName>
    <definedName name="years7d">#REF!</definedName>
    <definedName name="years7f">#REF!</definedName>
    <definedName name="years7i">#REF!</definedName>
    <definedName name="years8d">#REF!</definedName>
    <definedName name="years8f">#REF!</definedName>
    <definedName name="years8i">#REF!</definedName>
    <definedName name="years9d">#REF!</definedName>
    <definedName name="years9f">#REF!</definedName>
    <definedName name="years9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0" l="1"/>
  <c r="F60" i="10"/>
  <c r="G60" i="10"/>
  <c r="E61" i="10"/>
  <c r="F61" i="10"/>
  <c r="G61" i="10"/>
  <c r="E62" i="10"/>
  <c r="F62" i="10"/>
  <c r="G62" i="10"/>
  <c r="E63" i="10"/>
  <c r="F63" i="10"/>
  <c r="G63" i="10"/>
  <c r="E64" i="10"/>
  <c r="F64" i="10"/>
  <c r="G64" i="10"/>
  <c r="E65" i="10"/>
  <c r="F65" i="10"/>
  <c r="G65" i="10"/>
  <c r="E66" i="10"/>
  <c r="F66" i="10"/>
  <c r="G66" i="10"/>
  <c r="E67" i="10"/>
  <c r="F67" i="10"/>
  <c r="G67" i="10"/>
  <c r="E68" i="10"/>
  <c r="F68" i="10"/>
  <c r="G68" i="10"/>
  <c r="D61" i="10"/>
  <c r="D62" i="10"/>
  <c r="D63" i="10"/>
  <c r="D64" i="10"/>
  <c r="D65" i="10"/>
  <c r="D66" i="10"/>
  <c r="D67" i="10"/>
  <c r="D68" i="10"/>
  <c r="D60" i="10"/>
  <c r="C61" i="10"/>
  <c r="C62" i="10"/>
  <c r="C63" i="10"/>
  <c r="C64" i="10"/>
  <c r="C65" i="10"/>
  <c r="C66" i="10"/>
  <c r="C67" i="10"/>
  <c r="C68" i="10"/>
  <c r="C60" i="10"/>
  <c r="H17" i="10" l="1"/>
  <c r="H61" i="10" s="1"/>
  <c r="H18" i="10"/>
  <c r="H62" i="10" s="1"/>
  <c r="H19" i="10"/>
  <c r="H63" i="10" s="1"/>
  <c r="H20" i="10"/>
  <c r="H64" i="10" s="1"/>
  <c r="H21" i="10"/>
  <c r="H65" i="10" s="1"/>
  <c r="H22" i="10"/>
  <c r="H66" i="10" s="1"/>
  <c r="H23" i="10"/>
  <c r="H67" i="10" s="1"/>
  <c r="H24" i="10"/>
  <c r="H68" i="10" s="1"/>
  <c r="H16" i="10"/>
  <c r="H60" i="10" s="1"/>
  <c r="G59" i="6"/>
  <c r="G60" i="6"/>
  <c r="G61" i="6"/>
  <c r="G62" i="6"/>
  <c r="G63" i="6"/>
  <c r="G64" i="6"/>
  <c r="G65" i="6"/>
  <c r="G66" i="6"/>
  <c r="F59" i="6"/>
  <c r="F60" i="6"/>
  <c r="F61" i="6"/>
  <c r="F62" i="6"/>
  <c r="F63" i="6"/>
  <c r="F64" i="6"/>
  <c r="F65" i="6"/>
  <c r="F66" i="6"/>
  <c r="F67" i="6"/>
  <c r="E59" i="6"/>
  <c r="E60" i="6"/>
  <c r="E61" i="6"/>
  <c r="E62" i="6"/>
  <c r="E63" i="6"/>
  <c r="E64" i="6"/>
  <c r="E65" i="6"/>
  <c r="E66" i="6"/>
  <c r="E45" i="6"/>
  <c r="E46" i="6"/>
  <c r="E47" i="6"/>
  <c r="E48" i="6"/>
  <c r="E49" i="6"/>
  <c r="E50" i="6"/>
  <c r="E51" i="6"/>
  <c r="E52" i="6"/>
  <c r="G45" i="6"/>
  <c r="G46" i="6"/>
  <c r="G47" i="6"/>
  <c r="G48" i="6"/>
  <c r="G49" i="6"/>
  <c r="G50" i="6"/>
  <c r="G51" i="6"/>
  <c r="F46" i="6"/>
  <c r="F47" i="6"/>
  <c r="F48" i="6"/>
  <c r="F49" i="6"/>
  <c r="F50" i="6"/>
  <c r="F51" i="6"/>
  <c r="F52" i="6"/>
  <c r="F53" i="6"/>
  <c r="G52" i="6" s="1"/>
  <c r="F45" i="6"/>
</calcChain>
</file>

<file path=xl/sharedStrings.xml><?xml version="1.0" encoding="utf-8"?>
<sst xmlns="http://schemas.openxmlformats.org/spreadsheetml/2006/main" count="261" uniqueCount="65">
  <si>
    <t>in %</t>
  </si>
  <si>
    <t>Total</t>
  </si>
  <si>
    <t>Frischfleisch</t>
  </si>
  <si>
    <t>Charcuterie</t>
  </si>
  <si>
    <t>Produkte mit Fleischanteilen</t>
  </si>
  <si>
    <t>nicht zuteilbar</t>
  </si>
  <si>
    <t>Konserven</t>
  </si>
  <si>
    <t>Detailhandel</t>
  </si>
  <si>
    <t>Ausserhausbereich  (inkl. Verluste in Lagerung und Verarbeitung)</t>
  </si>
  <si>
    <t xml:space="preserve">Absatzanteile von Fleisch im Detailhandel und im Ausserhausbereich </t>
  </si>
  <si>
    <t>Schwein</t>
  </si>
  <si>
    <t>Geflügel</t>
  </si>
  <si>
    <t>Rind</t>
  </si>
  <si>
    <t>Kalb</t>
  </si>
  <si>
    <t>Kaninchen</t>
  </si>
  <si>
    <t>Schaf</t>
  </si>
  <si>
    <t>Pferd</t>
  </si>
  <si>
    <t>Wild</t>
  </si>
  <si>
    <t>Ausserhausbereich (inkl. 
Verluste in Lagerung und Verarbeitung)</t>
  </si>
  <si>
    <t>Absatzanteile nach Absatzkanal, Fleischart und Jahr</t>
  </si>
  <si>
    <t>Ziege</t>
  </si>
  <si>
    <t xml:space="preserve">Zeitreihe Absatzanteile nach Produktgruppen im Detailhandel </t>
  </si>
  <si>
    <t>Anteil Fleischart je Produktgruppe im Detailhandel</t>
  </si>
  <si>
    <t>Rest (Lamm, Pferd, Kaninchen, Wild, Ziege)</t>
  </si>
  <si>
    <t>Alle Produktgruppen</t>
  </si>
  <si>
    <t>Andere</t>
  </si>
  <si>
    <t xml:space="preserve">Bevölkerung </t>
  </si>
  <si>
    <t>Verbrauch</t>
  </si>
  <si>
    <t>Ausserhaus</t>
  </si>
  <si>
    <t xml:space="preserve">Total / Kopf </t>
  </si>
  <si>
    <t>Detailhandel / Kopf</t>
  </si>
  <si>
    <t>Fleischart</t>
  </si>
  <si>
    <t>Produktgruppe</t>
  </si>
  <si>
    <t>Alle Fleischarten</t>
  </si>
  <si>
    <t>Alle</t>
  </si>
  <si>
    <t>Nicht zuteilbar</t>
  </si>
  <si>
    <t>alle Produktgruppen</t>
  </si>
  <si>
    <t>Anteilsveränderung</t>
  </si>
  <si>
    <t>Zeitreihe Fleischabsatz</t>
  </si>
  <si>
    <t xml:space="preserve">Detailhandel </t>
  </si>
  <si>
    <t>in Tonnen</t>
  </si>
  <si>
    <t xml:space="preserve"> in Tonnen</t>
  </si>
  <si>
    <t>Fleischabsatz je Produktgruppe im Detailhandel</t>
  </si>
  <si>
    <t xml:space="preserve">Zeitreihe Fleischabsatz nach Produktgruppen im Detailhandel </t>
  </si>
  <si>
    <t>Zeitreihe Veränderung Frischfleisch in Prozent</t>
  </si>
  <si>
    <t>Zeitreihe Veränderung Charcuterie in Prozent</t>
  </si>
  <si>
    <t>Zeitreihe nach Fleischart im Detailhandel</t>
  </si>
  <si>
    <t>Zeitreihe nach Fleischart im Ausserhausbereich</t>
  </si>
  <si>
    <t>In Tonnen und in %</t>
  </si>
  <si>
    <t>In 1000 Tonnen</t>
  </si>
  <si>
    <t xml:space="preserve"> in %</t>
  </si>
  <si>
    <t>Anteil am Detailhandel</t>
  </si>
  <si>
    <t>Veränderung im vgl zum Vorjahr</t>
  </si>
  <si>
    <t>Zeitreihe Absatzkanal nach Fleischart</t>
  </si>
  <si>
    <t>in 2025, in %</t>
  </si>
  <si>
    <t>Veränderung 2017-2025</t>
  </si>
  <si>
    <t>in 2025, in Tonnen</t>
  </si>
  <si>
    <t>Prozentuale Veränderung 2017 - 2025</t>
  </si>
  <si>
    <t>Zeitreihe nach Fleischart Total</t>
  </si>
  <si>
    <t>Ausserhaus / Kopf</t>
  </si>
  <si>
    <t>Total / Kopf</t>
  </si>
  <si>
    <t>Diff Total / Kopf</t>
  </si>
  <si>
    <t>Diff Detailhandel / Kopf</t>
  </si>
  <si>
    <t>Diff Ausserhaus / Kopf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</si>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</sst>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\ ###\ ###\ ###\ ###\ ##0.0%"/>
    <numFmt numFmtId="165" formatCode="0.0%"/>
    <numFmt numFmtId="166" formatCode="0.0&quot;%&quot;"/>
    <numFmt numFmtId="167" formatCode="_ * #,##0.0_ ;_ * \-#,##0.0_ ;_ * &quot;-&quot;??_ ;_ @_ "/>
    <numFmt numFmtId="168" formatCode="_ * #,##0_ ;_ * \-#,##0_ ;_ * &quot;-&quot;??_ ;_ @_ "/>
    <numFmt numFmtId="169" formatCode="0.0"/>
    <numFmt numFmtId="170" formatCode="#\ ##0"/>
    <numFmt numFmtId="171" formatCode="0.000000000000000"/>
  </numFmts>
  <fonts count="33">
    <font>
      <sz val="11"/>
      <color theme="1"/>
      <name val="Arial"/>
      <family val="2"/>
    </font>
    <font>
      <b/>
      <sz val="11.5"/>
      <color rgb="FF3F3F3F"/>
      <name val="Roboto"/>
    </font>
    <font>
      <b/>
      <sz val="11.5"/>
      <color theme="1"/>
      <name val="Roboto"/>
    </font>
    <font>
      <sz val="11.5"/>
      <color rgb="FF3F3F3F"/>
      <name val="Roboto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.5"/>
      <color theme="1"/>
      <name val="Roboto"/>
    </font>
    <font>
      <b/>
      <sz val="11"/>
      <color theme="1"/>
      <name val="Arial"/>
      <family val="2"/>
    </font>
    <font>
      <b/>
      <sz val="11"/>
      <color theme="1"/>
      <name val="Roboto"/>
    </font>
    <font>
      <b/>
      <sz val="11.5"/>
      <name val="Noto Sans Regular"/>
    </font>
    <font>
      <b/>
      <sz val="11.5"/>
      <name val="Roboto"/>
    </font>
    <font>
      <b/>
      <sz val="11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.5"/>
      <color theme="0"/>
      <name val="Roboto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4" applyNumberFormat="0" applyAlignment="0" applyProtection="0"/>
    <xf numFmtId="0" fontId="23" fillId="11" borderId="5" applyNumberFormat="0" applyAlignment="0" applyProtection="0"/>
    <xf numFmtId="0" fontId="24" fillId="11" borderId="4" applyNumberFormat="0" applyAlignment="0" applyProtection="0"/>
    <xf numFmtId="0" fontId="25" fillId="0" borderId="6" applyNumberFormat="0" applyFill="0" applyAlignment="0" applyProtection="0"/>
    <xf numFmtId="0" fontId="26" fillId="12" borderId="7" applyNumberFormat="0" applyAlignment="0" applyProtection="0"/>
    <xf numFmtId="0" fontId="27" fillId="0" borderId="0" applyNumberFormat="0" applyFill="0" applyBorder="0" applyAlignment="0" applyProtection="0"/>
    <xf numFmtId="0" fontId="5" fillId="13" borderId="8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0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0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0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0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3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</cellStyleXfs>
  <cellXfs count="103">
    <xf numFmtId="0" fontId="0" fillId="0" borderId="0" xfId="0"/>
    <xf numFmtId="0" fontId="1" fillId="3" borderId="0" xfId="0" applyFont="1" applyFill="1"/>
    <xf numFmtId="0" fontId="2" fillId="0" borderId="0" xfId="0" applyFont="1"/>
    <xf numFmtId="49" fontId="3" fillId="0" borderId="0" xfId="0" applyNumberFormat="1" applyFont="1"/>
    <xf numFmtId="0" fontId="1" fillId="3" borderId="0" xfId="0" applyFont="1" applyFill="1" applyAlignment="1">
      <alignment wrapText="1"/>
    </xf>
    <xf numFmtId="164" fontId="3" fillId="0" borderId="0" xfId="0" applyNumberFormat="1" applyFo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49" fontId="1" fillId="3" borderId="0" xfId="0" applyNumberFormat="1" applyFont="1" applyFill="1" applyAlignment="1">
      <alignment horizontal="left"/>
    </xf>
    <xf numFmtId="0" fontId="6" fillId="0" borderId="0" xfId="0" applyFont="1"/>
    <xf numFmtId="0" fontId="6" fillId="2" borderId="0" xfId="0" applyFont="1" applyFill="1"/>
    <xf numFmtId="165" fontId="6" fillId="0" borderId="0" xfId="4" applyNumberFormat="1" applyFont="1"/>
    <xf numFmtId="49" fontId="1" fillId="3" borderId="0" xfId="0" applyNumberFormat="1" applyFont="1" applyFill="1"/>
    <xf numFmtId="49" fontId="1" fillId="3" borderId="0" xfId="0" applyNumberFormat="1" applyFont="1" applyFill="1" applyAlignment="1">
      <alignment vertical="center"/>
    </xf>
    <xf numFmtId="49" fontId="1" fillId="3" borderId="0" xfId="0" applyNumberFormat="1" applyFont="1" applyFill="1" applyAlignment="1">
      <alignment vertical="center" wrapText="1"/>
    </xf>
    <xf numFmtId="2" fontId="1" fillId="3" borderId="0" xfId="0" applyNumberFormat="1" applyFont="1" applyFill="1" applyAlignment="1">
      <alignment vertical="center"/>
    </xf>
    <xf numFmtId="2" fontId="1" fillId="3" borderId="0" xfId="0" applyNumberFormat="1" applyFont="1" applyFill="1"/>
    <xf numFmtId="1" fontId="0" fillId="0" borderId="0" xfId="0" applyNumberFormat="1"/>
    <xf numFmtId="166" fontId="7" fillId="0" borderId="0" xfId="4" applyNumberFormat="1" applyFont="1"/>
    <xf numFmtId="1" fontId="8" fillId="4" borderId="0" xfId="0" applyNumberFormat="1" applyFont="1" applyFill="1"/>
    <xf numFmtId="0" fontId="1" fillId="4" borderId="0" xfId="0" applyFont="1" applyFill="1"/>
    <xf numFmtId="166" fontId="0" fillId="0" borderId="0" xfId="0" applyNumberFormat="1"/>
    <xf numFmtId="166" fontId="0" fillId="0" borderId="0" xfId="5" applyNumberFormat="1" applyFont="1"/>
    <xf numFmtId="0" fontId="9" fillId="2" borderId="0" xfId="0" applyFont="1" applyFill="1"/>
    <xf numFmtId="43" fontId="0" fillId="0" borderId="0" xfId="5" applyFont="1"/>
    <xf numFmtId="0" fontId="10" fillId="0" borderId="0" xfId="0" applyFont="1"/>
    <xf numFmtId="167" fontId="0" fillId="0" borderId="0" xfId="5" applyNumberFormat="1" applyFont="1" applyAlignment="1">
      <alignment horizontal="left"/>
    </xf>
    <xf numFmtId="168" fontId="0" fillId="0" borderId="0" xfId="5" applyNumberFormat="1" applyFont="1"/>
    <xf numFmtId="169" fontId="0" fillId="0" borderId="0" xfId="0" applyNumberFormat="1"/>
    <xf numFmtId="168" fontId="0" fillId="0" borderId="0" xfId="5" applyNumberFormat="1" applyFont="1" applyAlignment="1">
      <alignment horizontal="center"/>
    </xf>
    <xf numFmtId="169" fontId="2" fillId="0" borderId="0" xfId="0" applyNumberFormat="1" applyFont="1"/>
    <xf numFmtId="169" fontId="9" fillId="2" borderId="0" xfId="0" applyNumberFormat="1" applyFont="1" applyFill="1"/>
    <xf numFmtId="169" fontId="1" fillId="3" borderId="0" xfId="0" applyNumberFormat="1" applyFont="1" applyFill="1"/>
    <xf numFmtId="43" fontId="6" fillId="0" borderId="0" xfId="0" applyNumberFormat="1" applyFont="1"/>
    <xf numFmtId="168" fontId="6" fillId="0" borderId="0" xfId="5" applyNumberFormat="1" applyFont="1"/>
    <xf numFmtId="169" fontId="6" fillId="0" borderId="0" xfId="0" applyNumberFormat="1" applyFont="1"/>
    <xf numFmtId="0" fontId="3" fillId="3" borderId="0" xfId="0" applyFont="1" applyFill="1" applyAlignment="1">
      <alignment horizontal="left"/>
    </xf>
    <xf numFmtId="170" fontId="1" fillId="3" borderId="0" xfId="0" applyNumberFormat="1" applyFont="1" applyFill="1"/>
    <xf numFmtId="168" fontId="3" fillId="0" borderId="0" xfId="5" applyNumberFormat="1" applyFont="1"/>
    <xf numFmtId="43" fontId="9" fillId="2" borderId="0" xfId="0" applyNumberFormat="1" applyFont="1" applyFill="1"/>
    <xf numFmtId="1" fontId="9" fillId="2" borderId="0" xfId="0" applyNumberFormat="1" applyFont="1" applyFill="1"/>
    <xf numFmtId="1" fontId="1" fillId="3" borderId="0" xfId="0" applyNumberFormat="1" applyFont="1" applyFill="1" applyAlignment="1">
      <alignment horizontal="left"/>
    </xf>
    <xf numFmtId="43" fontId="1" fillId="3" borderId="0" xfId="0" applyNumberFormat="1" applyFont="1" applyFill="1"/>
    <xf numFmtId="1" fontId="2" fillId="0" borderId="0" xfId="0" applyNumberFormat="1" applyFont="1"/>
    <xf numFmtId="43" fontId="2" fillId="0" borderId="0" xfId="0" applyNumberFormat="1" applyFont="1"/>
    <xf numFmtId="168" fontId="9" fillId="2" borderId="0" xfId="5" applyNumberFormat="1" applyFont="1" applyFill="1"/>
    <xf numFmtId="168" fontId="1" fillId="3" borderId="0" xfId="5" applyNumberFormat="1" applyFont="1" applyFill="1"/>
    <xf numFmtId="168" fontId="2" fillId="0" borderId="0" xfId="5" applyNumberFormat="1" applyFont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168" fontId="6" fillId="5" borderId="0" xfId="5" applyNumberFormat="1" applyFont="1" applyFill="1"/>
    <xf numFmtId="169" fontId="6" fillId="5" borderId="0" xfId="0" applyNumberFormat="1" applyFont="1" applyFill="1"/>
    <xf numFmtId="167" fontId="6" fillId="5" borderId="0" xfId="0" applyNumberFormat="1" applyFont="1" applyFill="1"/>
    <xf numFmtId="0" fontId="6" fillId="5" borderId="0" xfId="0" applyFont="1" applyFill="1"/>
    <xf numFmtId="49" fontId="1" fillId="3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horizontal="left" vertical="center"/>
    </xf>
    <xf numFmtId="49" fontId="1" fillId="3" borderId="0" xfId="0" applyNumberFormat="1" applyFont="1" applyFill="1" applyAlignment="1">
      <alignment horizontal="left" vertical="center" wrapText="1"/>
    </xf>
    <xf numFmtId="0" fontId="12" fillId="6" borderId="0" xfId="6" applyFont="1" applyFill="1" applyAlignment="1">
      <alignment horizontal="left" vertical="center"/>
    </xf>
    <xf numFmtId="166" fontId="11" fillId="6" borderId="0" xfId="0" applyNumberFormat="1" applyFont="1" applyFill="1"/>
    <xf numFmtId="49" fontId="1" fillId="6" borderId="0" xfId="0" applyNumberFormat="1" applyFont="1" applyFill="1" applyAlignment="1">
      <alignment vertical="center"/>
    </xf>
    <xf numFmtId="168" fontId="1" fillId="6" borderId="0" xfId="5" applyNumberFormat="1" applyFont="1" applyFill="1"/>
    <xf numFmtId="49" fontId="1" fillId="6" borderId="0" xfId="0" applyNumberFormat="1" applyFont="1" applyFill="1"/>
    <xf numFmtId="49" fontId="13" fillId="6" borderId="0" xfId="0" applyNumberFormat="1" applyFont="1" applyFill="1"/>
    <xf numFmtId="166" fontId="14" fillId="6" borderId="0" xfId="0" applyNumberFormat="1" applyFont="1" applyFill="1"/>
    <xf numFmtId="168" fontId="10" fillId="6" borderId="0" xfId="5" applyNumberFormat="1" applyFont="1" applyFill="1"/>
    <xf numFmtId="49" fontId="1" fillId="6" borderId="0" xfId="0" applyNumberFormat="1" applyFont="1" applyFill="1" applyAlignment="1">
      <alignment horizontal="left"/>
    </xf>
    <xf numFmtId="0" fontId="1" fillId="6" borderId="0" xfId="0" applyFont="1" applyFill="1" applyAlignment="1">
      <alignment horizontal="right"/>
    </xf>
    <xf numFmtId="166" fontId="10" fillId="6" borderId="0" xfId="5" applyNumberFormat="1" applyFont="1" applyFill="1"/>
    <xf numFmtId="0" fontId="1" fillId="6" borderId="0" xfId="0" applyFont="1" applyFill="1" applyAlignment="1">
      <alignment horizontal="center" wrapText="1"/>
    </xf>
    <xf numFmtId="169" fontId="10" fillId="6" borderId="0" xfId="0" applyNumberFormat="1" applyFont="1" applyFill="1"/>
    <xf numFmtId="0" fontId="1" fillId="6" borderId="0" xfId="0" applyFont="1" applyFill="1" applyAlignment="1">
      <alignment horizontal="left"/>
    </xf>
    <xf numFmtId="167" fontId="10" fillId="6" borderId="0" xfId="5" applyNumberFormat="1" applyFont="1" applyFill="1" applyAlignment="1">
      <alignment horizontal="left"/>
    </xf>
    <xf numFmtId="169" fontId="10" fillId="6" borderId="0" xfId="5" applyNumberFormat="1" applyFont="1" applyFill="1"/>
    <xf numFmtId="0" fontId="3" fillId="3" borderId="0" xfId="0" applyFont="1" applyFill="1" applyAlignment="1">
      <alignment horizontal="left" vertical="top" wrapText="1"/>
    </xf>
    <xf numFmtId="168" fontId="1" fillId="6" borderId="0" xfId="5" applyNumberFormat="1" applyFont="1" applyFill="1" applyAlignment="1">
      <alignment horizontal="center"/>
    </xf>
    <xf numFmtId="43" fontId="0" fillId="0" borderId="0" xfId="0" applyNumberFormat="1"/>
    <xf numFmtId="171" fontId="6" fillId="0" borderId="0" xfId="0" applyNumberFormat="1" applyFont="1"/>
    <xf numFmtId="0" fontId="1" fillId="3" borderId="10" xfId="0" applyFont="1" applyFill="1" applyBorder="1" applyAlignment="1">
      <alignment horizontal="left"/>
    </xf>
    <xf numFmtId="167" fontId="10" fillId="6" borderId="10" xfId="5" applyNumberFormat="1" applyFont="1" applyFill="1" applyBorder="1" applyAlignment="1">
      <alignment horizontal="left"/>
    </xf>
    <xf numFmtId="167" fontId="0" fillId="0" borderId="10" xfId="5" applyNumberFormat="1" applyFont="1" applyBorder="1" applyAlignment="1">
      <alignment horizontal="left"/>
    </xf>
    <xf numFmtId="168" fontId="1" fillId="6" borderId="10" xfId="5" applyNumberFormat="1" applyFont="1" applyFill="1" applyBorder="1" applyAlignment="1">
      <alignment horizontal="center"/>
    </xf>
    <xf numFmtId="168" fontId="0" fillId="0" borderId="10" xfId="5" applyNumberFormat="1" applyFont="1" applyBorder="1" applyAlignment="1">
      <alignment horizontal="center"/>
    </xf>
    <xf numFmtId="168" fontId="0" fillId="0" borderId="10" xfId="5" applyNumberFormat="1" applyFont="1" applyBorder="1"/>
    <xf numFmtId="43" fontId="0" fillId="0" borderId="10" xfId="5" applyFont="1" applyBorder="1"/>
    <xf numFmtId="0" fontId="1" fillId="3" borderId="10" xfId="0" applyFont="1" applyFill="1" applyBorder="1"/>
    <xf numFmtId="166" fontId="0" fillId="0" borderId="10" xfId="0" applyNumberFormat="1" applyBorder="1"/>
    <xf numFmtId="165" fontId="10" fillId="0" borderId="0" xfId="4" applyNumberFormat="1" applyFont="1"/>
    <xf numFmtId="165" fontId="0" fillId="0" borderId="0" xfId="4" applyNumberFormat="1" applyFont="1"/>
    <xf numFmtId="43" fontId="1" fillId="6" borderId="0" xfId="5" applyFont="1" applyFill="1" applyAlignment="1">
      <alignment horizontal="center"/>
    </xf>
    <xf numFmtId="43" fontId="1" fillId="6" borderId="10" xfId="5" applyFont="1" applyFill="1" applyBorder="1" applyAlignment="1">
      <alignment horizontal="center"/>
    </xf>
    <xf numFmtId="43" fontId="4" fillId="0" borderId="0" xfId="5" applyFont="1"/>
    <xf numFmtId="43" fontId="4" fillId="0" borderId="10" xfId="5" applyFont="1" applyBorder="1"/>
    <xf numFmtId="0" fontId="31" fillId="5" borderId="0" xfId="0" applyFont="1" applyFill="1"/>
    <xf numFmtId="0" fontId="32" fillId="5" borderId="0" xfId="0" applyFont="1" applyFill="1" applyAlignment="1">
      <alignment horizontal="left"/>
    </xf>
    <xf numFmtId="0" fontId="32" fillId="5" borderId="0" xfId="0" applyFont="1" applyFill="1" applyAlignment="1">
      <alignment horizontal="center" wrapText="1"/>
    </xf>
    <xf numFmtId="168" fontId="32" fillId="5" borderId="0" xfId="5" applyNumberFormat="1" applyFont="1" applyFill="1" applyAlignment="1">
      <alignment horizontal="center"/>
    </xf>
    <xf numFmtId="168" fontId="31" fillId="5" borderId="0" xfId="5" applyNumberFormat="1" applyFont="1" applyFill="1" applyAlignment="1">
      <alignment horizontal="center"/>
    </xf>
    <xf numFmtId="168" fontId="31" fillId="5" borderId="0" xfId="5" applyNumberFormat="1" applyFont="1" applyFill="1"/>
    <xf numFmtId="168" fontId="32" fillId="5" borderId="0" xfId="5" applyNumberFormat="1" applyFont="1" applyFill="1" applyBorder="1" applyAlignment="1">
      <alignment horizontal="center"/>
    </xf>
    <xf numFmtId="168" fontId="31" fillId="5" borderId="0" xfId="5" applyNumberFormat="1" applyFont="1" applyFill="1" applyBorder="1" applyAlignment="1">
      <alignment horizontal="center"/>
    </xf>
    <xf numFmtId="168" fontId="31" fillId="5" borderId="0" xfId="5" applyNumberFormat="1" applyFont="1" applyFill="1" applyBorder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wrapText="1"/>
    </xf>
  </cellXfs>
  <cellStyles count="48">
    <cellStyle name="20 % - Akzent1 2" xfId="25" xr:uid="{D6F456D6-B262-492D-BBB2-265FE5C26D1D}"/>
    <cellStyle name="20 % - Akzent2 2" xfId="29" xr:uid="{B9343B1C-FC27-4767-858F-B03BAC9D7CC3}"/>
    <cellStyle name="20 % - Akzent3 2" xfId="33" xr:uid="{D87CE226-2B0C-4D4E-91A6-1A7505EACFDA}"/>
    <cellStyle name="20 % - Akzent4 2" xfId="37" xr:uid="{7DF0847B-D8A2-445D-B884-BFBCAC8C8B67}"/>
    <cellStyle name="20 % - Akzent5 2" xfId="41" xr:uid="{2DEF15D3-F86A-40F4-A86A-036559E31121}"/>
    <cellStyle name="20 % - Akzent6 2" xfId="45" xr:uid="{778F880C-2C4B-44BE-9140-6AE07C8788AE}"/>
    <cellStyle name="40 % - Akzent1 2" xfId="26" xr:uid="{D05FA63B-F3F8-4492-8D0A-A673032B01C9}"/>
    <cellStyle name="40 % - Akzent2 2" xfId="30" xr:uid="{BB0E255D-980B-4309-BBB5-9517CF2983D3}"/>
    <cellStyle name="40 % - Akzent3 2" xfId="34" xr:uid="{113B5598-6977-444B-9293-B3124C0FCD6E}"/>
    <cellStyle name="40 % - Akzent4 2" xfId="38" xr:uid="{DC52249F-2F57-4BFC-9D07-6845918A61ED}"/>
    <cellStyle name="40 % - Akzent5 2" xfId="42" xr:uid="{CA7A6FC2-55FE-43C6-8C3B-E5F6550D0EC3}"/>
    <cellStyle name="40 % - Akzent6 2" xfId="46" xr:uid="{06A75FD7-58CF-4484-9E79-75BB152CBCF2}"/>
    <cellStyle name="60 % - Akzent1 2" xfId="27" xr:uid="{E05B89EC-B680-46F6-8223-B26758D0B2B2}"/>
    <cellStyle name="60 % - Akzent2 2" xfId="31" xr:uid="{AF43ADAE-D9BF-4EA3-86C4-93B49EFFB5C6}"/>
    <cellStyle name="60 % - Akzent3 2" xfId="35" xr:uid="{06CCC93B-8E66-41AB-96E4-53FCD6C21F5B}"/>
    <cellStyle name="60 % - Akzent4 2" xfId="39" xr:uid="{88013374-74EF-4B28-93E8-D7B334D30256}"/>
    <cellStyle name="60 % - Akzent5 2" xfId="43" xr:uid="{97755314-D8DA-44BF-BB7A-83547C45CDFE}"/>
    <cellStyle name="60 % - Akzent6 2" xfId="47" xr:uid="{3B8BA9E9-8F97-4229-A72A-D1B8B82E9E74}"/>
    <cellStyle name="Akzent1 2" xfId="24" xr:uid="{324C783D-8F57-466D-B3D4-D71DA7B4850A}"/>
    <cellStyle name="Akzent2 2" xfId="28" xr:uid="{D2C70FFE-5943-4FAE-AD33-D036C308DF50}"/>
    <cellStyle name="Akzent3 2" xfId="32" xr:uid="{16B8B789-A6D7-4599-9628-3BA5A3A2411C}"/>
    <cellStyle name="Akzent4 2" xfId="36" xr:uid="{E6D3FACC-A147-4AA0-9884-B9B0EB49A4F2}"/>
    <cellStyle name="Akzent5 2" xfId="40" xr:uid="{E3723522-7F8E-4136-8B99-7E5210660DDC}"/>
    <cellStyle name="Akzent6 2" xfId="44" xr:uid="{DAC8DE6A-0C15-4DDE-A4E0-6DB2F958135D}"/>
    <cellStyle name="Ausgabe 2" xfId="16" xr:uid="{8D53D1D2-7A9B-4043-AC72-F40E7A6A5026}"/>
    <cellStyle name="Berechnung 2" xfId="17" xr:uid="{3C70CE5D-29DB-4D54-85F7-70F450635C9D}"/>
    <cellStyle name="Eingabe 2" xfId="15" xr:uid="{43C43E26-9452-40C7-B6FE-2AA8F6E365A3}"/>
    <cellStyle name="Ergebnis 2" xfId="23" xr:uid="{EFA9ADE7-B9D9-4764-88CE-67C6159E8625}"/>
    <cellStyle name="Erklärender Text 2" xfId="22" xr:uid="{EBADBB83-894C-4D27-BEE5-43357D2BBF35}"/>
    <cellStyle name="Gut 2" xfId="12" xr:uid="{3C4B9E7F-C2B4-4880-9433-C223EAC17375}"/>
    <cellStyle name="Komma" xfId="5" builtinId="3"/>
    <cellStyle name="Neutral 2" xfId="14" xr:uid="{623E4F6F-F066-4695-889D-090C7ABB20E8}"/>
    <cellStyle name="Normal 2" xfId="1" xr:uid="{669A7B45-F2BF-4302-823A-6F8997AF1D0D}"/>
    <cellStyle name="Notiz 2" xfId="21" xr:uid="{F296CDE3-17C6-4FB8-A16E-94E35F1D2176}"/>
    <cellStyle name="Percent 2" xfId="2" xr:uid="{9F1074D7-3B8A-46DF-B8D5-8D063D271A38}"/>
    <cellStyle name="Prozent" xfId="4" builtinId="5"/>
    <cellStyle name="Schlecht 2" xfId="13" xr:uid="{1B20169F-A5FD-4D10-9689-A238EFC9D727}"/>
    <cellStyle name="Standard" xfId="0" builtinId="0"/>
    <cellStyle name="Standard 2" xfId="3" xr:uid="{0867D4DE-0E3C-4A33-AE0B-085EC539A68D}"/>
    <cellStyle name="Standard 3" xfId="6" xr:uid="{ACB53458-888F-4D93-81F5-3D03A4465331}"/>
    <cellStyle name="Überschrift" xfId="7" builtinId="15" customBuiltin="1"/>
    <cellStyle name="Überschrift 1 2" xfId="8" xr:uid="{A6C913CE-0677-4738-9D03-2A739BC2DE7B}"/>
    <cellStyle name="Überschrift 2 2" xfId="9" xr:uid="{2DCBDBA1-F4A7-48F3-B3AC-258EBB894ED9}"/>
    <cellStyle name="Überschrift 3 2" xfId="10" xr:uid="{76F3A6D6-54D4-497F-BE6D-E3495E827EF7}"/>
    <cellStyle name="Überschrift 4 2" xfId="11" xr:uid="{0820FFF7-0DA2-4A20-9DE2-A99B8E60F861}"/>
    <cellStyle name="Verknüpfte Zelle 2" xfId="18" xr:uid="{BE19CE0C-8D46-4DFB-AD6E-32241DB653AC}"/>
    <cellStyle name="Warnender Text 2" xfId="20" xr:uid="{D4B7AF34-53A5-405F-9DEA-B3D9D0D0FC11}"/>
    <cellStyle name="Zelle überprüfen 2" xfId="19" xr:uid="{1A1FCC7F-FDB0-4AFC-ABFF-7155C6604B26}"/>
  </cellStyles>
  <dxfs count="0"/>
  <tableStyles count="0" defaultTableStyle="TableStyleMedium2" defaultPivotStyle="PivotStyleLight16"/>
  <colors>
    <mruColors>
      <color rgb="FFF47769"/>
      <color rgb="FFBFBFBF"/>
      <color rgb="FFBFFFFF"/>
      <color rgb="FF3F3F3F"/>
      <color rgb="FFA83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61343137116804"/>
          <c:y val="0.21684245360901996"/>
          <c:w val="0.55445292786677536"/>
          <c:h val="0.73825222029387461"/>
        </c:manualLayout>
      </c:layout>
      <c:pieChart>
        <c:varyColors val="1"/>
        <c:ser>
          <c:idx val="0"/>
          <c:order val="0"/>
          <c:tx>
            <c:strRef>
              <c:f>Produktgruppen_Anteile_DH!$C$29:$G$29</c:f>
              <c:strCache>
                <c:ptCount val="5"/>
                <c:pt idx="0">
                  <c:v>Frischfleisch</c:v>
                </c:pt>
                <c:pt idx="1">
                  <c:v>Charcuterie</c:v>
                </c:pt>
                <c:pt idx="2">
                  <c:v>Produkte mit Fleischanteilen</c:v>
                </c:pt>
                <c:pt idx="3">
                  <c:v>Konserven</c:v>
                </c:pt>
                <c:pt idx="4">
                  <c:v>nicht zuteilbar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E-4C51-BFA2-DF89D9D0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4E-4C51-BFA2-DF89D9D0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4E-4C51-BFA2-DF89D9D0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4E-4C51-BFA2-DF89D9D0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4E-4C51-BFA2-DF89D9D070BF}"/>
              </c:ext>
            </c:extLst>
          </c:dPt>
          <c:dLbls>
            <c:dLbl>
              <c:idx val="0"/>
              <c:layout>
                <c:manualLayout>
                  <c:x val="-0.21487440867362786"/>
                  <c:y val="-4.016981509951731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E-4C51-BFA2-DF89D9D070BF}"/>
                </c:ext>
              </c:extLst>
            </c:dLbl>
            <c:dLbl>
              <c:idx val="1"/>
              <c:layout>
                <c:manualLayout>
                  <c:x val="0.2123521412170469"/>
                  <c:y val="1.964547760068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E-4C51-BFA2-DF89D9D070BF}"/>
                </c:ext>
              </c:extLst>
            </c:dLbl>
            <c:dLbl>
              <c:idx val="2"/>
              <c:layout>
                <c:manualLayout>
                  <c:x val="-9.556997949997742E-2"/>
                  <c:y val="1.24627298306534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E-4C51-BFA2-DF89D9D070BF}"/>
                </c:ext>
              </c:extLst>
            </c:dLbl>
            <c:dLbl>
              <c:idx val="3"/>
              <c:layout>
                <c:manualLayout>
                  <c:x val="2.2398516124639598E-2"/>
                  <c:y val="-5.54657647754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E-4C51-BFA2-DF89D9D070BF}"/>
                </c:ext>
              </c:extLst>
            </c:dLbl>
            <c:dLbl>
              <c:idx val="4"/>
              <c:layout>
                <c:manualLayout>
                  <c:x val="0.1672384898878464"/>
                  <c:y val="-5.187701411994994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E-4C51-BFA2-DF89D9D0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Produktgruppen_Anteile_DH!$C$29:$G$29</c:f>
              <c:strCache>
                <c:ptCount val="5"/>
                <c:pt idx="0">
                  <c:v>Frischfleisch</c:v>
                </c:pt>
                <c:pt idx="1">
                  <c:v>Charcuterie</c:v>
                </c:pt>
                <c:pt idx="2">
                  <c:v>Produkte mit Fleischanteilen</c:v>
                </c:pt>
                <c:pt idx="3">
                  <c:v>Konserven</c:v>
                </c:pt>
                <c:pt idx="4">
                  <c:v>nicht zuteilbar</c:v>
                </c:pt>
              </c:strCache>
            </c:strRef>
          </c:cat>
          <c:val>
            <c:numRef>
              <c:f>Produktgruppen_Anteile_DH!$C$16:$G$16</c:f>
              <c:numCache>
                <c:formatCode>0.0"%"</c:formatCode>
                <c:ptCount val="5"/>
                <c:pt idx="0">
                  <c:v>56.646494442574102</c:v>
                </c:pt>
                <c:pt idx="1">
                  <c:v>37.858190336820797</c:v>
                </c:pt>
                <c:pt idx="2">
                  <c:v>3.1711911809019702</c:v>
                </c:pt>
                <c:pt idx="3">
                  <c:v>0.53998299911873304</c:v>
                </c:pt>
                <c:pt idx="4">
                  <c:v>1.78414104058443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4E-4C51-BFA2-DF89D9D070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xMode val="edge"/>
          <c:yMode val="edge"/>
          <c:x val="2.2763008888490584E-2"/>
          <c:y val="0.15032679738562091"/>
          <c:w val="0.95447398222301882"/>
          <c:h val="0.849673202614379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Produktgruppen_DH_Fleischanteil!$C$16</c:f>
              <c:strCache>
                <c:ptCount val="1"/>
                <c:pt idx="0">
                  <c:v>Schwein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Produktgruppen_DH_Fleischanteil!$C$17:$C$22</c:f>
              <c:numCache>
                <c:formatCode>0.0"%"</c:formatCode>
                <c:ptCount val="6"/>
                <c:pt idx="0">
                  <c:v>41.328973991835198</c:v>
                </c:pt>
                <c:pt idx="1">
                  <c:v>74.229826438553303</c:v>
                </c:pt>
                <c:pt idx="2">
                  <c:v>20.124108422575102</c:v>
                </c:pt>
                <c:pt idx="3">
                  <c:v>77.589989036849403</c:v>
                </c:pt>
                <c:pt idx="4">
                  <c:v>33.165861196614102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5AF-8EBC-83ADC81F5D97}"/>
            </c:ext>
          </c:extLst>
        </c:ser>
        <c:ser>
          <c:idx val="1"/>
          <c:order val="1"/>
          <c:tx>
            <c:strRef>
              <c:f>Produktgruppen_DH_Fleischanteil!$D$16</c:f>
              <c:strCache>
                <c:ptCount val="1"/>
                <c:pt idx="0">
                  <c:v>Rind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Produktgruppen_DH_Fleischanteil!$D$17:$D$22</c:f>
              <c:numCache>
                <c:formatCode>0.0"%"</c:formatCode>
                <c:ptCount val="6"/>
                <c:pt idx="0">
                  <c:v>20.902240452700699</c:v>
                </c:pt>
                <c:pt idx="1">
                  <c:v>13.5264824164713</c:v>
                </c:pt>
                <c:pt idx="2">
                  <c:v>24.7686354556451</c:v>
                </c:pt>
                <c:pt idx="3">
                  <c:v>14.7994122013825</c:v>
                </c:pt>
                <c:pt idx="4">
                  <c:v>30.183684951980698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B-45AF-8EBC-83ADC81F5D97}"/>
            </c:ext>
          </c:extLst>
        </c:ser>
        <c:ser>
          <c:idx val="2"/>
          <c:order val="2"/>
          <c:tx>
            <c:strRef>
              <c:f>Produktgruppen_DH_Fleischanteil!$E$16</c:f>
              <c:strCache>
                <c:ptCount val="1"/>
                <c:pt idx="0">
                  <c:v>Kalb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Produktgruppen_DH_Fleischanteil!$E$17:$E$22</c:f>
              <c:numCache>
                <c:formatCode>0.0"%"</c:formatCode>
                <c:ptCount val="6"/>
                <c:pt idx="0">
                  <c:v>3.1827150667784601</c:v>
                </c:pt>
                <c:pt idx="1">
                  <c:v>2.5843559659971702</c:v>
                </c:pt>
                <c:pt idx="2">
                  <c:v>2.8769155225474101</c:v>
                </c:pt>
                <c:pt idx="3">
                  <c:v>5.4390358670936401</c:v>
                </c:pt>
                <c:pt idx="4">
                  <c:v>5.9432052743952202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B-45AF-8EBC-83ADC81F5D97}"/>
            </c:ext>
          </c:extLst>
        </c:ser>
        <c:ser>
          <c:idx val="3"/>
          <c:order val="3"/>
          <c:tx>
            <c:strRef>
              <c:f>Produktgruppen_DH_Fleischanteil!$F$16</c:f>
              <c:strCache>
                <c:ptCount val="1"/>
                <c:pt idx="0">
                  <c:v>Geflügel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Produktgruppen_DH_Fleischanteil!$F$17:$F$22</c:f>
              <c:numCache>
                <c:formatCode>0.0"%"</c:formatCode>
                <c:ptCount val="6"/>
                <c:pt idx="0">
                  <c:v>32.640988519314803</c:v>
                </c:pt>
                <c:pt idx="1">
                  <c:v>9.4332960042382101</c:v>
                </c:pt>
                <c:pt idx="2">
                  <c:v>48.982184953074601</c:v>
                </c:pt>
                <c:pt idx="3">
                  <c:v>2.1715628946744299</c:v>
                </c:pt>
                <c:pt idx="4">
                  <c:v>30.0914588610961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3B-45AF-8EBC-83ADC81F5D97}"/>
            </c:ext>
          </c:extLst>
        </c:ser>
        <c:ser>
          <c:idx val="4"/>
          <c:order val="4"/>
          <c:tx>
            <c:strRef>
              <c:f>Produktgruppen_DH_Fleischanteil!$G$16</c:f>
              <c:strCache>
                <c:ptCount val="1"/>
                <c:pt idx="0">
                  <c:v>Rest (Lamm, Pferd, Kaninchen, Wild, Ziege)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Produktgruppen_DH_Fleischanteil!$G$17:$G$22</c:f>
              <c:numCache>
                <c:formatCode>0.0"%"</c:formatCode>
                <c:ptCount val="6"/>
                <c:pt idx="0">
                  <c:v>1.9450819693708601</c:v>
                </c:pt>
                <c:pt idx="1">
                  <c:v>0.226039174739987</c:v>
                </c:pt>
                <c:pt idx="2">
                  <c:v>3.2481556461577199</c:v>
                </c:pt>
                <c:pt idx="3">
                  <c:v>0</c:v>
                </c:pt>
                <c:pt idx="4">
                  <c:v>0.61578971591391596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B-45AF-8EBC-83ADC81F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2563744"/>
        <c:axId val="1512559584"/>
      </c:barChart>
      <c:catAx>
        <c:axId val="15125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12559584"/>
        <c:crosses val="autoZero"/>
        <c:auto val="1"/>
        <c:lblAlgn val="ctr"/>
        <c:lblOffset val="100"/>
        <c:noMultiLvlLbl val="0"/>
      </c:catAx>
      <c:valAx>
        <c:axId val="15125595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2563744"/>
        <c:crosses val="autoZero"/>
        <c:crossBetween val="between"/>
        <c:majorUnit val="0.2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1929657515133651E-2"/>
          <c:y val="1.7429193899782137E-2"/>
          <c:w val="0.98807042514059229"/>
          <c:h val="0.10133230774712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Detailhandel</a:t>
            </a:r>
          </a:p>
        </c:rich>
      </c:tx>
      <c:layout>
        <c:manualLayout>
          <c:xMode val="edge"/>
          <c:yMode val="edge"/>
          <c:x val="4.1621735261556998E-2"/>
          <c:y val="0.37989834604007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6557844676312458E-3"/>
          <c:y val="5.6443348903452506E-3"/>
          <c:w val="0.98868344684480869"/>
          <c:h val="0.936132150147898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Absatz_DH_AH_Fleischart!$D$15</c:f>
              <c:strCache>
                <c:ptCount val="1"/>
                <c:pt idx="0">
                  <c:v>Schwein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Absatz_DH_AH_Fleischart!$B$16:$B$24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Absatz_DH_AH_Fleischart!$D$16:$D$24</c:f>
              <c:numCache>
                <c:formatCode>_ * #,##0.0_ ;_ * \-#,##0.0_ ;_ * "-"??_ ;_ @_ </c:formatCode>
                <c:ptCount val="9"/>
                <c:pt idx="0">
                  <c:v>98.566996571541694</c:v>
                </c:pt>
                <c:pt idx="1">
                  <c:v>96.972268691633005</c:v>
                </c:pt>
                <c:pt idx="2">
                  <c:v>98.998360758513797</c:v>
                </c:pt>
                <c:pt idx="3">
                  <c:v>100.67921688615</c:v>
                </c:pt>
                <c:pt idx="4">
                  <c:v>108.73384919300901</c:v>
                </c:pt>
                <c:pt idx="5">
                  <c:v>110.35875188169999</c:v>
                </c:pt>
                <c:pt idx="6">
                  <c:v>98.431662984434496</c:v>
                </c:pt>
                <c:pt idx="7">
                  <c:v>101.45863128528801</c:v>
                </c:pt>
                <c:pt idx="8">
                  <c:v>103.35929453239601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8-4D36-AF59-B0E0A907884E}"/>
            </c:ext>
          </c:extLst>
        </c:ser>
        <c:ser>
          <c:idx val="1"/>
          <c:order val="1"/>
          <c:tx>
            <c:strRef>
              <c:f>Absatz_DH_AH_Fleischart!$E$15</c:f>
              <c:strCache>
                <c:ptCount val="1"/>
                <c:pt idx="0">
                  <c:v>Geflügel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Absatz_DH_AH_Fleischart!$B$16:$B$24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Absatz_DH_AH_Fleischart!$E$16:$E$24</c:f>
              <c:numCache>
                <c:formatCode>_ * #,##0.0_ ;_ * \-#,##0.0_ ;_ * "-"??_ ;_ @_ </c:formatCode>
                <c:ptCount val="9"/>
                <c:pt idx="0">
                  <c:v>77.846699124702198</c:v>
                </c:pt>
                <c:pt idx="1">
                  <c:v>73.353988187579006</c:v>
                </c:pt>
                <c:pt idx="2">
                  <c:v>69.778133445349397</c:v>
                </c:pt>
                <c:pt idx="3">
                  <c:v>67.517981397944709</c:v>
                </c:pt>
                <c:pt idx="4">
                  <c:v>73.174776366724601</c:v>
                </c:pt>
                <c:pt idx="5">
                  <c:v>73.229567071320105</c:v>
                </c:pt>
                <c:pt idx="6">
                  <c:v>64.227143413025402</c:v>
                </c:pt>
                <c:pt idx="7">
                  <c:v>62.9603836556457</c:v>
                </c:pt>
                <c:pt idx="8">
                  <c:v>61.961402387445801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8-4D36-AF59-B0E0A907884E}"/>
            </c:ext>
          </c:extLst>
        </c:ser>
        <c:ser>
          <c:idx val="2"/>
          <c:order val="2"/>
          <c:tx>
            <c:strRef>
              <c:f>Absatz_DH_AH_Fleischart!$F$15</c:f>
              <c:strCache>
                <c:ptCount val="1"/>
                <c:pt idx="0">
                  <c:v>Rind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Absatz_DH_AH_Fleischart!$B$16:$B$24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Absatz_DH_AH_Fleischart!$F$16:$F$24</c:f>
              <c:numCache>
                <c:formatCode>_ * #,##0.0_ ;_ * \-#,##0.0_ ;_ * "-"??_ ;_ @_ </c:formatCode>
                <c:ptCount val="9"/>
                <c:pt idx="0">
                  <c:v>49.850525286350305</c:v>
                </c:pt>
                <c:pt idx="1">
                  <c:v>47.695391518390601</c:v>
                </c:pt>
                <c:pt idx="2">
                  <c:v>46.526025566819598</c:v>
                </c:pt>
                <c:pt idx="3">
                  <c:v>46.643765738298498</c:v>
                </c:pt>
                <c:pt idx="4">
                  <c:v>51.764744282525797</c:v>
                </c:pt>
                <c:pt idx="5">
                  <c:v>51.663911639357799</c:v>
                </c:pt>
                <c:pt idx="6">
                  <c:v>45.161204224993497</c:v>
                </c:pt>
                <c:pt idx="7">
                  <c:v>45.341888375969404</c:v>
                </c:pt>
                <c:pt idx="8">
                  <c:v>45.180892159381102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88-4D36-AF59-B0E0A907884E}"/>
            </c:ext>
          </c:extLst>
        </c:ser>
        <c:ser>
          <c:idx val="4"/>
          <c:order val="3"/>
          <c:tx>
            <c:strRef>
              <c:f>Absatz_DH_AH_Fleischart!$G$15</c:f>
              <c:strCache>
                <c:ptCount val="1"/>
                <c:pt idx="0">
                  <c:v>Kalb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Absatz_DH_AH_Fleischart!$B$16:$B$24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Absatz_DH_AH_Fleischart!$G$16:$G$24</c:f>
              <c:numCache>
                <c:formatCode>_ * #,##0.0_ ;_ * \-#,##0.0_ ;_ * "-"??_ ;_ @_ </c:formatCode>
                <c:ptCount val="9"/>
                <c:pt idx="0">
                  <c:v>7.59057471732355</c:v>
                </c:pt>
                <c:pt idx="1">
                  <c:v>7.69234402495574</c:v>
                </c:pt>
                <c:pt idx="2">
                  <c:v>7.7207072540400903</c:v>
                </c:pt>
                <c:pt idx="3">
                  <c:v>7.8850815104152803</c:v>
                </c:pt>
                <c:pt idx="4">
                  <c:v>9.7468440419094513</c:v>
                </c:pt>
                <c:pt idx="5">
                  <c:v>10.154532361290601</c:v>
                </c:pt>
                <c:pt idx="6">
                  <c:v>9.3120420187864692</c:v>
                </c:pt>
                <c:pt idx="7">
                  <c:v>9.4515991268918285</c:v>
                </c:pt>
                <c:pt idx="8">
                  <c:v>9.4589971523620999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88-4D36-AF59-B0E0A907884E}"/>
            </c:ext>
          </c:extLst>
        </c:ser>
        <c:ser>
          <c:idx val="3"/>
          <c:order val="4"/>
          <c:tx>
            <c:strRef>
              <c:f>Absatz_DH_AH_Fleischart!$H$15</c:f>
              <c:strCache>
                <c:ptCount val="1"/>
                <c:pt idx="0">
                  <c:v>Andere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Absatz_DH_AH_Fleischart!$B$16:$B$24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Absatz_DH_AH_Fleischart!$H$16:$H$24</c:f>
              <c:numCache>
                <c:formatCode>_ * #,##0.0_ ;_ * \-#,##0.0_ ;_ * "-"??_ ;_ @_ </c:formatCode>
                <c:ptCount val="9"/>
                <c:pt idx="0">
                  <c:v>4.640547194153255</c:v>
                </c:pt>
                <c:pt idx="1">
                  <c:v>4.5562694589706298</c:v>
                </c:pt>
                <c:pt idx="2">
                  <c:v>4.6122639623271082</c:v>
                </c:pt>
                <c:pt idx="3">
                  <c:v>4.8390342191635183</c:v>
                </c:pt>
                <c:pt idx="4">
                  <c:v>5.7411018207491402</c:v>
                </c:pt>
                <c:pt idx="5">
                  <c:v>6.2205740866205144</c:v>
                </c:pt>
                <c:pt idx="6">
                  <c:v>5.8318010334341341</c:v>
                </c:pt>
                <c:pt idx="7">
                  <c:v>6.3162646965500571</c:v>
                </c:pt>
                <c:pt idx="8">
                  <c:v>6.5938275453970068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88-4D36-AF59-B0E0A907884E}"/>
            </c:ext>
          </c:extLst>
        </c:ser>
        <c:ser>
          <c:idx val="5"/>
          <c:order val="5"/>
          <c:tx>
            <c:strRef>
              <c:f>Absatz_DH_AH_Fleischart!$B$14</c:f>
              <c:strCache>
                <c:ptCount val="1"/>
                <c:pt idx="0">
                  <c:v>In 1000 Tonnen</c:v>
                </c:pt>
              </c:strCache>
            </c:strRef>
          </c:tx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939598"/>
                  </a:solidFill>
                </a14:hiddenFill>
              </a:ext>
            </a:extLst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Absatz_DH_AH_Fleischart!$B$16:$B$24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Absatz_DH_AH_Fleischart!$C$16:$C$24</c:f>
              <c:numCache>
                <c:formatCode>_ * #,##0.0_ ;_ * \-#,##0.0_ ;_ * "-"??_ ;_ @_ </c:formatCode>
                <c:ptCount val="9"/>
                <c:pt idx="0">
                  <c:v>238.495342894071</c:v>
                </c:pt>
                <c:pt idx="1">
                  <c:v>230.270261881529</c:v>
                </c:pt>
                <c:pt idx="2">
                  <c:v>227.63549098704999</c:v>
                </c:pt>
                <c:pt idx="3">
                  <c:v>227.56507975197201</c:v>
                </c:pt>
                <c:pt idx="4">
                  <c:v>249.161315704918</c:v>
                </c:pt>
                <c:pt idx="5">
                  <c:v>251.62733704028901</c:v>
                </c:pt>
                <c:pt idx="6">
                  <c:v>222.963853674674</c:v>
                </c:pt>
                <c:pt idx="7">
                  <c:v>225.528767140345</c:v>
                </c:pt>
                <c:pt idx="8">
                  <c:v>226.55441377698202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88-4D36-AF59-B0E0A9078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93449680"/>
        <c:axId val="708327120"/>
      </c:barChart>
      <c:catAx>
        <c:axId val="8934496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08327120"/>
        <c:crosses val="autoZero"/>
        <c:auto val="1"/>
        <c:lblAlgn val="ctr"/>
        <c:lblOffset val="100"/>
        <c:noMultiLvlLbl val="0"/>
      </c:catAx>
      <c:valAx>
        <c:axId val="708327120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crossAx val="8934496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8254095094667681"/>
          <c:y val="0.43598592341734788"/>
          <c:w val="0.47958160497635094"/>
          <c:h val="3.849119367140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150" b="1">
                <a:latin typeface="Roboto" panose="02000000000000000000" pitchFamily="2" charset="0"/>
                <a:ea typeface="Roboto" panose="02000000000000000000" pitchFamily="2" charset="0"/>
              </a:rPr>
              <a:t>Ausserhausbereich</a:t>
            </a:r>
          </a:p>
        </c:rich>
      </c:tx>
      <c:layout>
        <c:manualLayout>
          <c:xMode val="edge"/>
          <c:yMode val="edge"/>
          <c:x val="3.984092459754357E-2"/>
          <c:y val="0.37321322854390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5231026936255557E-3"/>
          <c:y val="6.0457982859161551E-4"/>
          <c:w val="0.99247689730637445"/>
          <c:h val="0.95197979642010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Absatz_DH_AH_Fleischart!$D$29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Absatz_DH_AH_Fleischart!$B$31:$B$39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Absatz_DH_AH_Fleischart!$D$31:$D$39</c:f>
              <c:numCache>
                <c:formatCode>_ * #,##0.0_ ;_ * \-#,##0.0_ ;_ * "-"??_ ;_ @_ </c:formatCode>
                <c:ptCount val="9"/>
                <c:pt idx="0">
                  <c:v>79.200530253813298</c:v>
                </c:pt>
                <c:pt idx="1">
                  <c:v>77.307121538507005</c:v>
                </c:pt>
                <c:pt idx="2">
                  <c:v>72.263111426486191</c:v>
                </c:pt>
                <c:pt idx="3">
                  <c:v>83.721109468560002</c:v>
                </c:pt>
                <c:pt idx="4">
                  <c:v>77.965743864331003</c:v>
                </c:pt>
                <c:pt idx="5">
                  <c:v>74.41672869832</c:v>
                </c:pt>
                <c:pt idx="6">
                  <c:v>83.857276397425508</c:v>
                </c:pt>
                <c:pt idx="7">
                  <c:v>83.539209052162008</c:v>
                </c:pt>
                <c:pt idx="8">
                  <c:v>86.328365882284004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0-46B3-BE79-DA6FF4A5D93B}"/>
            </c:ext>
          </c:extLst>
        </c:ser>
        <c:ser>
          <c:idx val="1"/>
          <c:order val="1"/>
          <c:tx>
            <c:strRef>
              <c:f>Absatz_DH_AH_Fleischart!$E$29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Absatz_DH_AH_Fleischart!$B$31:$B$39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Absatz_DH_AH_Fleischart!$E$31:$E$39</c:f>
              <c:numCache>
                <c:formatCode>_ * #,##0.0_ ;_ * \-#,##0.0_ ;_ * "-"??_ ;_ @_ </c:formatCode>
                <c:ptCount val="9"/>
                <c:pt idx="0">
                  <c:v>73.909641325297798</c:v>
                </c:pt>
                <c:pt idx="1">
                  <c:v>71.219609162421008</c:v>
                </c:pt>
                <c:pt idx="2">
                  <c:v>62.579256704650604</c:v>
                </c:pt>
                <c:pt idx="3">
                  <c:v>66.048824912055295</c:v>
                </c:pt>
                <c:pt idx="4">
                  <c:v>56.957520323275403</c:v>
                </c:pt>
                <c:pt idx="5">
                  <c:v>51.437703118679906</c:v>
                </c:pt>
                <c:pt idx="6">
                  <c:v>58.459316216974599</c:v>
                </c:pt>
                <c:pt idx="7">
                  <c:v>58.560526344354301</c:v>
                </c:pt>
                <c:pt idx="8">
                  <c:v>54.9943676125542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0-46B3-BE79-DA6FF4A5D93B}"/>
            </c:ext>
          </c:extLst>
        </c:ser>
        <c:ser>
          <c:idx val="2"/>
          <c:order val="2"/>
          <c:tx>
            <c:strRef>
              <c:f>Absatz_DH_AH_Fleischart!$F$29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Absatz_DH_AH_Fleischart!$B$31:$B$39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Absatz_DH_AH_Fleischart!$F$31:$F$39</c:f>
              <c:numCache>
                <c:formatCode>_ * #,##0.0_ ;_ * \-#,##0.0_ ;_ * "-"??_ ;_ @_ </c:formatCode>
                <c:ptCount val="9"/>
                <c:pt idx="0">
                  <c:v>56.103749916859698</c:v>
                </c:pt>
                <c:pt idx="1">
                  <c:v>52.080491639174404</c:v>
                </c:pt>
                <c:pt idx="2">
                  <c:v>50.514294678420406</c:v>
                </c:pt>
                <c:pt idx="3">
                  <c:v>51.1577946894215</c:v>
                </c:pt>
                <c:pt idx="4">
                  <c:v>49.924145708624202</c:v>
                </c:pt>
                <c:pt idx="5">
                  <c:v>47.816942514997201</c:v>
                </c:pt>
                <c:pt idx="6">
                  <c:v>51.8556395477965</c:v>
                </c:pt>
                <c:pt idx="7">
                  <c:v>51.814944329275598</c:v>
                </c:pt>
                <c:pt idx="8">
                  <c:v>49.113539579858902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0-46B3-BE79-DA6FF4A5D93B}"/>
            </c:ext>
          </c:extLst>
        </c:ser>
        <c:ser>
          <c:idx val="4"/>
          <c:order val="3"/>
          <c:tx>
            <c:strRef>
              <c:f>Absatz_DH_AH_Fleischart!$G$29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Absatz_DH_AH_Fleischart!$B$31:$B$39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Absatz_DH_AH_Fleischart!$G$31:$G$39</c:f>
              <c:numCache>
                <c:formatCode>_ * #,##0.0_ ;_ * \-#,##0.0_ ;_ * "-"??_ ;_ @_ </c:formatCode>
                <c:ptCount val="9"/>
                <c:pt idx="0">
                  <c:v>10.1599974745565</c:v>
                </c:pt>
                <c:pt idx="1">
                  <c:v>11.2402460663643</c:v>
                </c:pt>
                <c:pt idx="2">
                  <c:v>11.4900075481999</c:v>
                </c:pt>
                <c:pt idx="3">
                  <c:v>11.471287168144698</c:v>
                </c:pt>
                <c:pt idx="4">
                  <c:v>9.9793064068105508</c:v>
                </c:pt>
                <c:pt idx="5">
                  <c:v>10.310070427989402</c:v>
                </c:pt>
                <c:pt idx="6">
                  <c:v>12.038478321013502</c:v>
                </c:pt>
                <c:pt idx="7">
                  <c:v>12.5440588454282</c:v>
                </c:pt>
                <c:pt idx="8">
                  <c:v>12.4062791298379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50-46B3-BE79-DA6FF4A5D93B}"/>
            </c:ext>
          </c:extLst>
        </c:ser>
        <c:ser>
          <c:idx val="3"/>
          <c:order val="4"/>
          <c:tx>
            <c:strRef>
              <c:f>Absatz_DH_AH_Fleischart!$H$29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Absatz_DH_AH_Fleischart!$B$31:$B$39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Absatz_DH_AH_Fleischart!$H$31:$H$39</c:f>
              <c:numCache>
                <c:formatCode>_ * #,##0.0_ ;_ * \-#,##0.0_ ;_ * "-"??_ ;_ @_ </c:formatCode>
                <c:ptCount val="9"/>
                <c:pt idx="0">
                  <c:v>11.540059050324706</c:v>
                </c:pt>
                <c:pt idx="1">
                  <c:v>11.465832342760265</c:v>
                </c:pt>
                <c:pt idx="2">
                  <c:v>11.9026266044169</c:v>
                </c:pt>
                <c:pt idx="3">
                  <c:v>12.019189493262509</c:v>
                </c:pt>
                <c:pt idx="4">
                  <c:v>12.18745697761485</c:v>
                </c:pt>
                <c:pt idx="5">
                  <c:v>11.881371495433491</c:v>
                </c:pt>
                <c:pt idx="6">
                  <c:v>12.680316720649911</c:v>
                </c:pt>
                <c:pt idx="7">
                  <c:v>12.889736455729892</c:v>
                </c:pt>
                <c:pt idx="8">
                  <c:v>13.747176073517002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50-46B3-BE79-DA6FF4A5D93B}"/>
            </c:ext>
          </c:extLst>
        </c:ser>
        <c:ser>
          <c:idx val="5"/>
          <c:order val="5"/>
          <c:tx>
            <c:strRef>
              <c:f>Absatz_DH_AH_Fleischart!$B$29</c:f>
              <c:strCache>
                <c:ptCount val="1"/>
                <c:pt idx="0">
                  <c:v>In 1000 Tonnen</c:v>
                </c:pt>
              </c:strCache>
            </c:strRef>
          </c:tx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939598"/>
                  </a:solidFill>
                </a14:hiddenFill>
              </a:ext>
            </a:extLst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Absatz_DH_AH_Fleischart!$B$31:$B$39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Absatz_DH_AH_Fleischart!$C$31:$C$39</c:f>
              <c:numCache>
                <c:formatCode>_ * #,##0.0_ ;_ * \-#,##0.0_ ;_ * "-"??_ ;_ @_ </c:formatCode>
                <c:ptCount val="9"/>
                <c:pt idx="0">
                  <c:v>230.912328657654</c:v>
                </c:pt>
                <c:pt idx="1">
                  <c:v>223.31210658416398</c:v>
                </c:pt>
                <c:pt idx="2">
                  <c:v>208.74858777735</c:v>
                </c:pt>
                <c:pt idx="3">
                  <c:v>224.41820573159001</c:v>
                </c:pt>
                <c:pt idx="4">
                  <c:v>207.014173280656</c:v>
                </c:pt>
                <c:pt idx="5">
                  <c:v>195.86281625542</c:v>
                </c:pt>
                <c:pt idx="6">
                  <c:v>218.89102720386001</c:v>
                </c:pt>
                <c:pt idx="7">
                  <c:v>219.34847502695001</c:v>
                </c:pt>
                <c:pt idx="8">
                  <c:v>216.58972827805201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50-46B3-BE79-DA6FF4A5D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99820720"/>
        <c:axId val="699819760"/>
      </c:barChart>
      <c:catAx>
        <c:axId val="6998207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99819760"/>
        <c:crosses val="autoZero"/>
        <c:auto val="1"/>
        <c:lblAlgn val="ctr"/>
        <c:lblOffset val="100"/>
        <c:noMultiLvlLbl val="0"/>
      </c:catAx>
      <c:valAx>
        <c:axId val="699819760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crossAx val="6998207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662187132538E-2"/>
          <c:y val="0.20107845160206486"/>
          <c:w val="0.95442682847263005"/>
          <c:h val="0.6334337775307306"/>
        </c:manualLayout>
      </c:layout>
      <c:lineChart>
        <c:grouping val="standard"/>
        <c:varyColors val="0"/>
        <c:ser>
          <c:idx val="0"/>
          <c:order val="0"/>
          <c:tx>
            <c:strRef>
              <c:f>Absatzanteile_DH_AH!$C$15</c:f>
              <c:strCache>
                <c:ptCount val="1"/>
                <c:pt idx="0">
                  <c:v>Detailhandel</c:v>
                </c:pt>
              </c:strCache>
            </c:strRef>
          </c:tx>
          <c:spPr>
            <a:ln w="28575" cap="rnd">
              <a:solidFill>
                <a:srgbClr val="A8322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A8322D"/>
              </a:solidFill>
              <a:ln w="28575" cap="rnd" cmpd="sng" algn="ctr">
                <a:solidFill>
                  <a:srgbClr val="A8322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Absatzanteile_DH_AH!$B$16:$B$24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Absatzanteile_DH_AH!$C$16:$C$24</c:f>
              <c:numCache>
                <c:formatCode>0.0"%"</c:formatCode>
                <c:ptCount val="9"/>
                <c:pt idx="0">
                  <c:v>50.807721592123698</c:v>
                </c:pt>
                <c:pt idx="1">
                  <c:v>50.767022241285801</c:v>
                </c:pt>
                <c:pt idx="2">
                  <c:v>52.164022947763897</c:v>
                </c:pt>
                <c:pt idx="3">
                  <c:v>50.348118406305097</c:v>
                </c:pt>
                <c:pt idx="4">
                  <c:v>54.619619361617502</c:v>
                </c:pt>
                <c:pt idx="5">
                  <c:v>56.230809814939001</c:v>
                </c:pt>
                <c:pt idx="6">
                  <c:v>50.460878293651099</c:v>
                </c:pt>
                <c:pt idx="7">
                  <c:v>50.694606458546403</c:v>
                </c:pt>
                <c:pt idx="8">
                  <c:v>51.124316509377699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B-4AC7-AD8D-B208E84B48EB}"/>
            </c:ext>
          </c:extLst>
        </c:ser>
        <c:ser>
          <c:idx val="1"/>
          <c:order val="1"/>
          <c:tx>
            <c:strRef>
              <c:f>Absatzanteile_DH_AH!$D$15</c:f>
              <c:strCache>
                <c:ptCount val="1"/>
                <c:pt idx="0">
                  <c:v>Ausserhausbereich  (inkl. Verluste in Lagerung und Verarbeitung)</c:v>
                </c:pt>
              </c:strCache>
            </c:strRef>
          </c:tx>
          <c:spPr>
            <a:ln w="28575" cap="rnd" cmpd="sng" algn="ctr">
              <a:solidFill>
                <a:srgbClr val="F4776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28575" cap="rnd" cmpd="sng" algn="ctr">
                <a:solidFill>
                  <a:schemeClr val="accent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Absatzanteile_DH_AH!$B$16:$B$24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Absatzanteile_DH_AH!$D$16:$D$24</c:f>
              <c:numCache>
                <c:formatCode>0.0"%"</c:formatCode>
                <c:ptCount val="9"/>
                <c:pt idx="0">
                  <c:v>49.192278407876302</c:v>
                </c:pt>
                <c:pt idx="1">
                  <c:v>49.232977758714199</c:v>
                </c:pt>
                <c:pt idx="2">
                  <c:v>47.835977052236103</c:v>
                </c:pt>
                <c:pt idx="3">
                  <c:v>49.651881593694903</c:v>
                </c:pt>
                <c:pt idx="4">
                  <c:v>45.380380638382498</c:v>
                </c:pt>
                <c:pt idx="5">
                  <c:v>43.769190185060999</c:v>
                </c:pt>
                <c:pt idx="6">
                  <c:v>49.539121706348901</c:v>
                </c:pt>
                <c:pt idx="7">
                  <c:v>49.305393541453597</c:v>
                </c:pt>
                <c:pt idx="8">
                  <c:v>48.8756834906224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B-4AC7-AD8D-B208E84B4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15288"/>
        <c:axId val="625216272"/>
      </c:lineChart>
      <c:catAx>
        <c:axId val="6252152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25216272"/>
        <c:crosses val="autoZero"/>
        <c:auto val="1"/>
        <c:lblAlgn val="ctr"/>
        <c:lblOffset val="100"/>
        <c:noMultiLvlLbl val="0"/>
      </c:catAx>
      <c:valAx>
        <c:axId val="625216272"/>
        <c:scaling>
          <c:orientation val="minMax"/>
          <c:min val="0.30000000000000004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&quot;%&quot;" sourceLinked="1"/>
        <c:majorTickMark val="out"/>
        <c:minorTickMark val="none"/>
        <c:tickLblPos val="nextTo"/>
        <c:crossAx val="6252152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9222285446626"/>
          <c:y val="7.6821263551328485E-3"/>
          <c:w val="0.83992513211978859"/>
          <c:h val="0.9713718706930603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Absatzanteile_DH_AH_Fleisch!$D$19</c:f>
              <c:strCache>
                <c:ptCount val="1"/>
                <c:pt idx="0">
                  <c:v>Detailhandel</c:v>
                </c:pt>
              </c:strCache>
            </c:strRef>
          </c:tx>
          <c:spPr>
            <a:solidFill>
              <a:srgbClr val="A832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Absatzanteile_DH_AH_Fleisch!$B$20:$C$48</c:f>
              <c:multiLvlStrCache>
                <c:ptCount val="29"/>
                <c:lvl>
                  <c:pt idx="0">
                    <c:v>2025</c:v>
                  </c:pt>
                  <c:pt idx="1">
                    <c:v>2017</c:v>
                  </c:pt>
                  <c:pt idx="3">
                    <c:v>2025</c:v>
                  </c:pt>
                  <c:pt idx="4">
                    <c:v>2017</c:v>
                  </c:pt>
                  <c:pt idx="6">
                    <c:v>2025</c:v>
                  </c:pt>
                  <c:pt idx="7">
                    <c:v>2017</c:v>
                  </c:pt>
                  <c:pt idx="9">
                    <c:v>2025</c:v>
                  </c:pt>
                  <c:pt idx="10">
                    <c:v>2017</c:v>
                  </c:pt>
                  <c:pt idx="12">
                    <c:v>2025</c:v>
                  </c:pt>
                  <c:pt idx="13">
                    <c:v>2017</c:v>
                  </c:pt>
                  <c:pt idx="15">
                    <c:v>2025</c:v>
                  </c:pt>
                  <c:pt idx="16">
                    <c:v>2017</c:v>
                  </c:pt>
                  <c:pt idx="18">
                    <c:v>2025</c:v>
                  </c:pt>
                  <c:pt idx="19">
                    <c:v>2017</c:v>
                  </c:pt>
                  <c:pt idx="21">
                    <c:v>2025</c:v>
                  </c:pt>
                  <c:pt idx="22">
                    <c:v>2017</c:v>
                  </c:pt>
                  <c:pt idx="24">
                    <c:v>2025</c:v>
                  </c:pt>
                  <c:pt idx="25">
                    <c:v>2017</c:v>
                  </c:pt>
                  <c:pt idx="27">
                    <c:v>2025</c:v>
                  </c:pt>
                  <c:pt idx="28">
                    <c:v>2017</c:v>
                  </c:pt>
                </c:lvl>
                <c:lvl>
                  <c:pt idx="0">
                    <c:v>Schwein</c:v>
                  </c:pt>
                  <c:pt idx="3">
                    <c:v>Geflügel</c:v>
                  </c:pt>
                  <c:pt idx="6">
                    <c:v>Rind</c:v>
                  </c:pt>
                  <c:pt idx="9">
                    <c:v>Kalb</c:v>
                  </c:pt>
                  <c:pt idx="12">
                    <c:v>Pferd</c:v>
                  </c:pt>
                  <c:pt idx="15">
                    <c:v>Kaninchen</c:v>
                  </c:pt>
                  <c:pt idx="18">
                    <c:v>Schaf</c:v>
                  </c:pt>
                  <c:pt idx="21">
                    <c:v>Wild</c:v>
                  </c:pt>
                  <c:pt idx="24">
                    <c:v>Ziege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Absatzanteile_DH_AH_Fleisch!$D$20:$D$48</c:f>
              <c:numCache>
                <c:formatCode>0.0"%"</c:formatCode>
                <c:ptCount val="29"/>
                <c:pt idx="0">
                  <c:v>55.447132742290599</c:v>
                </c:pt>
                <c:pt idx="1">
                  <c:v>54.489203096521997</c:v>
                </c:pt>
                <c:pt idx="3">
                  <c:v>51.278759476531803</c:v>
                </c:pt>
                <c:pt idx="4">
                  <c:v>52.978491259940199</c:v>
                </c:pt>
                <c:pt idx="6">
                  <c:v>47.049092819276801</c:v>
                </c:pt>
                <c:pt idx="7">
                  <c:v>47.914697958330599</c:v>
                </c:pt>
                <c:pt idx="9">
                  <c:v>42.762422727960598</c:v>
                </c:pt>
                <c:pt idx="10">
                  <c:v>43.260359623548197</c:v>
                </c:pt>
                <c:pt idx="12">
                  <c:v>28.2823840601406</c:v>
                </c:pt>
                <c:pt idx="13">
                  <c:v>32.996694465073602</c:v>
                </c:pt>
                <c:pt idx="15">
                  <c:v>40.681806766299097</c:v>
                </c:pt>
                <c:pt idx="16">
                  <c:v>41.012531015515599</c:v>
                </c:pt>
                <c:pt idx="18">
                  <c:v>30.834211302484398</c:v>
                </c:pt>
                <c:pt idx="19">
                  <c:v>35.850661205346398</c:v>
                </c:pt>
                <c:pt idx="21">
                  <c:v>23.652383642366701</c:v>
                </c:pt>
                <c:pt idx="22">
                  <c:v>25.613526181797599</c:v>
                </c:pt>
                <c:pt idx="24">
                  <c:v>8.11847327023081</c:v>
                </c:pt>
                <c:pt idx="25">
                  <c:v>8.6724060490873693</c:v>
                </c:pt>
                <c:pt idx="27">
                  <c:v>50.807721592123698</c:v>
                </c:pt>
                <c:pt idx="28">
                  <c:v>51.124316509377699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9-45DF-AE65-6A72C5EC7D98}"/>
            </c:ext>
          </c:extLst>
        </c:ser>
        <c:ser>
          <c:idx val="2"/>
          <c:order val="1"/>
          <c:tx>
            <c:strRef>
              <c:f>Absatzanteile_DH_AH_Fleisch!$C$20:$C$48</c:f>
              <c:strCache>
                <c:ptCount val="29"/>
                <c:pt idx="0">
                  <c:v>2025</c:v>
                </c:pt>
                <c:pt idx="1">
                  <c:v>2017</c:v>
                </c:pt>
                <c:pt idx="3">
                  <c:v>2025</c:v>
                </c:pt>
                <c:pt idx="4">
                  <c:v>2017</c:v>
                </c:pt>
                <c:pt idx="6">
                  <c:v>2025</c:v>
                </c:pt>
                <c:pt idx="7">
                  <c:v>2017</c:v>
                </c:pt>
                <c:pt idx="9">
                  <c:v>2025</c:v>
                </c:pt>
                <c:pt idx="10">
                  <c:v>2017</c:v>
                </c:pt>
                <c:pt idx="12">
                  <c:v>2025</c:v>
                </c:pt>
                <c:pt idx="13">
                  <c:v>2017</c:v>
                </c:pt>
                <c:pt idx="15">
                  <c:v>2025</c:v>
                </c:pt>
                <c:pt idx="16">
                  <c:v>2017</c:v>
                </c:pt>
                <c:pt idx="18">
                  <c:v>2025</c:v>
                </c:pt>
                <c:pt idx="19">
                  <c:v>2017</c:v>
                </c:pt>
                <c:pt idx="21">
                  <c:v>2025</c:v>
                </c:pt>
                <c:pt idx="22">
                  <c:v>2017</c:v>
                </c:pt>
                <c:pt idx="24">
                  <c:v>2025</c:v>
                </c:pt>
                <c:pt idx="25">
                  <c:v>2017</c:v>
                </c:pt>
                <c:pt idx="27">
                  <c:v>2025</c:v>
                </c:pt>
                <c:pt idx="28">
                  <c:v>2017</c:v>
                </c:pt>
              </c:strCache>
            </c:strRef>
          </c:tx>
          <c:spPr>
            <a:solidFill>
              <a:srgbClr val="F477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Absatzanteile_DH_AH_Fleisch!$B$20:$C$48</c:f>
              <c:multiLvlStrCache>
                <c:ptCount val="29"/>
                <c:lvl>
                  <c:pt idx="0">
                    <c:v>2025</c:v>
                  </c:pt>
                  <c:pt idx="1">
                    <c:v>2017</c:v>
                  </c:pt>
                  <c:pt idx="3">
                    <c:v>2025</c:v>
                  </c:pt>
                  <c:pt idx="4">
                    <c:v>2017</c:v>
                  </c:pt>
                  <c:pt idx="6">
                    <c:v>2025</c:v>
                  </c:pt>
                  <c:pt idx="7">
                    <c:v>2017</c:v>
                  </c:pt>
                  <c:pt idx="9">
                    <c:v>2025</c:v>
                  </c:pt>
                  <c:pt idx="10">
                    <c:v>2017</c:v>
                  </c:pt>
                  <c:pt idx="12">
                    <c:v>2025</c:v>
                  </c:pt>
                  <c:pt idx="13">
                    <c:v>2017</c:v>
                  </c:pt>
                  <c:pt idx="15">
                    <c:v>2025</c:v>
                  </c:pt>
                  <c:pt idx="16">
                    <c:v>2017</c:v>
                  </c:pt>
                  <c:pt idx="18">
                    <c:v>2025</c:v>
                  </c:pt>
                  <c:pt idx="19">
                    <c:v>2017</c:v>
                  </c:pt>
                  <c:pt idx="21">
                    <c:v>2025</c:v>
                  </c:pt>
                  <c:pt idx="22">
                    <c:v>2017</c:v>
                  </c:pt>
                  <c:pt idx="24">
                    <c:v>2025</c:v>
                  </c:pt>
                  <c:pt idx="25">
                    <c:v>2017</c:v>
                  </c:pt>
                  <c:pt idx="27">
                    <c:v>2025</c:v>
                  </c:pt>
                  <c:pt idx="28">
                    <c:v>2017</c:v>
                  </c:pt>
                </c:lvl>
                <c:lvl>
                  <c:pt idx="0">
                    <c:v>Schwein</c:v>
                  </c:pt>
                  <c:pt idx="3">
                    <c:v>Geflügel</c:v>
                  </c:pt>
                  <c:pt idx="6">
                    <c:v>Rind</c:v>
                  </c:pt>
                  <c:pt idx="9">
                    <c:v>Kalb</c:v>
                  </c:pt>
                  <c:pt idx="12">
                    <c:v>Pferd</c:v>
                  </c:pt>
                  <c:pt idx="15">
                    <c:v>Kaninchen</c:v>
                  </c:pt>
                  <c:pt idx="18">
                    <c:v>Schaf</c:v>
                  </c:pt>
                  <c:pt idx="21">
                    <c:v>Wild</c:v>
                  </c:pt>
                  <c:pt idx="24">
                    <c:v>Ziege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Absatzanteile_DH_AH_Fleisch!$E$20:$E$48</c:f>
              <c:numCache>
                <c:formatCode>0.0"%"</c:formatCode>
                <c:ptCount val="29"/>
                <c:pt idx="0">
                  <c:v>44.552867257709401</c:v>
                </c:pt>
                <c:pt idx="1">
                  <c:v>45.510796903478003</c:v>
                </c:pt>
                <c:pt idx="3">
                  <c:v>48.721240523468197</c:v>
                </c:pt>
                <c:pt idx="4">
                  <c:v>47.021508740059801</c:v>
                </c:pt>
                <c:pt idx="6">
                  <c:v>52.9509071807231</c:v>
                </c:pt>
                <c:pt idx="7">
                  <c:v>52.085302041669401</c:v>
                </c:pt>
                <c:pt idx="9">
                  <c:v>57.237577272039402</c:v>
                </c:pt>
                <c:pt idx="10">
                  <c:v>56.739640376451803</c:v>
                </c:pt>
                <c:pt idx="12">
                  <c:v>71.7176159398594</c:v>
                </c:pt>
                <c:pt idx="13">
                  <c:v>67.003305534926398</c:v>
                </c:pt>
                <c:pt idx="15">
                  <c:v>59.318193233700903</c:v>
                </c:pt>
                <c:pt idx="16">
                  <c:v>58.987468984484401</c:v>
                </c:pt>
                <c:pt idx="18">
                  <c:v>69.165788697515595</c:v>
                </c:pt>
                <c:pt idx="19">
                  <c:v>64.149338794653602</c:v>
                </c:pt>
                <c:pt idx="21">
                  <c:v>76.347616357633299</c:v>
                </c:pt>
                <c:pt idx="22">
                  <c:v>74.386473818202404</c:v>
                </c:pt>
                <c:pt idx="24">
                  <c:v>91.881526729769206</c:v>
                </c:pt>
                <c:pt idx="25">
                  <c:v>91.3275939509126</c:v>
                </c:pt>
                <c:pt idx="27">
                  <c:v>49.192278407876302</c:v>
                </c:pt>
                <c:pt idx="28">
                  <c:v>48.8756834906224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9-45DF-AE65-6A72C5EC7D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100"/>
        <c:axId val="336593112"/>
        <c:axId val="336594680"/>
      </c:barChart>
      <c:catAx>
        <c:axId val="336593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de-DE"/>
          </a:p>
        </c:txPr>
        <c:crossAx val="336594680"/>
        <c:crossesAt val="0"/>
        <c:auto val="1"/>
        <c:lblAlgn val="ctr"/>
        <c:lblOffset val="100"/>
        <c:noMultiLvlLbl val="0"/>
      </c:catAx>
      <c:valAx>
        <c:axId val="33659468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336593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'Weitere Zahlen'!$S$15</c:f>
              <c:strCache>
                <c:ptCount val="1"/>
                <c:pt idx="0">
                  <c:v>Detailhandel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'Weitere Zahlen'!$Q$16:$Q$24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'Weitere Zahlen'!$S$16:$S$24</c:f>
              <c:numCache>
                <c:formatCode>_ * #,##0_ ;_ * \-#,##0_ ;_ * "-"??_ ;_ @_ </c:formatCode>
                <c:ptCount val="9"/>
                <c:pt idx="0">
                  <c:v>226554.41377698202</c:v>
                </c:pt>
                <c:pt idx="1">
                  <c:v>225528.76714034501</c:v>
                </c:pt>
                <c:pt idx="2">
                  <c:v>222963.853674674</c:v>
                </c:pt>
                <c:pt idx="3">
                  <c:v>251627.33704028901</c:v>
                </c:pt>
                <c:pt idx="4">
                  <c:v>249161.315704918</c:v>
                </c:pt>
                <c:pt idx="5">
                  <c:v>227565.07975211798</c:v>
                </c:pt>
                <c:pt idx="6">
                  <c:v>227634.781802226</c:v>
                </c:pt>
                <c:pt idx="7">
                  <c:v>230269.067716466</c:v>
                </c:pt>
                <c:pt idx="8">
                  <c:v>238493.69353087299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B-4A6E-B9DB-670A1C990E82}"/>
            </c:ext>
          </c:extLst>
        </c:ser>
        <c:ser>
          <c:idx val="1"/>
          <c:order val="1"/>
          <c:tx>
            <c:strRef>
              <c:f>'Weitere Zahlen'!$T$15</c:f>
              <c:strCache>
                <c:ptCount val="1"/>
                <c:pt idx="0">
                  <c:v>Ausserhaus</c:v>
                </c:pt>
              </c:strCache>
            </c:strRef>
          </c:tx>
          <c:spPr>
            <a:solidFill>
              <a:schemeClr val="accent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'Weitere Zahlen'!$Q$16:$Q$24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'Weitere Zahlen'!$T$16:$T$24</c:f>
              <c:numCache>
                <c:formatCode>_ * #,##0_ ;_ * \-#,##0_ ;_ * "-"??_ ;_ @_ </c:formatCode>
                <c:ptCount val="9"/>
                <c:pt idx="0">
                  <c:v>216589.728278052</c:v>
                </c:pt>
                <c:pt idx="1">
                  <c:v>219348.47502695001</c:v>
                </c:pt>
                <c:pt idx="2">
                  <c:v>218891.02720386002</c:v>
                </c:pt>
                <c:pt idx="3">
                  <c:v>195862.81625542001</c:v>
                </c:pt>
                <c:pt idx="4">
                  <c:v>207014.17328065602</c:v>
                </c:pt>
                <c:pt idx="5">
                  <c:v>224418.205731444</c:v>
                </c:pt>
                <c:pt idx="6">
                  <c:v>208749.296962174</c:v>
                </c:pt>
                <c:pt idx="7">
                  <c:v>223313.300749227</c:v>
                </c:pt>
                <c:pt idx="8">
                  <c:v>230913.978020852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B-4A6E-B9DB-670A1C99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01416528"/>
        <c:axId val="301405488"/>
      </c:barChart>
      <c:lineChart>
        <c:grouping val="standard"/>
        <c:varyColors val="0"/>
        <c:ser>
          <c:idx val="2"/>
          <c:order val="2"/>
          <c:tx>
            <c:strRef>
              <c:f>'Weitere Zahlen'!$U$15</c:f>
              <c:strCache>
                <c:ptCount val="1"/>
                <c:pt idx="0">
                  <c:v>Bevölkerung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'Weitere Zahlen'!$U$16:$U$24</c:f>
              <c:numCache>
                <c:formatCode>_ * #,##0_ ;_ * \-#,##0_ ;_ * "-"??_ ;_ @_ </c:formatCode>
                <c:ptCount val="9"/>
                <c:pt idx="0">
                  <c:v>8528732</c:v>
                </c:pt>
                <c:pt idx="1">
                  <c:v>8590422</c:v>
                </c:pt>
                <c:pt idx="2">
                  <c:v>8651302</c:v>
                </c:pt>
                <c:pt idx="3">
                  <c:v>8705872</c:v>
                </c:pt>
                <c:pt idx="4">
                  <c:v>8767589</c:v>
                </c:pt>
                <c:pt idx="5">
                  <c:v>8885393</c:v>
                </c:pt>
                <c:pt idx="6">
                  <c:v>9014136</c:v>
                </c:pt>
                <c:pt idx="7">
                  <c:v>9101268</c:v>
                </c:pt>
                <c:pt idx="8">
                  <c:v>9176003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B-4A6E-B9DB-670A1C99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09808"/>
        <c:axId val="301404528"/>
      </c:lineChart>
      <c:catAx>
        <c:axId val="30141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de-DE"/>
          </a:p>
        </c:txPr>
        <c:crossAx val="301405488"/>
        <c:crosses val="autoZero"/>
        <c:auto val="1"/>
        <c:lblAlgn val="ctr"/>
        <c:lblOffset val="100"/>
        <c:noMultiLvlLbl val="0"/>
      </c:catAx>
      <c:valAx>
        <c:axId val="30140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de-CH"/>
                  <a:t>Absatz in Tonnen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de-DE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de-DE"/>
          </a:p>
        </c:txPr>
        <c:crossAx val="301416528"/>
        <c:crosses val="autoZero"/>
        <c:crossBetween val="between"/>
      </c:valAx>
      <c:valAx>
        <c:axId val="3014045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de-CH"/>
                  <a:t>Bevölkerung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de-DE"/>
            </a:p>
          </c:txPr>
        </c:title>
        <c:numFmt formatCode="_ * #,##0_ ;_ * \-#,##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de-DE"/>
          </a:p>
        </c:txPr>
        <c:crossAx val="301409808"/>
        <c:crosses val="max"/>
        <c:crossBetween val="between"/>
      </c:valAx>
      <c:catAx>
        <c:axId val="301409808"/>
        <c:scaling>
          <c:orientation val="minMax"/>
        </c:scaling>
        <c:delete val="1"/>
        <c:axPos val="b"/>
        <c:majorTickMark val="out"/>
        <c:minorTickMark val="none"/>
        <c:tickLblPos val="nextTo"/>
        <c:crossAx val="301404528"/>
        <c:crossesAt val="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chart" Target="../charts/chart6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38100</xdr:rowOff>
    </xdr:from>
    <xdr:ext cx="5758897" cy="838312"/>
    <xdr:pic>
      <xdr:nvPicPr>
        <xdr:cNvPr id="2" name="bundeslogo">
          <a:extLst>
            <a:ext uri="{FF2B5EF4-FFF2-40B4-BE49-F238E27FC236}">
              <a16:creationId xmlns:a16="http://schemas.microsoft.com/office/drawing/2014/main" id="{BCA82087-3DA2-41BC-AB79-2D8ED645E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847725" y="38100"/>
          <a:ext cx="5758897" cy="838312"/>
        </a:xfrm>
        <a:prstGeom prst="rect">
          <a:avLst/>
        </a:prstGeom>
      </xdr:spPr>
    </xdr:pic>
    <xdr:clientData/>
  </xdr:oneCellAnchor>
  <xdr:absoluteAnchor>
    <xdr:pos x="8474075" y="1266825"/>
    <xdr:ext cx="4720772" cy="759857"/>
    <xdr:grpSp>
      <xdr:nvGrpSpPr>
        <xdr:cNvPr id="3" name="Quellenangaben1">
          <a:extLst>
            <a:ext uri="{FF2B5EF4-FFF2-40B4-BE49-F238E27FC236}">
              <a16:creationId xmlns:a16="http://schemas.microsoft.com/office/drawing/2014/main" id="{A2F1AA9D-CC49-4708-9447-F6A17325F4ED}"/>
            </a:ext>
          </a:extLst>
        </xdr:cNvPr>
        <xdr:cNvGrpSpPr/>
      </xdr:nvGrpSpPr>
      <xdr:grpSpPr>
        <a:xfrm>
          <a:off x="8474075" y="1266825"/>
          <a:ext cx="4720772" cy="759857"/>
          <a:chOff x="8512175" y="1212850"/>
          <a:chExt cx="4851400" cy="73128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949B7B23-D3C6-DD8C-72FD-077B36C66425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43B55AF1-D981-727E-1965-49E7FE410408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absolute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DC41B9B1-344F-4182-A812-931649605E4C}"/>
            </a:ext>
          </a:extLst>
        </xdr:cNvPr>
        <xdr:cNvGrpSpPr/>
      </xdr:nvGrpSpPr>
      <xdr:grpSpPr>
        <a:xfrm>
          <a:off x="312964" y="1285875"/>
          <a:ext cx="8797925" cy="1044575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F0FBF6C5-EBB5-10F7-0C08-F082AB1A2049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Absatzanteile nach Produktgruppen im Detailhandel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047BDC15-7E2E-FEC3-BA42-6D17FB80D413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102741</xdr:colOff>
      <xdr:row>13</xdr:row>
      <xdr:rowOff>7658</xdr:rowOff>
    </xdr:from>
    <xdr:to>
      <xdr:col>17</xdr:col>
      <xdr:colOff>579263</xdr:colOff>
      <xdr:row>45</xdr:row>
      <xdr:rowOff>79109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34ABCD74-1745-496F-8F62-FDF5FBA761E3}"/>
            </a:ext>
          </a:extLst>
        </xdr:cNvPr>
        <xdr:cNvGrpSpPr/>
      </xdr:nvGrpSpPr>
      <xdr:grpSpPr>
        <a:xfrm>
          <a:off x="11872920" y="2824337"/>
          <a:ext cx="6191522" cy="6439593"/>
          <a:chOff x="1431722" y="2405846"/>
          <a:chExt cx="6118305" cy="4822446"/>
        </a:xfrm>
      </xdr:grpSpPr>
      <xdr:graphicFrame macro="">
        <xdr:nvGraphicFramePr>
          <xdr:cNvPr id="10" name="Diagramm 9">
            <a:extLst>
              <a:ext uri="{FF2B5EF4-FFF2-40B4-BE49-F238E27FC236}">
                <a16:creationId xmlns:a16="http://schemas.microsoft.com/office/drawing/2014/main" id="{161AF1BB-687F-ABFA-F6D5-B8A227E21AAA}"/>
              </a:ext>
            </a:extLst>
          </xdr:cNvPr>
          <xdr:cNvGraphicFramePr>
            <a:graphicFrameLocks/>
          </xdr:cNvGraphicFramePr>
        </xdr:nvGraphicFramePr>
        <xdr:xfrm>
          <a:off x="1441614" y="2663750"/>
          <a:ext cx="5934075" cy="39766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1C72391A-5A11-3563-A1AF-AD135956104E}"/>
              </a:ext>
            </a:extLst>
          </xdr:cNvPr>
          <xdr:cNvGrpSpPr/>
        </xdr:nvGrpSpPr>
        <xdr:grpSpPr>
          <a:xfrm>
            <a:off x="1431722" y="2405846"/>
            <a:ext cx="6118305" cy="4822446"/>
            <a:chOff x="723168" y="336268"/>
            <a:chExt cx="5860141" cy="4832699"/>
          </a:xfrm>
        </xdr:grpSpPr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D3C83E33-9338-50F0-865A-C3BF73B02616}"/>
                </a:ext>
              </a:extLst>
            </xdr:cNvPr>
            <xdr:cNvGrpSpPr/>
          </xdr:nvGrpSpPr>
          <xdr:grpSpPr>
            <a:xfrm>
              <a:off x="723168" y="336268"/>
              <a:ext cx="5368231" cy="1140108"/>
              <a:chOff x="723168" y="336268"/>
              <a:chExt cx="5368231" cy="1140108"/>
            </a:xfrm>
          </xdr:grpSpPr>
          <xdr:sp macro="" textlink="">
            <xdr:nvSpPr>
              <xdr:cNvPr id="14" name="Textfeld 1">
                <a:extLst>
                  <a:ext uri="{FF2B5EF4-FFF2-40B4-BE49-F238E27FC236}">
                    <a16:creationId xmlns:a16="http://schemas.microsoft.com/office/drawing/2014/main" id="{889DD960-A400-F97B-DADF-E2610AA59AF3}"/>
                  </a:ext>
                </a:extLst>
              </xdr:cNvPr>
              <xdr:cNvSpPr txBox="1"/>
            </xdr:nvSpPr>
            <xdr:spPr>
              <a:xfrm>
                <a:off x="727072" y="351082"/>
                <a:ext cx="5364327" cy="1125294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EFFEKTIVER FLEISCHABSATZ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Absatzanteile nach Produktgruppen im Detailhandel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Anteile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2025</a:t>
                </a:r>
              </a:p>
            </xdr:txBody>
          </xdr:sp>
          <xdr:cxnSp macro="">
            <xdr:nvCxnSpPr>
              <xdr:cNvPr id="15" name="Gerader Verbinder 14">
                <a:extLst>
                  <a:ext uri="{FF2B5EF4-FFF2-40B4-BE49-F238E27FC236}">
                    <a16:creationId xmlns:a16="http://schemas.microsoft.com/office/drawing/2014/main" id="{EBFE31D3-F8D5-00AD-824F-D2E9FB410884}"/>
                  </a:ext>
                </a:extLst>
              </xdr:cNvPr>
              <xdr:cNvCxnSpPr/>
            </xdr:nvCxnSpPr>
            <xdr:spPr>
              <a:xfrm>
                <a:off x="723168" y="336268"/>
                <a:ext cx="468941" cy="0"/>
              </a:xfrm>
              <a:prstGeom prst="line">
                <a:avLst/>
              </a:prstGeom>
              <a:ln w="27686">
                <a:solidFill>
                  <a:srgbClr val="F47769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" name="Textfeld 2">
              <a:extLst>
                <a:ext uri="{FF2B5EF4-FFF2-40B4-BE49-F238E27FC236}">
                  <a16:creationId xmlns:a16="http://schemas.microsoft.com/office/drawing/2014/main" id="{44DAC586-4E91-FCEB-0806-B4E640293FF6}"/>
                </a:ext>
              </a:extLst>
            </xdr:cNvPr>
            <xdr:cNvSpPr txBox="1"/>
          </xdr:nvSpPr>
          <xdr:spPr>
            <a:xfrm>
              <a:off x="730695" y="4750433"/>
              <a:ext cx="5852614" cy="4185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ct val="120000"/>
                </a:lnSpc>
              </a:pPr>
              <a:r>
                <a:rPr kumimoji="0" lang="de-CH" sz="110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Quellen: BLW, Fachbereich Marktanalysen; Proviande; NielsenIQ Switzerland, Retail/Consumer Panel; Metzger Treuhand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1073957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175CD0DD-19CC-4D2B-9E3A-C895F14D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52425" y="38100"/>
          <a:ext cx="5779307" cy="800212"/>
        </a:xfrm>
        <a:prstGeom prst="rect">
          <a:avLst/>
        </a:prstGeom>
      </xdr:spPr>
    </xdr:pic>
    <xdr:clientData/>
  </xdr:twoCellAnchor>
  <xdr:twoCellAnchor editAs="absolute">
    <xdr:from>
      <xdr:col>6</xdr:col>
      <xdr:colOff>1388207</xdr:colOff>
      <xdr:row>6</xdr:row>
      <xdr:rowOff>2198</xdr:rowOff>
    </xdr:from>
    <xdr:to>
      <xdr:col>10</xdr:col>
      <xdr:colOff>894094</xdr:colOff>
      <xdr:row>9</xdr:row>
      <xdr:rowOff>201057</xdr:rowOff>
    </xdr:to>
    <xdr:grpSp>
      <xdr:nvGrpSpPr>
        <xdr:cNvPr id="27" name="Quellenangaben1">
          <a:extLst>
            <a:ext uri="{FF2B5EF4-FFF2-40B4-BE49-F238E27FC236}">
              <a16:creationId xmlns:a16="http://schemas.microsoft.com/office/drawing/2014/main" id="{3B33720B-DD7F-4A1C-AF87-1B3C6D3AA25B}"/>
            </a:ext>
          </a:extLst>
        </xdr:cNvPr>
        <xdr:cNvGrpSpPr/>
      </xdr:nvGrpSpPr>
      <xdr:grpSpPr>
        <a:xfrm>
          <a:off x="8751032" y="1145198"/>
          <a:ext cx="4668437" cy="770359"/>
          <a:chOff x="8512175" y="1212850"/>
          <a:chExt cx="4851400" cy="731282"/>
        </a:xfrm>
      </xdr:grpSpPr>
      <xdr:sp macro="" textlink="">
        <xdr:nvSpPr>
          <xdr:cNvPr id="28" name="Source1">
            <a:extLst>
              <a:ext uri="{FF2B5EF4-FFF2-40B4-BE49-F238E27FC236}">
                <a16:creationId xmlns:a16="http://schemas.microsoft.com/office/drawing/2014/main" id="{3AF450D2-6626-4FC0-84E6-5B8198648908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29" name="Publication1">
            <a:extLst>
              <a:ext uri="{FF2B5EF4-FFF2-40B4-BE49-F238E27FC236}">
                <a16:creationId xmlns:a16="http://schemas.microsoft.com/office/drawing/2014/main" id="{8AFDD8A4-B635-44E0-ABA8-76D9F722547F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</xdr:col>
      <xdr:colOff>0</xdr:colOff>
      <xdr:row>6</xdr:row>
      <xdr:rowOff>171450</xdr:rowOff>
    </xdr:from>
    <xdr:to>
      <xdr:col>5</xdr:col>
      <xdr:colOff>390525</xdr:colOff>
      <xdr:row>9</xdr:row>
      <xdr:rowOff>654050</xdr:rowOff>
    </xdr:to>
    <xdr:grpSp>
      <xdr:nvGrpSpPr>
        <xdr:cNvPr id="30" name="maintitlegroup1">
          <a:extLst>
            <a:ext uri="{FF2B5EF4-FFF2-40B4-BE49-F238E27FC236}">
              <a16:creationId xmlns:a16="http://schemas.microsoft.com/office/drawing/2014/main" id="{8F7BCF42-154A-47F3-A494-57161A8B0E38}"/>
            </a:ext>
          </a:extLst>
        </xdr:cNvPr>
        <xdr:cNvGrpSpPr/>
      </xdr:nvGrpSpPr>
      <xdr:grpSpPr>
        <a:xfrm>
          <a:off x="314325" y="1314450"/>
          <a:ext cx="6362700" cy="1054100"/>
          <a:chOff x="0" y="1228725"/>
          <a:chExt cx="6540500" cy="1016000"/>
        </a:xfrm>
      </xdr:grpSpPr>
      <xdr:sp macro="" textlink="">
        <xdr:nvSpPr>
          <xdr:cNvPr id="31" name="Haupttitel1">
            <a:extLst>
              <a:ext uri="{FF2B5EF4-FFF2-40B4-BE49-F238E27FC236}">
                <a16:creationId xmlns:a16="http://schemas.microsoft.com/office/drawing/2014/main" id="{A0E97E7F-5964-4581-906A-587552AFDE09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Anteil Fleischart je Produktgruppe im Detailhandel</a:t>
            </a:r>
          </a:p>
        </xdr:txBody>
      </xdr:sp>
      <xdr:cxnSp macro="">
        <xdr:nvCxnSpPr>
          <xdr:cNvPr id="32" name="maintitleline1">
            <a:extLst>
              <a:ext uri="{FF2B5EF4-FFF2-40B4-BE49-F238E27FC236}">
                <a16:creationId xmlns:a16="http://schemas.microsoft.com/office/drawing/2014/main" id="{59B5C4CE-3EDC-4E08-92F7-EB0C26FD5AE5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683533</xdr:colOff>
      <xdr:row>13</xdr:row>
      <xdr:rowOff>10432</xdr:rowOff>
    </xdr:from>
    <xdr:to>
      <xdr:col>16</xdr:col>
      <xdr:colOff>370568</xdr:colOff>
      <xdr:row>44</xdr:row>
      <xdr:rowOff>145597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B96F8BFD-4039-4FF6-94AD-4A36C1D7F125}"/>
            </a:ext>
          </a:extLst>
        </xdr:cNvPr>
        <xdr:cNvGrpSpPr/>
      </xdr:nvGrpSpPr>
      <xdr:grpSpPr>
        <a:xfrm>
          <a:off x="11056258" y="2982232"/>
          <a:ext cx="6964135" cy="5916840"/>
          <a:chOff x="12807497" y="2827111"/>
          <a:chExt cx="6994071" cy="5278665"/>
        </a:xfrm>
      </xdr:grpSpPr>
      <xdr:grpSp>
        <xdr:nvGrpSpPr>
          <xdr:cNvPr id="15" name="diagroup1">
            <a:extLst>
              <a:ext uri="{FF2B5EF4-FFF2-40B4-BE49-F238E27FC236}">
                <a16:creationId xmlns:a16="http://schemas.microsoft.com/office/drawing/2014/main" id="{1B53AA90-A5E0-4485-8611-E5D4D39989C8}"/>
              </a:ext>
            </a:extLst>
          </xdr:cNvPr>
          <xdr:cNvGrpSpPr/>
        </xdr:nvGrpSpPr>
        <xdr:grpSpPr>
          <a:xfrm>
            <a:off x="12807497" y="2823936"/>
            <a:ext cx="6997246" cy="5278665"/>
            <a:chOff x="3552821" y="4469401"/>
            <a:chExt cx="6137150" cy="4644551"/>
          </a:xfrm>
        </xdr:grpSpPr>
        <xdr:sp macro="" textlink="">
          <xdr:nvSpPr>
            <xdr:cNvPr id="18" name="graphtextu1">
              <a:extLst>
                <a:ext uri="{FF2B5EF4-FFF2-40B4-BE49-F238E27FC236}">
                  <a16:creationId xmlns:a16="http://schemas.microsoft.com/office/drawing/2014/main" id="{DE46D28B-1FB3-4D77-AF95-84D50B41B74C}"/>
                </a:ext>
              </a:extLst>
            </xdr:cNvPr>
            <xdr:cNvSpPr txBox="1"/>
          </xdr:nvSpPr>
          <xdr:spPr>
            <a:xfrm>
              <a:off x="3552821" y="4492642"/>
              <a:ext cx="6137150" cy="66613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/>
                  <a:cs typeface="Arial" panose="020B0604020202020204" pitchFamily="34" charset="0"/>
                </a:rPr>
                <a:t>EFFEKTIVER FLEISCHABSATZ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1">
                      <a:lumMod val="100000"/>
                    </a:schemeClr>
                  </a:solidFill>
                  <a:latin typeface="Roboto" panose="02000000000000000000"/>
                  <a:cs typeface="Arial" panose="020B0604020202020204" pitchFamily="34" charset="0"/>
                </a:rPr>
                <a:t>Anteil Fleischart je Produktgruppe im Detailhandel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Anteile in %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2025</a:t>
              </a:r>
            </a:p>
          </xdr:txBody>
        </xdr:sp>
        <xdr:graphicFrame macro="">
          <xdr:nvGraphicFramePr>
            <xdr:cNvPr id="19" name="Prereport1">
              <a:extLst>
                <a:ext uri="{FF2B5EF4-FFF2-40B4-BE49-F238E27FC236}">
                  <a16:creationId xmlns:a16="http://schemas.microsoft.com/office/drawing/2014/main" id="{0B4CDF48-0011-40EA-A718-780510B10C10}"/>
                </a:ext>
              </a:extLst>
            </xdr:cNvPr>
            <xdr:cNvGraphicFramePr/>
          </xdr:nvGraphicFramePr>
          <xdr:xfrm>
            <a:off x="3559206" y="5380318"/>
            <a:ext cx="6127593" cy="318130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20" name="graphtextl1">
              <a:extLst>
                <a:ext uri="{FF2B5EF4-FFF2-40B4-BE49-F238E27FC236}">
                  <a16:creationId xmlns:a16="http://schemas.microsoft.com/office/drawing/2014/main" id="{2EFA8690-7D7F-46FE-BBDD-6BD563C51D1F}"/>
                </a:ext>
              </a:extLst>
            </xdr:cNvPr>
            <xdr:cNvSpPr txBox="1"/>
          </xdr:nvSpPr>
          <xdr:spPr>
            <a:xfrm>
              <a:off x="3555996" y="8765066"/>
              <a:ext cx="6130800" cy="348886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marL="0"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Quellen: BLW, Fachbereich Marktanalysen; Proviande; NielsenIQ Switzerland, Retail/Consumer Panel; Metzger Treuhand</a:t>
              </a:r>
            </a:p>
          </xdr:txBody>
        </xdr:sp>
        <xdr:cxnSp macro="">
          <xdr:nvCxnSpPr>
            <xdr:cNvPr id="21" name="titleline1">
              <a:extLst>
                <a:ext uri="{FF2B5EF4-FFF2-40B4-BE49-F238E27FC236}">
                  <a16:creationId xmlns:a16="http://schemas.microsoft.com/office/drawing/2014/main" id="{35D94A88-FB9E-4429-B653-534E0C356396}"/>
                </a:ext>
              </a:extLst>
            </xdr:cNvPr>
            <xdr:cNvCxnSpPr/>
          </xdr:nvCxnSpPr>
          <xdr:spPr>
            <a:xfrm>
              <a:off x="3555996" y="4469401"/>
              <a:ext cx="417168" cy="0"/>
            </a:xfrm>
            <a:prstGeom prst="straightConnector1">
              <a:avLst/>
            </a:prstGeom>
            <a:ln w="27686" cap="flat" cmpd="sng" algn="ctr">
              <a:solidFill>
                <a:srgbClr val="F47769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39FA3917-2730-443A-BA54-B613BB85812D}"/>
              </a:ext>
            </a:extLst>
          </xdr:cNvPr>
          <xdr:cNvCxnSpPr/>
        </xdr:nvCxnSpPr>
        <xdr:spPr>
          <a:xfrm>
            <a:off x="14399532" y="4330247"/>
            <a:ext cx="0" cy="2606221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640796</xdr:colOff>
      <xdr:row>4</xdr:row>
      <xdr:rowOff>114412</xdr:rowOff>
    </xdr:to>
    <xdr:pic>
      <xdr:nvPicPr>
        <xdr:cNvPr id="3" name="bundeslogo">
          <a:extLst>
            <a:ext uri="{FF2B5EF4-FFF2-40B4-BE49-F238E27FC236}">
              <a16:creationId xmlns:a16="http://schemas.microsoft.com/office/drawing/2014/main" id="{39C9E6AA-E1E9-A2A0-6AB7-B07F62480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5</xdr:col>
      <xdr:colOff>21799</xdr:colOff>
      <xdr:row>6</xdr:row>
      <xdr:rowOff>107950</xdr:rowOff>
    </xdr:from>
    <xdr:to>
      <xdr:col>9</xdr:col>
      <xdr:colOff>640310</xdr:colOff>
      <xdr:row>9</xdr:row>
      <xdr:rowOff>296307</xdr:rowOff>
    </xdr:to>
    <xdr:grpSp>
      <xdr:nvGrpSpPr>
        <xdr:cNvPr id="6" name="Quellenangaben5">
          <a:extLst>
            <a:ext uri="{FF2B5EF4-FFF2-40B4-BE49-F238E27FC236}">
              <a16:creationId xmlns:a16="http://schemas.microsoft.com/office/drawing/2014/main" id="{639CB5DD-D2DF-6599-0329-09A778AC1232}"/>
            </a:ext>
          </a:extLst>
        </xdr:cNvPr>
        <xdr:cNvGrpSpPr/>
      </xdr:nvGrpSpPr>
      <xdr:grpSpPr>
        <a:xfrm>
          <a:off x="8288138" y="1230539"/>
          <a:ext cx="4938779" cy="749652"/>
          <a:chOff x="8312150" y="1187450"/>
          <a:chExt cx="4851400" cy="737632"/>
        </a:xfrm>
      </xdr:grpSpPr>
      <xdr:sp macro="" textlink="">
        <xdr:nvSpPr>
          <xdr:cNvPr id="4" name="Source5">
            <a:extLst>
              <a:ext uri="{FF2B5EF4-FFF2-40B4-BE49-F238E27FC236}">
                <a16:creationId xmlns:a16="http://schemas.microsoft.com/office/drawing/2014/main" id="{EE41873E-5C95-DB08-4310-566DCFE34C6B}"/>
              </a:ext>
            </a:extLst>
          </xdr:cNvPr>
          <xdr:cNvSpPr txBox="1"/>
        </xdr:nvSpPr>
        <xdr:spPr>
          <a:xfrm>
            <a:off x="8312150" y="11874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5" name="Publication5">
            <a:extLst>
              <a:ext uri="{FF2B5EF4-FFF2-40B4-BE49-F238E27FC236}">
                <a16:creationId xmlns:a16="http://schemas.microsoft.com/office/drawing/2014/main" id="{5260748D-3DB7-CD1C-C9C2-CC71A6B56671}"/>
              </a:ext>
            </a:extLst>
          </xdr:cNvPr>
          <xdr:cNvSpPr txBox="1"/>
        </xdr:nvSpPr>
        <xdr:spPr>
          <a:xfrm>
            <a:off x="8312150" y="1549400"/>
            <a:ext cx="4851400" cy="37568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 editAs="absolute">
    <xdr:from>
      <xdr:col>9</xdr:col>
      <xdr:colOff>535761</xdr:colOff>
      <xdr:row>3</xdr:row>
      <xdr:rowOff>71209</xdr:rowOff>
    </xdr:from>
    <xdr:to>
      <xdr:col>19</xdr:col>
      <xdr:colOff>285752</xdr:colOff>
      <xdr:row>62</xdr:row>
      <xdr:rowOff>96205</xdr:rowOff>
    </xdr:to>
    <xdr:grpSp>
      <xdr:nvGrpSpPr>
        <xdr:cNvPr id="30" name="diagroup1">
          <a:extLst>
            <a:ext uri="{FF2B5EF4-FFF2-40B4-BE49-F238E27FC236}">
              <a16:creationId xmlns:a16="http://schemas.microsoft.com/office/drawing/2014/main" id="{759B9926-1CEF-36D6-CF53-0EBE3A3884B7}"/>
            </a:ext>
          </a:extLst>
        </xdr:cNvPr>
        <xdr:cNvGrpSpPr/>
      </xdr:nvGrpSpPr>
      <xdr:grpSpPr>
        <a:xfrm>
          <a:off x="13122368" y="632504"/>
          <a:ext cx="8781732" cy="11216871"/>
          <a:chOff x="10802844" y="3459259"/>
          <a:chExt cx="6890718" cy="4745274"/>
        </a:xfrm>
      </xdr:grpSpPr>
      <xdr:sp macro="" textlink="">
        <xdr:nvSpPr>
          <xdr:cNvPr id="2" name="graphtextu1">
            <a:extLst>
              <a:ext uri="{FF2B5EF4-FFF2-40B4-BE49-F238E27FC236}">
                <a16:creationId xmlns:a16="http://schemas.microsoft.com/office/drawing/2014/main" id="{FC84894A-EFBA-13CE-5D46-E755278B3744}"/>
              </a:ext>
            </a:extLst>
          </xdr:cNvPr>
          <xdr:cNvSpPr txBox="1"/>
        </xdr:nvSpPr>
        <xdr:spPr>
          <a:xfrm>
            <a:off x="10825622" y="3469209"/>
            <a:ext cx="6867940" cy="39120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200" b="1" baseline="0">
                <a:solidFill>
                  <a:schemeClr val="dk1"/>
                </a:solidFill>
                <a:effectLst/>
                <a:latin typeface="Inter" panose="020B0502030000000004"/>
                <a:ea typeface="+mn-ea"/>
                <a:cs typeface="+mn-cs"/>
              </a:rPr>
              <a:t>EFFEKTIVER FLEISCHABSATZ</a:t>
            </a:r>
            <a:endParaRPr lang="de-CH" sz="1200">
              <a:effectLst/>
              <a:latin typeface="Inter" panose="020B0502030000000004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Fleischabsatz in Frischfleischäquivalent nach Absatzkanal, Fleischart und Jahr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1000 Tonnen</a:t>
            </a:r>
          </a:p>
        </xdr:txBody>
      </xdr:sp>
      <xdr:sp macro="" textlink="">
        <xdr:nvSpPr>
          <xdr:cNvPr id="15" name="graphtextm1">
            <a:extLst>
              <a:ext uri="{FF2B5EF4-FFF2-40B4-BE49-F238E27FC236}">
                <a16:creationId xmlns:a16="http://schemas.microsoft.com/office/drawing/2014/main" id="{DB95F9BA-A82E-9264-F464-1329EFFB288F}"/>
              </a:ext>
            </a:extLst>
          </xdr:cNvPr>
          <xdr:cNvSpPr txBox="1"/>
        </xdr:nvSpPr>
        <xdr:spPr>
          <a:xfrm>
            <a:off x="10807854" y="7766081"/>
            <a:ext cx="6137150" cy="21735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eaLnBrk="1" fontAlgn="auto" latinLnBrk="0" hangingPunct="1"/>
            <a:r>
              <a:rPr lang="de-CH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Bemerkungen: Andere sind Schaf, Wild, Pferd, Kaninchen, Ziege. </a:t>
            </a:r>
            <a:endParaRPr lang="de-CH">
              <a:effectLst/>
            </a:endParaRPr>
          </a:p>
          <a:p>
            <a:pPr eaLnBrk="1" fontAlgn="auto" latinLnBrk="0" hangingPunct="1"/>
            <a:r>
              <a:rPr lang="de-CH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Prozentuale Veränderung zwischen 2017 und 2025 des jeweiligen Absatzes über alle Tierarten.</a:t>
            </a:r>
            <a:endParaRPr lang="de-CH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  <xdr:sp macro="" textlink="">
        <xdr:nvSpPr>
          <xdr:cNvPr id="16" name="graphtextl1">
            <a:extLst>
              <a:ext uri="{FF2B5EF4-FFF2-40B4-BE49-F238E27FC236}">
                <a16:creationId xmlns:a16="http://schemas.microsoft.com/office/drawing/2014/main" id="{1401CC2E-8F12-5AEC-68AC-C41F6C236BE8}"/>
              </a:ext>
            </a:extLst>
          </xdr:cNvPr>
          <xdr:cNvSpPr txBox="1"/>
        </xdr:nvSpPr>
        <xdr:spPr>
          <a:xfrm>
            <a:off x="10802844" y="7991041"/>
            <a:ext cx="6130801" cy="21349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00" b="0" i="0" baseline="0">
                <a:solidFill>
                  <a:schemeClr val="dk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Quellen: BLW, Fachbereich Marktanalysen; Proviande; NielsenIQ Switzerland, Retail/Consumer Panel, Metzger Treuhand</a:t>
            </a:r>
            <a:endParaRPr lang="de-CH" sz="1200">
              <a:effectLst/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cxnSp macro="">
        <xdr:nvCxnSpPr>
          <xdr:cNvPr id="17" name="titleline1">
            <a:extLst>
              <a:ext uri="{FF2B5EF4-FFF2-40B4-BE49-F238E27FC236}">
                <a16:creationId xmlns:a16="http://schemas.microsoft.com/office/drawing/2014/main" id="{F2BC9031-0ACC-63B2-0266-FB1D838CF96F}"/>
              </a:ext>
            </a:extLst>
          </xdr:cNvPr>
          <xdr:cNvCxnSpPr/>
        </xdr:nvCxnSpPr>
        <xdr:spPr>
          <a:xfrm>
            <a:off x="10857331" y="3459259"/>
            <a:ext cx="485816" cy="0"/>
          </a:xfrm>
          <a:prstGeom prst="straightConnector1">
            <a:avLst/>
          </a:prstGeom>
          <a:ln w="27686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381000</xdr:colOff>
      <xdr:row>5</xdr:row>
      <xdr:rowOff>177800</xdr:rowOff>
    </xdr:from>
    <xdr:to>
      <xdr:col>5</xdr:col>
      <xdr:colOff>486352</xdr:colOff>
      <xdr:row>9</xdr:row>
      <xdr:rowOff>459220</xdr:rowOff>
    </xdr:to>
    <xdr:grpSp>
      <xdr:nvGrpSpPr>
        <xdr:cNvPr id="33" name="maintitlegroup3">
          <a:extLst>
            <a:ext uri="{FF2B5EF4-FFF2-40B4-BE49-F238E27FC236}">
              <a16:creationId xmlns:a16="http://schemas.microsoft.com/office/drawing/2014/main" id="{D309F3B1-EDF8-4ED9-AA90-D5C5F3AEF3F6}"/>
            </a:ext>
          </a:extLst>
        </xdr:cNvPr>
        <xdr:cNvGrpSpPr/>
      </xdr:nvGrpSpPr>
      <xdr:grpSpPr>
        <a:xfrm>
          <a:off x="381000" y="1113291"/>
          <a:ext cx="8371691" cy="1029813"/>
          <a:chOff x="0" y="1228725"/>
          <a:chExt cx="6540500" cy="1016000"/>
        </a:xfrm>
      </xdr:grpSpPr>
      <xdr:sp macro="" textlink="">
        <xdr:nvSpPr>
          <xdr:cNvPr id="34" name="Haupttitel3">
            <a:extLst>
              <a:ext uri="{FF2B5EF4-FFF2-40B4-BE49-F238E27FC236}">
                <a16:creationId xmlns:a16="http://schemas.microsoft.com/office/drawing/2014/main" id="{367245D2-BD46-1BF9-EBDE-036B7C4FD6EF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Fleischabsatz in Frischfleischäquivalent nach Absatzkanal, Fleischart und Jahr</a:t>
            </a:r>
          </a:p>
        </xdr:txBody>
      </xdr:sp>
      <xdr:cxnSp macro="">
        <xdr:nvCxnSpPr>
          <xdr:cNvPr id="35" name="maintitleline3">
            <a:extLst>
              <a:ext uri="{FF2B5EF4-FFF2-40B4-BE49-F238E27FC236}">
                <a16:creationId xmlns:a16="http://schemas.microsoft.com/office/drawing/2014/main" id="{1224290A-8C6D-F8EE-072F-EB44B75E18BC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561228</xdr:colOff>
      <xdr:row>3</xdr:row>
      <xdr:rowOff>68036</xdr:rowOff>
    </xdr:from>
    <xdr:to>
      <xdr:col>18</xdr:col>
      <xdr:colOff>327638</xdr:colOff>
      <xdr:row>30</xdr:row>
      <xdr:rowOff>95251</xdr:rowOff>
    </xdr:to>
    <xdr:graphicFrame macro="">
      <xdr:nvGraphicFramePr>
        <xdr:cNvPr id="22" name="Prereport1">
          <a:extLst>
            <a:ext uri="{FF2B5EF4-FFF2-40B4-BE49-F238E27FC236}">
              <a16:creationId xmlns:a16="http://schemas.microsoft.com/office/drawing/2014/main" id="{CF183489-8C7F-4B0E-8645-199DA9444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550796</xdr:colOff>
      <xdr:row>23</xdr:row>
      <xdr:rowOff>132897</xdr:rowOff>
    </xdr:from>
    <xdr:to>
      <xdr:col>18</xdr:col>
      <xdr:colOff>328987</xdr:colOff>
      <xdr:row>50</xdr:row>
      <xdr:rowOff>54429</xdr:rowOff>
    </xdr:to>
    <xdr:graphicFrame macro="">
      <xdr:nvGraphicFramePr>
        <xdr:cNvPr id="26" name="Prereport2">
          <a:extLst>
            <a:ext uri="{FF2B5EF4-FFF2-40B4-BE49-F238E27FC236}">
              <a16:creationId xmlns:a16="http://schemas.microsoft.com/office/drawing/2014/main" id="{B6C82B29-63FD-4A25-B703-2881EB645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0.82613</cdr:x>
      <cdr:y>0.35967</cdr:y>
    </cdr:from>
    <cdr:to>
      <cdr:x>0.91398</cdr:x>
      <cdr:y>0.4416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A47DEF3D-C4AC-5C7B-E8D5-7210BABFC674}"/>
            </a:ext>
          </a:extLst>
        </cdr:cNvPr>
        <cdr:cNvSpPr/>
      </cdr:nvSpPr>
      <cdr:spPr>
        <a:xfrm xmlns:a="http://schemas.openxmlformats.org/drawingml/2006/main">
          <a:off x="6503466" y="2158312"/>
          <a:ext cx="691537" cy="49160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36000" tIns="36000" rIns="36000" bIns="36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+5.3 %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0.83742</cdr:x>
      <cdr:y>0.35238</cdr:y>
    </cdr:from>
    <cdr:to>
      <cdr:x>0.92488</cdr:x>
      <cdr:y>0.43217</cdr:y>
    </cdr:to>
    <cdr:sp macro="" textlink="">
      <cdr:nvSpPr>
        <cdr:cNvPr id="2" name="Infobox6">
          <a:extLst xmlns:a="http://schemas.openxmlformats.org/drawingml/2006/main">
            <a:ext uri="{FF2B5EF4-FFF2-40B4-BE49-F238E27FC236}">
              <a16:creationId xmlns:a16="http://schemas.microsoft.com/office/drawing/2014/main" id="{C061ACE2-99E8-5D29-2EFB-9C3967656E27}"/>
            </a:ext>
          </a:extLst>
        </cdr:cNvPr>
        <cdr:cNvSpPr/>
      </cdr:nvSpPr>
      <cdr:spPr>
        <a:xfrm xmlns:a="http://schemas.openxmlformats.org/drawingml/2006/main">
          <a:off x="6599540" y="2131487"/>
          <a:ext cx="689254" cy="48263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+6.6 %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3</xdr:col>
      <xdr:colOff>2129737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5</xdr:col>
      <xdr:colOff>758452</xdr:colOff>
      <xdr:row>6</xdr:row>
      <xdr:rowOff>123825</xdr:rowOff>
    </xdr:from>
    <xdr:to>
      <xdr:col>11</xdr:col>
      <xdr:colOff>574301</xdr:colOff>
      <xdr:row>9</xdr:row>
      <xdr:rowOff>318532</xdr:rowOff>
    </xdr:to>
    <xdr:grpSp>
      <xdr:nvGrpSpPr>
        <xdr:cNvPr id="5" name="Quellenangaben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405283" y="1250726"/>
          <a:ext cx="4645426" cy="758158"/>
          <a:chOff x="8512175" y="1212850"/>
          <a:chExt cx="4851400" cy="731282"/>
        </a:xfrm>
      </xdr:grpSpPr>
      <xdr:sp macro="" textlink="">
        <xdr:nvSpPr>
          <xdr:cNvPr id="3" name="Source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4" name="Publication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8" name="maintitlegroup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241479" y="1269776"/>
          <a:ext cx="9431136" cy="1036526"/>
          <a:chOff x="0" y="1228725"/>
          <a:chExt cx="6540500" cy="1016000"/>
        </a:xfrm>
      </xdr:grpSpPr>
      <xdr:sp macro="" textlink="">
        <xdr:nvSpPr>
          <xdr:cNvPr id="6" name="Haupttitel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Absatzanteile von Fleisch im Detailhandel und im Ausserhausbereich am Gesamtmarkt </a:t>
            </a:r>
          </a:p>
        </xdr:txBody>
      </xdr:sp>
      <xdr:cxnSp macro="">
        <xdr:nvCxnSpPr>
          <xdr:cNvPr id="7" name="maintitleline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797123</xdr:colOff>
      <xdr:row>11</xdr:row>
      <xdr:rowOff>85894</xdr:rowOff>
    </xdr:from>
    <xdr:to>
      <xdr:col>12</xdr:col>
      <xdr:colOff>736311</xdr:colOff>
      <xdr:row>39</xdr:row>
      <xdr:rowOff>104695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019CB89-5E27-4344-93A8-2D8CCF2E3E8E}"/>
            </a:ext>
          </a:extLst>
        </xdr:cNvPr>
        <xdr:cNvGrpSpPr/>
      </xdr:nvGrpSpPr>
      <xdr:grpSpPr>
        <a:xfrm>
          <a:off x="8443954" y="2648253"/>
          <a:ext cx="5573695" cy="5317921"/>
          <a:chOff x="8448873" y="2511594"/>
          <a:chExt cx="5603388" cy="4771776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84BDB34-20F5-4B23-9960-4D4C4951D3B9}"/>
              </a:ext>
            </a:extLst>
          </xdr:cNvPr>
          <xdr:cNvGrpSpPr/>
        </xdr:nvGrpSpPr>
        <xdr:grpSpPr>
          <a:xfrm>
            <a:off x="8448873" y="2511594"/>
            <a:ext cx="5603388" cy="4771776"/>
            <a:chOff x="7174377" y="2858603"/>
            <a:chExt cx="6015940" cy="4252276"/>
          </a:xfrm>
        </xdr:grpSpPr>
        <xdr:grpSp>
          <xdr:nvGrpSpPr>
            <xdr:cNvPr id="23" name="diagroup1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GrpSpPr/>
          </xdr:nvGrpSpPr>
          <xdr:grpSpPr>
            <a:xfrm>
              <a:off x="7174377" y="2858603"/>
              <a:ext cx="6015940" cy="4252276"/>
              <a:chOff x="7264398" y="2881884"/>
              <a:chExt cx="6222355" cy="4311491"/>
            </a:xfrm>
          </xdr:grpSpPr>
          <xdr:sp macro="" textlink="">
            <xdr:nvSpPr>
              <xdr:cNvPr id="16" name="graphtextu1">
                <a:extLst>
                  <a:ext uri="{FF2B5EF4-FFF2-40B4-BE49-F238E27FC236}">
                    <a16:creationId xmlns:a16="http://schemas.microsoft.com/office/drawing/2014/main" id="{00000000-0008-0000-0100-000010000000}"/>
                  </a:ext>
                </a:extLst>
              </xdr:cNvPr>
              <xdr:cNvSpPr txBox="1"/>
            </xdr:nvSpPr>
            <xdr:spPr>
              <a:xfrm>
                <a:off x="7267685" y="2905108"/>
                <a:ext cx="6124325" cy="851081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lt1"/>
                    </a:solidFill>
                  </a14:hiddenFill>
                </a:ex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spAutoFit/>
              </a:bodyPr>
              <a:lstStyle/>
              <a:p>
                <a:pPr indent="0"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>
                        <a:lumMod val="100000"/>
                      </a:schemeClr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EFFEKTIVER FLEISCHABSATZ</a:t>
                </a: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r>
                  <a:rPr lang="de-CH" sz="1150" b="1" i="0" kern="0" cap="none" spc="0" baseline="0">
                    <a:solidFill>
                      <a:schemeClr val="accent1">
                        <a:lumMod val="100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Absatzanteile von Fleisch im Detailhandel und im Ausserhausbereich am Gesamtmarkt </a:t>
                </a: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endParaRPr lang="de-CH" sz="600" b="1" i="0" strike="noStrike" kern="0" cap="none" spc="0" normalizeH="0" baseline="0">
                  <a:solidFill>
                    <a:srgbClr val="F47769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r>
                  <a:rPr lang="de-CH" sz="1150" b="0" i="0" strike="noStrike" kern="0" cap="none" spc="0" normalizeH="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Absatzanteile in %</a:t>
                </a: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r>
                  <a:rPr lang="de-CH" sz="1150" b="0" i="0" strike="noStrike" kern="0" cap="none" spc="0" normalizeH="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2017..2025</a:t>
                </a:r>
              </a:p>
            </xdr:txBody>
          </xdr:sp>
          <xdr:graphicFrame macro="">
            <xdr:nvGraphicFramePr>
              <xdr:cNvPr id="17" name="Report1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GraphicFramePr/>
            </xdr:nvGraphicFramePr>
            <xdr:xfrm>
              <a:off x="7264398" y="4485497"/>
              <a:ext cx="6130800" cy="223865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19" name="graphtextl1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SpPr txBox="1"/>
            </xdr:nvSpPr>
            <xdr:spPr>
              <a:xfrm>
                <a:off x="7355953" y="6813974"/>
                <a:ext cx="6130800" cy="379401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noAutofit/>
              </a:bodyPr>
              <a:lstStyle/>
              <a:p>
                <a:r>
                  <a:rPr lang="de-CH" sz="1100" b="0" i="0">
                    <a:solidFill>
                      <a:srgbClr val="3F3F3F"/>
                    </a:solidFill>
                    <a:latin typeface="Roboto" panose="02000000000000000000" pitchFamily="2" charset="0"/>
                  </a:rPr>
                  <a:t>Quellen: BLW, Fachbereich </a:t>
                </a:r>
                <a:r>
                  <a:rPr lang="de-CH" sz="1100" b="0" i="0">
                    <a:solidFill>
                      <a:srgbClr val="3F3F3F"/>
                    </a:solidFill>
                    <a:latin typeface="Roboto" panose="02000000000000000000" pitchFamily="2" charset="0"/>
                    <a:ea typeface="+mn-ea"/>
                    <a:cs typeface="+mn-cs"/>
                  </a:rPr>
                  <a:t>Marktanalysen; Proviande; NielsenIQ Switzerland, Retail/Consumer Panel; Metzger Treuhand AG</a:t>
                </a:r>
              </a:p>
            </xdr:txBody>
          </xdr:sp>
          <xdr:cxnSp macro="">
            <xdr:nvCxnSpPr>
              <xdr:cNvPr id="20" name="titleline1">
                <a:extLst>
                  <a:ext uri="{FF2B5EF4-FFF2-40B4-BE49-F238E27FC236}">
                    <a16:creationId xmlns:a16="http://schemas.microsoft.com/office/drawing/2014/main" id="{00000000-0008-0000-0100-000014000000}"/>
                  </a:ext>
                </a:extLst>
              </xdr:cNvPr>
              <xdr:cNvCxnSpPr/>
            </xdr:nvCxnSpPr>
            <xdr:spPr>
              <a:xfrm>
                <a:off x="7264399" y="2881884"/>
                <a:ext cx="411211" cy="0"/>
              </a:xfrm>
              <a:prstGeom prst="straightConnector1">
                <a:avLst/>
              </a:prstGeom>
              <a:ln w="27686" cap="flat" cmpd="sng" algn="ctr">
                <a:solidFill>
                  <a:srgbClr val="F47769"/>
                </a:solidFill>
                <a:prstDash val="solid"/>
                <a:miter lim="800000"/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8254648" y="4140128"/>
              <a:ext cx="1001282" cy="258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Detailhandel</a:t>
              </a:r>
            </a:p>
          </xdr:txBody>
        </xdr:sp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10152114" y="4056873"/>
              <a:ext cx="2647484" cy="5069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Ausserhausbereich (inkl.</a:t>
              </a:r>
              <a:r>
                <a:rPr lang="de-CH" sz="1150" baseline="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 Verluste in Lagerung und Verarbeitung)</a:t>
              </a:r>
              <a:endParaRPr lang="de-CH" sz="1150">
                <a:solidFill>
                  <a:srgbClr val="595959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643B9DD-9650-4D86-A8CB-5387021F911A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15047" y="3815602"/>
            <a:ext cx="541896" cy="531451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AC61DAD-D3F1-46CE-843A-25F84D176D1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62157" y="3818592"/>
            <a:ext cx="541896" cy="530756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5</xdr:col>
      <xdr:colOff>380607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36748CFD-51BD-4452-A6F5-56DF43863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285750" y="38100"/>
          <a:ext cx="5686032" cy="838312"/>
        </a:xfrm>
        <a:prstGeom prst="rect">
          <a:avLst/>
        </a:prstGeom>
      </xdr:spPr>
    </xdr:pic>
    <xdr:clientData/>
  </xdr:twoCellAnchor>
  <xdr:twoCellAnchor editAs="absolute">
    <xdr:from>
      <xdr:col>9</xdr:col>
      <xdr:colOff>121264</xdr:colOff>
      <xdr:row>6</xdr:row>
      <xdr:rowOff>120650</xdr:rowOff>
    </xdr:from>
    <xdr:to>
      <xdr:col>17</xdr:col>
      <xdr:colOff>181589</xdr:colOff>
      <xdr:row>9</xdr:row>
      <xdr:rowOff>315357</xdr:rowOff>
    </xdr:to>
    <xdr:grpSp>
      <xdr:nvGrpSpPr>
        <xdr:cNvPr id="3" name="Quellenangaben3">
          <a:extLst>
            <a:ext uri="{FF2B5EF4-FFF2-40B4-BE49-F238E27FC236}">
              <a16:creationId xmlns:a16="http://schemas.microsoft.com/office/drawing/2014/main" id="{62CB88B4-F2E8-4EB9-9E65-7FF6D16F42F5}"/>
            </a:ext>
          </a:extLst>
        </xdr:cNvPr>
        <xdr:cNvGrpSpPr/>
      </xdr:nvGrpSpPr>
      <xdr:grpSpPr>
        <a:xfrm>
          <a:off x="8367193" y="1263650"/>
          <a:ext cx="4754789" cy="766207"/>
          <a:chOff x="8512175" y="1212850"/>
          <a:chExt cx="4851400" cy="731282"/>
        </a:xfrm>
      </xdr:grpSpPr>
      <xdr:sp macro="" textlink="">
        <xdr:nvSpPr>
          <xdr:cNvPr id="4" name="Source3">
            <a:extLst>
              <a:ext uri="{FF2B5EF4-FFF2-40B4-BE49-F238E27FC236}">
                <a16:creationId xmlns:a16="http://schemas.microsoft.com/office/drawing/2014/main" id="{CA1917DB-CE68-17A7-942A-A8C99834CB6B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5" name="Publication3">
            <a:extLst>
              <a:ext uri="{FF2B5EF4-FFF2-40B4-BE49-F238E27FC236}">
                <a16:creationId xmlns:a16="http://schemas.microsoft.com/office/drawing/2014/main" id="{3FEBA270-5ADE-9228-FDEC-ACCE03647429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</xdr:col>
      <xdr:colOff>0</xdr:colOff>
      <xdr:row>6</xdr:row>
      <xdr:rowOff>142875</xdr:rowOff>
    </xdr:from>
    <xdr:to>
      <xdr:col>7</xdr:col>
      <xdr:colOff>196850</xdr:colOff>
      <xdr:row>9</xdr:row>
      <xdr:rowOff>615950</xdr:rowOff>
    </xdr:to>
    <xdr:grpSp>
      <xdr:nvGrpSpPr>
        <xdr:cNvPr id="6" name="maintitlegroup3">
          <a:extLst>
            <a:ext uri="{FF2B5EF4-FFF2-40B4-BE49-F238E27FC236}">
              <a16:creationId xmlns:a16="http://schemas.microsoft.com/office/drawing/2014/main" id="{F9AA02D5-8B78-4BC5-910C-3459C4DE18AB}"/>
            </a:ext>
          </a:extLst>
        </xdr:cNvPr>
        <xdr:cNvGrpSpPr/>
      </xdr:nvGrpSpPr>
      <xdr:grpSpPr>
        <a:xfrm>
          <a:off x="244929" y="1285875"/>
          <a:ext cx="7177314" cy="1044575"/>
          <a:chOff x="0" y="1228725"/>
          <a:chExt cx="6540500" cy="1016000"/>
        </a:xfrm>
      </xdr:grpSpPr>
      <xdr:sp macro="" textlink="">
        <xdr:nvSpPr>
          <xdr:cNvPr id="7" name="Haupttitel3">
            <a:extLst>
              <a:ext uri="{FF2B5EF4-FFF2-40B4-BE49-F238E27FC236}">
                <a16:creationId xmlns:a16="http://schemas.microsoft.com/office/drawing/2014/main" id="{6FF27B68-D0BC-089F-9C8D-37325DC94B1F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Absatzanteile nach Absatzkanal, Fleischart und Jahr</a:t>
            </a:r>
          </a:p>
        </xdr:txBody>
      </xdr:sp>
      <xdr:cxnSp macro="">
        <xdr:nvCxnSpPr>
          <xdr:cNvPr id="8" name="maintitleline3">
            <a:extLst>
              <a:ext uri="{FF2B5EF4-FFF2-40B4-BE49-F238E27FC236}">
                <a16:creationId xmlns:a16="http://schemas.microsoft.com/office/drawing/2014/main" id="{718C6DD6-4337-3183-3254-C2CDFAC08304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693465</xdr:colOff>
      <xdr:row>15</xdr:row>
      <xdr:rowOff>57564</xdr:rowOff>
    </xdr:from>
    <xdr:to>
      <xdr:col>18</xdr:col>
      <xdr:colOff>220444</xdr:colOff>
      <xdr:row>69</xdr:row>
      <xdr:rowOff>112059</xdr:rowOff>
    </xdr:to>
    <xdr:grpSp>
      <xdr:nvGrpSpPr>
        <xdr:cNvPr id="9" name="Group 30">
          <a:extLst>
            <a:ext uri="{FF2B5EF4-FFF2-40B4-BE49-F238E27FC236}">
              <a16:creationId xmlns:a16="http://schemas.microsoft.com/office/drawing/2014/main" id="{E4388C47-98EC-4A26-AC26-0404DE8352A3}"/>
            </a:ext>
          </a:extLst>
        </xdr:cNvPr>
        <xdr:cNvGrpSpPr/>
      </xdr:nvGrpSpPr>
      <xdr:grpSpPr>
        <a:xfrm>
          <a:off x="7102429" y="3404921"/>
          <a:ext cx="6874836" cy="10763317"/>
          <a:chOff x="7094265" y="3184939"/>
          <a:chExt cx="6759629" cy="10389120"/>
        </a:xfrm>
      </xdr:grpSpPr>
      <xdr:grpSp>
        <xdr:nvGrpSpPr>
          <xdr:cNvPr id="10" name="Group 10">
            <a:extLst>
              <a:ext uri="{FF2B5EF4-FFF2-40B4-BE49-F238E27FC236}">
                <a16:creationId xmlns:a16="http://schemas.microsoft.com/office/drawing/2014/main" id="{63434653-7B1C-D104-A911-DA9DA3BFEBF0}"/>
              </a:ext>
            </a:extLst>
          </xdr:cNvPr>
          <xdr:cNvGrpSpPr/>
        </xdr:nvGrpSpPr>
        <xdr:grpSpPr>
          <a:xfrm>
            <a:off x="7094265" y="3184939"/>
            <a:ext cx="6759629" cy="10389120"/>
            <a:chOff x="7097433" y="3277014"/>
            <a:chExt cx="6798235" cy="10236720"/>
          </a:xfrm>
        </xdr:grpSpPr>
        <xdr:grpSp>
          <xdr:nvGrpSpPr>
            <xdr:cNvPr id="13" name="Gruppieren 12">
              <a:extLst>
                <a:ext uri="{FF2B5EF4-FFF2-40B4-BE49-F238E27FC236}">
                  <a16:creationId xmlns:a16="http://schemas.microsoft.com/office/drawing/2014/main" id="{D0747FBF-11B6-7A4D-1389-30A475326E99}"/>
                </a:ext>
              </a:extLst>
            </xdr:cNvPr>
            <xdr:cNvGrpSpPr/>
          </xdr:nvGrpSpPr>
          <xdr:grpSpPr>
            <a:xfrm>
              <a:off x="7097433" y="3277014"/>
              <a:ext cx="6798235" cy="10236720"/>
              <a:chOff x="723168" y="336268"/>
              <a:chExt cx="5979899" cy="4902311"/>
            </a:xfrm>
          </xdr:grpSpPr>
          <xdr:graphicFrame macro="">
            <xdr:nvGraphicFramePr>
              <xdr:cNvPr id="26" name="Diagramm 25">
                <a:extLst>
                  <a:ext uri="{FF2B5EF4-FFF2-40B4-BE49-F238E27FC236}">
                    <a16:creationId xmlns:a16="http://schemas.microsoft.com/office/drawing/2014/main" id="{C43A2607-1155-4B28-7F78-519B36B3955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494280" y="1335344"/>
              <a:ext cx="5170713" cy="37082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pSp>
            <xdr:nvGrpSpPr>
              <xdr:cNvPr id="27" name="Gruppieren 26">
                <a:extLst>
                  <a:ext uri="{FF2B5EF4-FFF2-40B4-BE49-F238E27FC236}">
                    <a16:creationId xmlns:a16="http://schemas.microsoft.com/office/drawing/2014/main" id="{38E13367-583D-4EAF-4314-536B70E41C49}"/>
                  </a:ext>
                </a:extLst>
              </xdr:cNvPr>
              <xdr:cNvGrpSpPr/>
            </xdr:nvGrpSpPr>
            <xdr:grpSpPr>
              <a:xfrm>
                <a:off x="723168" y="336268"/>
                <a:ext cx="5368231" cy="826149"/>
                <a:chOff x="723168" y="336268"/>
                <a:chExt cx="5368231" cy="826149"/>
              </a:xfrm>
            </xdr:grpSpPr>
            <xdr:sp macro="" textlink="">
              <xdr:nvSpPr>
                <xdr:cNvPr id="29" name="Textfeld 1">
                  <a:extLst>
                    <a:ext uri="{FF2B5EF4-FFF2-40B4-BE49-F238E27FC236}">
                      <a16:creationId xmlns:a16="http://schemas.microsoft.com/office/drawing/2014/main" id="{306FC4DB-4047-14E5-26E4-674548D7D431}"/>
                    </a:ext>
                  </a:extLst>
                </xdr:cNvPr>
                <xdr:cNvSpPr txBox="1"/>
              </xdr:nvSpPr>
              <xdr:spPr>
                <a:xfrm>
                  <a:off x="727072" y="351082"/>
                  <a:ext cx="5364327" cy="811335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EFFEKTIVER FLEISCHABSATZ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F47769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Absatzanteile nach Absatzkanal, Fleischart und Jahr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Anteile in %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2017, 2025</a:t>
                  </a:r>
                </a:p>
              </xdr:txBody>
            </xdr:sp>
            <xdr:cxnSp macro="">
              <xdr:nvCxnSpPr>
                <xdr:cNvPr id="30" name="Gerader Verbinder 29">
                  <a:extLst>
                    <a:ext uri="{FF2B5EF4-FFF2-40B4-BE49-F238E27FC236}">
                      <a16:creationId xmlns:a16="http://schemas.microsoft.com/office/drawing/2014/main" id="{81E15430-9898-3EF3-B102-E20F3D9251A3}"/>
                    </a:ext>
                  </a:extLst>
                </xdr:cNvPr>
                <xdr:cNvCxnSpPr/>
              </xdr:nvCxnSpPr>
              <xdr:spPr>
                <a:xfrm>
                  <a:off x="723168" y="336268"/>
                  <a:ext cx="468941" cy="0"/>
                </a:xfrm>
                <a:prstGeom prst="line">
                  <a:avLst/>
                </a:prstGeom>
                <a:ln w="27686">
                  <a:solidFill>
                    <a:srgbClr val="F47769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28" name="Textfeld 2">
                <a:extLst>
                  <a:ext uri="{FF2B5EF4-FFF2-40B4-BE49-F238E27FC236}">
                    <a16:creationId xmlns:a16="http://schemas.microsoft.com/office/drawing/2014/main" id="{039A0A5F-95AE-25A7-2B74-5796D4CA794C}"/>
                  </a:ext>
                </a:extLst>
              </xdr:cNvPr>
              <xdr:cNvSpPr txBox="1"/>
            </xdr:nvSpPr>
            <xdr:spPr>
              <a:xfrm>
                <a:off x="733723" y="5067981"/>
                <a:ext cx="5969344" cy="17059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Proviande; NielsenIQ Switzerland, Retail/Consumer Panel, Metzger Treuhand</a:t>
                </a:r>
              </a:p>
            </xdr:txBody>
          </xdr:sp>
        </xdr:grpSp>
        <xdr:grpSp>
          <xdr:nvGrpSpPr>
            <xdr:cNvPr id="14" name="Gruppieren 13">
              <a:extLst>
                <a:ext uri="{FF2B5EF4-FFF2-40B4-BE49-F238E27FC236}">
                  <a16:creationId xmlns:a16="http://schemas.microsoft.com/office/drawing/2014/main" id="{A3C7841F-05C3-5443-81CE-BF347985DBEB}"/>
                </a:ext>
              </a:extLst>
            </xdr:cNvPr>
            <xdr:cNvGrpSpPr/>
          </xdr:nvGrpSpPr>
          <xdr:grpSpPr>
            <a:xfrm>
              <a:off x="7153078" y="5599262"/>
              <a:ext cx="707179" cy="6781653"/>
              <a:chOff x="4390862" y="5340644"/>
              <a:chExt cx="709643" cy="5566975"/>
            </a:xfrm>
          </xdr:grpSpPr>
          <xdr:pic>
            <xdr:nvPicPr>
              <xdr:cNvPr id="17" name="Grafik 16">
                <a:extLst>
                  <a:ext uri="{FF2B5EF4-FFF2-40B4-BE49-F238E27FC236}">
                    <a16:creationId xmlns:a16="http://schemas.microsoft.com/office/drawing/2014/main" id="{8938F81D-7725-1A32-92BB-556B3AF9627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10445" y="6590140"/>
                <a:ext cx="592869" cy="450574"/>
              </a:xfrm>
              <a:prstGeom prst="rect">
                <a:avLst/>
              </a:prstGeom>
            </xdr:spPr>
          </xdr:pic>
          <xdr:pic>
            <xdr:nvPicPr>
              <xdr:cNvPr id="18" name="Grafik 17">
                <a:extLst>
                  <a:ext uri="{FF2B5EF4-FFF2-40B4-BE49-F238E27FC236}">
                    <a16:creationId xmlns:a16="http://schemas.microsoft.com/office/drawing/2014/main" id="{737D6A2A-9171-5EA5-20AB-7310C6D2EAA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96653" y="7194629"/>
                <a:ext cx="528903" cy="523631"/>
              </a:xfrm>
              <a:prstGeom prst="rect">
                <a:avLst/>
              </a:prstGeom>
            </xdr:spPr>
          </xdr:pic>
          <xdr:pic>
            <xdr:nvPicPr>
              <xdr:cNvPr id="19" name="Grafik 18">
                <a:extLst>
                  <a:ext uri="{FF2B5EF4-FFF2-40B4-BE49-F238E27FC236}">
                    <a16:creationId xmlns:a16="http://schemas.microsoft.com/office/drawing/2014/main" id="{9300C8A3-9CBD-E1DF-1F37-CF9912AE097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518062" y="8454711"/>
                <a:ext cx="472576" cy="521543"/>
              </a:xfrm>
              <a:prstGeom prst="rect">
                <a:avLst/>
              </a:prstGeom>
            </xdr:spPr>
          </xdr:pic>
          <xdr:pic>
            <xdr:nvPicPr>
              <xdr:cNvPr id="20" name="Grafik 19">
                <a:extLst>
                  <a:ext uri="{FF2B5EF4-FFF2-40B4-BE49-F238E27FC236}">
                    <a16:creationId xmlns:a16="http://schemas.microsoft.com/office/drawing/2014/main" id="{8F5708F1-05D2-B383-33BC-0A642E5A921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05634" y="9748389"/>
                <a:ext cx="492459" cy="534529"/>
              </a:xfrm>
              <a:prstGeom prst="rect">
                <a:avLst/>
              </a:prstGeom>
            </xdr:spPr>
          </xdr:pic>
          <xdr:pic>
            <xdr:nvPicPr>
              <xdr:cNvPr id="21" name="Grafik 20">
                <a:extLst>
                  <a:ext uri="{FF2B5EF4-FFF2-40B4-BE49-F238E27FC236}">
                    <a16:creationId xmlns:a16="http://schemas.microsoft.com/office/drawing/2014/main" id="{3E4B025D-387A-3A83-5280-60C810E5E01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46709" y="5340644"/>
                <a:ext cx="653796" cy="352476"/>
              </a:xfrm>
              <a:prstGeom prst="rect">
                <a:avLst/>
              </a:prstGeom>
            </xdr:spPr>
          </xdr:pic>
          <xdr:pic>
            <xdr:nvPicPr>
              <xdr:cNvPr id="22" name="Grafik 21">
                <a:extLst>
                  <a:ext uri="{FF2B5EF4-FFF2-40B4-BE49-F238E27FC236}">
                    <a16:creationId xmlns:a16="http://schemas.microsoft.com/office/drawing/2014/main" id="{86015087-D36A-91BB-B4CB-9F57210EBA4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566006" y="5899279"/>
                <a:ext cx="440856" cy="550559"/>
              </a:xfrm>
              <a:prstGeom prst="rect">
                <a:avLst/>
              </a:prstGeom>
            </xdr:spPr>
          </xdr:pic>
          <xdr:pic>
            <xdr:nvPicPr>
              <xdr:cNvPr id="23" name="Grafik 22">
                <a:extLst>
                  <a:ext uri="{FF2B5EF4-FFF2-40B4-BE49-F238E27FC236}">
                    <a16:creationId xmlns:a16="http://schemas.microsoft.com/office/drawing/2014/main" id="{FB2417DF-7B4D-3180-F289-4E8D4892EFE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390862" y="10367669"/>
                <a:ext cx="577398" cy="539950"/>
              </a:xfrm>
              <a:prstGeom prst="rect">
                <a:avLst/>
              </a:prstGeom>
            </xdr:spPr>
          </xdr:pic>
          <xdr:pic>
            <xdr:nvPicPr>
              <xdr:cNvPr id="24" name="Grafik 23">
                <a:extLst>
                  <a:ext uri="{FF2B5EF4-FFF2-40B4-BE49-F238E27FC236}">
                    <a16:creationId xmlns:a16="http://schemas.microsoft.com/office/drawing/2014/main" id="{8DC525E1-BE1D-3D34-843A-84BFC64DD09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50648" y="7779157"/>
                <a:ext cx="534017" cy="582112"/>
              </a:xfrm>
              <a:prstGeom prst="rect">
                <a:avLst/>
              </a:prstGeom>
            </xdr:spPr>
          </xdr:pic>
          <xdr:pic>
            <xdr:nvPicPr>
              <xdr:cNvPr id="25" name="Grafik 24">
                <a:extLst>
                  <a:ext uri="{FF2B5EF4-FFF2-40B4-BE49-F238E27FC236}">
                    <a16:creationId xmlns:a16="http://schemas.microsoft.com/office/drawing/2014/main" id="{D253A48C-51EF-C63E-B347-8102D2BB621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42197" y="9174134"/>
                <a:ext cx="524674" cy="452321"/>
              </a:xfrm>
              <a:prstGeom prst="rect">
                <a:avLst/>
              </a:prstGeom>
            </xdr:spPr>
          </xdr:pic>
        </xdr:grpSp>
        <xdr:sp macro="" textlink="">
          <xdr:nvSpPr>
            <xdr:cNvPr id="15" name="Textfeld 14">
              <a:extLst>
                <a:ext uri="{FF2B5EF4-FFF2-40B4-BE49-F238E27FC236}">
                  <a16:creationId xmlns:a16="http://schemas.microsoft.com/office/drawing/2014/main" id="{1EA0F5B7-85C3-237D-6921-C7FBCAD6BC0D}"/>
                </a:ext>
              </a:extLst>
            </xdr:cNvPr>
            <xdr:cNvSpPr txBox="1"/>
          </xdr:nvSpPr>
          <xdr:spPr>
            <a:xfrm>
              <a:off x="9309228" y="4655635"/>
              <a:ext cx="1095504" cy="2581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Detailhandel</a:t>
              </a:r>
            </a:p>
          </xdr:txBody>
        </xdr:sp>
        <xdr:sp macro="" textlink="">
          <xdr:nvSpPr>
            <xdr:cNvPr id="16" name="Textfeld 15">
              <a:extLst>
                <a:ext uri="{FF2B5EF4-FFF2-40B4-BE49-F238E27FC236}">
                  <a16:creationId xmlns:a16="http://schemas.microsoft.com/office/drawing/2014/main" id="{0587EEB7-370A-79D5-C407-345A2FF5016A}"/>
                </a:ext>
              </a:extLst>
            </xdr:cNvPr>
            <xdr:cNvSpPr txBox="1"/>
          </xdr:nvSpPr>
          <xdr:spPr>
            <a:xfrm>
              <a:off x="11153748" y="4529121"/>
              <a:ext cx="2389158" cy="9567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Ausserhausbereich (inkl.</a:t>
              </a:r>
              <a:r>
                <a:rPr lang="de-CH" sz="1150" baseline="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 Verluste in Lagerung und Verarbeitung)</a:t>
              </a:r>
              <a:endParaRPr lang="de-CH" sz="1150">
                <a:solidFill>
                  <a:srgbClr val="595959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pic>
        <xdr:nvPicPr>
          <xdr:cNvPr id="11" name="Picture 12">
            <a:extLst>
              <a:ext uri="{FF2B5EF4-FFF2-40B4-BE49-F238E27FC236}">
                <a16:creationId xmlns:a16="http://schemas.microsoft.com/office/drawing/2014/main" id="{5B21F711-DB4B-77F7-812D-1BF0FE12A3C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04851" y="4385422"/>
            <a:ext cx="531333" cy="539775"/>
          </a:xfrm>
          <a:prstGeom prst="rect">
            <a:avLst/>
          </a:prstGeom>
        </xdr:spPr>
      </xdr:pic>
      <xdr:pic>
        <xdr:nvPicPr>
          <xdr:cNvPr id="12" name="Picture 29">
            <a:extLst>
              <a:ext uri="{FF2B5EF4-FFF2-40B4-BE49-F238E27FC236}">
                <a16:creationId xmlns:a16="http://schemas.microsoft.com/office/drawing/2014/main" id="{03BA31DB-3F4A-1A74-DC3E-185CD7B7300A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69896" y="4425763"/>
            <a:ext cx="531333" cy="539775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4</xdr:col>
      <xdr:colOff>542825</xdr:colOff>
      <xdr:row>4</xdr:row>
      <xdr:rowOff>114412</xdr:rowOff>
    </xdr:to>
    <xdr:pic>
      <xdr:nvPicPr>
        <xdr:cNvPr id="3" name="bundeslogo">
          <a:extLst>
            <a:ext uri="{FF2B5EF4-FFF2-40B4-BE49-F238E27FC236}">
              <a16:creationId xmlns:a16="http://schemas.microsoft.com/office/drawing/2014/main" id="{3479ADAC-9C5A-97B8-3BA7-8C7920B15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6</xdr:col>
      <xdr:colOff>523875</xdr:colOff>
      <xdr:row>6</xdr:row>
      <xdr:rowOff>104775</xdr:rowOff>
    </xdr:from>
    <xdr:to>
      <xdr:col>10</xdr:col>
      <xdr:colOff>331757</xdr:colOff>
      <xdr:row>9</xdr:row>
      <xdr:rowOff>293132</xdr:rowOff>
    </xdr:to>
    <xdr:grpSp>
      <xdr:nvGrpSpPr>
        <xdr:cNvPr id="6" name="Quellenangaben6">
          <a:extLst>
            <a:ext uri="{FF2B5EF4-FFF2-40B4-BE49-F238E27FC236}">
              <a16:creationId xmlns:a16="http://schemas.microsoft.com/office/drawing/2014/main" id="{C94F9FC2-425D-47BF-3F7A-22CE209E4C46}"/>
            </a:ext>
          </a:extLst>
        </xdr:cNvPr>
        <xdr:cNvGrpSpPr/>
      </xdr:nvGrpSpPr>
      <xdr:grpSpPr>
        <a:xfrm>
          <a:off x="8315325" y="1190625"/>
          <a:ext cx="4837082" cy="731282"/>
          <a:chOff x="8312150" y="1187450"/>
          <a:chExt cx="4851400" cy="737632"/>
        </a:xfrm>
      </xdr:grpSpPr>
      <xdr:sp macro="" textlink="">
        <xdr:nvSpPr>
          <xdr:cNvPr id="4" name="Source6">
            <a:extLst>
              <a:ext uri="{FF2B5EF4-FFF2-40B4-BE49-F238E27FC236}">
                <a16:creationId xmlns:a16="http://schemas.microsoft.com/office/drawing/2014/main" id="{41C5A82C-F8D8-8FD5-9420-115DE28D29FE}"/>
              </a:ext>
            </a:extLst>
          </xdr:cNvPr>
          <xdr:cNvSpPr txBox="1"/>
        </xdr:nvSpPr>
        <xdr:spPr>
          <a:xfrm>
            <a:off x="8312150" y="11874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5" name="Publication6">
            <a:extLst>
              <a:ext uri="{FF2B5EF4-FFF2-40B4-BE49-F238E27FC236}">
                <a16:creationId xmlns:a16="http://schemas.microsoft.com/office/drawing/2014/main" id="{6C77594A-99A6-4EEB-D959-F6D807EC03CB}"/>
              </a:ext>
            </a:extLst>
          </xdr:cNvPr>
          <xdr:cNvSpPr txBox="1"/>
        </xdr:nvSpPr>
        <xdr:spPr>
          <a:xfrm>
            <a:off x="8312150" y="1549400"/>
            <a:ext cx="4851400" cy="37568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7</xdr:row>
      <xdr:rowOff>95250</xdr:rowOff>
    </xdr:from>
    <xdr:to>
      <xdr:col>5</xdr:col>
      <xdr:colOff>364378</xdr:colOff>
      <xdr:row>10</xdr:row>
      <xdr:rowOff>0</xdr:rowOff>
    </xdr:to>
    <xdr:grpSp>
      <xdr:nvGrpSpPr>
        <xdr:cNvPr id="10" name="maintitlegroup3">
          <a:extLst>
            <a:ext uri="{FF2B5EF4-FFF2-40B4-BE49-F238E27FC236}">
              <a16:creationId xmlns:a16="http://schemas.microsoft.com/office/drawing/2014/main" id="{B7815A81-45A7-49CB-8863-4E5065984116}"/>
            </a:ext>
          </a:extLst>
        </xdr:cNvPr>
        <xdr:cNvGrpSpPr/>
      </xdr:nvGrpSpPr>
      <xdr:grpSpPr>
        <a:xfrm>
          <a:off x="0" y="1362075"/>
          <a:ext cx="6898528" cy="952500"/>
          <a:chOff x="-92865" y="403690"/>
          <a:chExt cx="6540500" cy="1016000"/>
        </a:xfrm>
      </xdr:grpSpPr>
      <xdr:sp macro="" textlink="">
        <xdr:nvSpPr>
          <xdr:cNvPr id="11" name="Haupttitel3">
            <a:extLst>
              <a:ext uri="{FF2B5EF4-FFF2-40B4-BE49-F238E27FC236}">
                <a16:creationId xmlns:a16="http://schemas.microsoft.com/office/drawing/2014/main" id="{95E089B6-B105-71A7-33B7-0BF4335CB03B}"/>
              </a:ext>
            </a:extLst>
          </xdr:cNvPr>
          <xdr:cNvSpPr txBox="1"/>
        </xdr:nvSpPr>
        <xdr:spPr>
          <a:xfrm>
            <a:off x="-92865" y="403690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Weitere Zahlen</a:t>
            </a:r>
          </a:p>
        </xdr:txBody>
      </xdr:sp>
      <xdr:cxnSp macro="">
        <xdr:nvCxnSpPr>
          <xdr:cNvPr id="12" name="maintitleline3">
            <a:extLst>
              <a:ext uri="{FF2B5EF4-FFF2-40B4-BE49-F238E27FC236}">
                <a16:creationId xmlns:a16="http://schemas.microsoft.com/office/drawing/2014/main" id="{E95CCD7B-B17A-09B0-1ACD-9C818BF7C770}"/>
              </a:ext>
            </a:extLst>
          </xdr:cNvPr>
          <xdr:cNvCxnSpPr/>
        </xdr:nvCxnSpPr>
        <xdr:spPr>
          <a:xfrm>
            <a:off x="-14474" y="448678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24039</xdr:colOff>
      <xdr:row>9</xdr:row>
      <xdr:rowOff>629268</xdr:rowOff>
    </xdr:from>
    <xdr:to>
      <xdr:col>6</xdr:col>
      <xdr:colOff>1121535</xdr:colOff>
      <xdr:row>21</xdr:row>
      <xdr:rowOff>5996</xdr:rowOff>
    </xdr:to>
    <xdr:sp macro="" textlink="">
      <xdr:nvSpPr>
        <xdr:cNvPr id="13" name="Textfeld 1">
          <a:extLst>
            <a:ext uri="{FF2B5EF4-FFF2-40B4-BE49-F238E27FC236}">
              <a16:creationId xmlns:a16="http://schemas.microsoft.com/office/drawing/2014/main" id="{AB8F0B6D-9215-48B8-A034-3154C62416C6}"/>
            </a:ext>
          </a:extLst>
        </xdr:cNvPr>
        <xdr:cNvSpPr txBox="1"/>
      </xdr:nvSpPr>
      <xdr:spPr>
        <a:xfrm>
          <a:off x="1963675" y="2187904"/>
          <a:ext cx="6985678" cy="2113001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spc="150" baseline="0">
              <a:solidFill>
                <a:schemeClr val="tx1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EFFEKTIVER FLEISCHABSATZ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Fleischabsatz nach Absatzkanal, pro Kopf und Jahr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Absatz in Tonnen, Pro Kopf in Kg</a:t>
          </a:r>
        </a:p>
      </xdr:txBody>
    </xdr:sp>
    <xdr:clientData/>
  </xdr:twoCellAnchor>
  <xdr:twoCellAnchor>
    <xdr:from>
      <xdr:col>1</xdr:col>
      <xdr:colOff>7257</xdr:colOff>
      <xdr:row>9</xdr:row>
      <xdr:rowOff>557893</xdr:rowOff>
    </xdr:from>
    <xdr:to>
      <xdr:col>1</xdr:col>
      <xdr:colOff>545452</xdr:colOff>
      <xdr:row>9</xdr:row>
      <xdr:rowOff>557893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4491479F-5EF8-4282-8A2F-C1A81C7C5262}"/>
            </a:ext>
          </a:extLst>
        </xdr:cNvPr>
        <xdr:cNvCxnSpPr/>
      </xdr:nvCxnSpPr>
      <xdr:spPr>
        <a:xfrm>
          <a:off x="1939471" y="2149929"/>
          <a:ext cx="538195" cy="0"/>
        </a:xfrm>
        <a:prstGeom prst="line">
          <a:avLst/>
        </a:prstGeom>
        <a:ln w="27686">
          <a:solidFill>
            <a:srgbClr val="F4776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1907062</xdr:colOff>
      <xdr:row>30</xdr:row>
      <xdr:rowOff>123701</xdr:rowOff>
    </xdr:from>
    <xdr:to>
      <xdr:col>7</xdr:col>
      <xdr:colOff>0</xdr:colOff>
      <xdr:row>32</xdr:row>
      <xdr:rowOff>136033</xdr:rowOff>
    </xdr:to>
    <xdr:sp macro="" textlink="">
      <xdr:nvSpPr>
        <xdr:cNvPr id="15" name="Textfeld 2">
          <a:extLst>
            <a:ext uri="{FF2B5EF4-FFF2-40B4-BE49-F238E27FC236}">
              <a16:creationId xmlns:a16="http://schemas.microsoft.com/office/drawing/2014/main" id="{41874800-A155-44EB-98FF-FF7C0A65C852}"/>
            </a:ext>
          </a:extLst>
        </xdr:cNvPr>
        <xdr:cNvSpPr txBox="1"/>
      </xdr:nvSpPr>
      <xdr:spPr>
        <a:xfrm>
          <a:off x="1907062" y="5942610"/>
          <a:ext cx="7119732" cy="358696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Quellen: BLW, Fachbereich Marktanalysen; Proviande; NielsenIQ Switzerland, Retail/Consumer Panel, Metzger Treuhand, Agristat</a:t>
          </a:r>
        </a:p>
      </xdr:txBody>
    </xdr:sp>
    <xdr:clientData/>
  </xdr:twoCellAnchor>
  <xdr:twoCellAnchor>
    <xdr:from>
      <xdr:col>0</xdr:col>
      <xdr:colOff>1927750</xdr:colOff>
      <xdr:row>27</xdr:row>
      <xdr:rowOff>170126</xdr:rowOff>
    </xdr:from>
    <xdr:to>
      <xdr:col>7</xdr:col>
      <xdr:colOff>0</xdr:colOff>
      <xdr:row>31</xdr:row>
      <xdr:rowOff>125640</xdr:rowOff>
    </xdr:to>
    <xdr:sp macro="" textlink="">
      <xdr:nvSpPr>
        <xdr:cNvPr id="16" name="graphtextm1">
          <a:extLst>
            <a:ext uri="{FF2B5EF4-FFF2-40B4-BE49-F238E27FC236}">
              <a16:creationId xmlns:a16="http://schemas.microsoft.com/office/drawing/2014/main" id="{ECD8BB2E-9699-4D14-A99E-55478CD4A229}"/>
            </a:ext>
          </a:extLst>
        </xdr:cNvPr>
        <xdr:cNvSpPr txBox="1"/>
      </xdr:nvSpPr>
      <xdr:spPr>
        <a:xfrm>
          <a:off x="1927750" y="5683420"/>
          <a:ext cx="7115397" cy="672691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Bemerkungen: </a:t>
          </a:r>
          <a:r>
            <a:rPr lang="de-CH">
              <a:latin typeface="Roboto" panose="02000000000000000000" pitchFamily="2" charset="0"/>
              <a:ea typeface="Roboto" panose="02000000000000000000" pitchFamily="2" charset="0"/>
            </a:rPr>
            <a:t>Bevölkerungszahl eines Jahres, mittlere Wohnbevölkerung gemäss Agristat (basierend auf der Statistik der Bevölkerung und der Haushalte des BFS), welche die ständige und nicht-ständige Wohnbevölkerung umfasst.</a:t>
          </a:r>
          <a:endParaRPr lang="de-CH" sz="1100" b="0" i="0" baseline="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  <xdr:twoCellAnchor>
    <xdr:from>
      <xdr:col>0</xdr:col>
      <xdr:colOff>1917113</xdr:colOff>
      <xdr:row>56</xdr:row>
      <xdr:rowOff>141700</xdr:rowOff>
    </xdr:from>
    <xdr:to>
      <xdr:col>6</xdr:col>
      <xdr:colOff>1074919</xdr:colOff>
      <xdr:row>67</xdr:row>
      <xdr:rowOff>54736</xdr:rowOff>
    </xdr:to>
    <xdr:sp macro="" textlink="">
      <xdr:nvSpPr>
        <xdr:cNvPr id="18" name="Textfeld 1">
          <a:extLst>
            <a:ext uri="{FF2B5EF4-FFF2-40B4-BE49-F238E27FC236}">
              <a16:creationId xmlns:a16="http://schemas.microsoft.com/office/drawing/2014/main" id="{D50689B0-6775-4C5D-B1FA-76FC89C2B4E5}"/>
            </a:ext>
          </a:extLst>
        </xdr:cNvPr>
        <xdr:cNvSpPr txBox="1"/>
      </xdr:nvSpPr>
      <xdr:spPr>
        <a:xfrm>
          <a:off x="1917113" y="10686435"/>
          <a:ext cx="6945894" cy="1963713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spc="150" baseline="0">
              <a:solidFill>
                <a:schemeClr val="tx1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EFFEKTIVER FLEISCHABSATZ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Fleischabsatz nach Absatzkanal, pro Kopf und Jahr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In %, Veränderung zwischen 2017 und 2025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115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115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1929038</xdr:colOff>
      <xdr:row>56</xdr:row>
      <xdr:rowOff>137619</xdr:rowOff>
    </xdr:from>
    <xdr:to>
      <xdr:col>1</xdr:col>
      <xdr:colOff>538194</xdr:colOff>
      <xdr:row>56</xdr:row>
      <xdr:rowOff>137619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0A79D01C-7974-45EC-A172-9D1EDC300C66}"/>
            </a:ext>
          </a:extLst>
        </xdr:cNvPr>
        <xdr:cNvCxnSpPr/>
      </xdr:nvCxnSpPr>
      <xdr:spPr>
        <a:xfrm>
          <a:off x="1929038" y="10682354"/>
          <a:ext cx="547774" cy="0"/>
        </a:xfrm>
        <a:prstGeom prst="line">
          <a:avLst/>
        </a:prstGeom>
        <a:ln w="27686">
          <a:solidFill>
            <a:srgbClr val="F4776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47973</xdr:colOff>
      <xdr:row>9</xdr:row>
      <xdr:rowOff>358588</xdr:rowOff>
    </xdr:from>
    <xdr:to>
      <xdr:col>13</xdr:col>
      <xdr:colOff>459442</xdr:colOff>
      <xdr:row>40</xdr:row>
      <xdr:rowOff>44826</xdr:rowOff>
    </xdr:to>
    <xdr:grpSp>
      <xdr:nvGrpSpPr>
        <xdr:cNvPr id="30" name="Group 12">
          <a:extLst>
            <a:ext uri="{FF2B5EF4-FFF2-40B4-BE49-F238E27FC236}">
              <a16:creationId xmlns:a16="http://schemas.microsoft.com/office/drawing/2014/main" id="{9F140AAB-FA82-42C3-9A46-599F7530D8DA}"/>
            </a:ext>
          </a:extLst>
        </xdr:cNvPr>
        <xdr:cNvGrpSpPr/>
      </xdr:nvGrpSpPr>
      <xdr:grpSpPr>
        <a:xfrm>
          <a:off x="11611323" y="1987363"/>
          <a:ext cx="5916919" cy="5706038"/>
          <a:chOff x="8493964" y="2886519"/>
          <a:chExt cx="5558298" cy="4396852"/>
        </a:xfrm>
      </xdr:grpSpPr>
      <xdr:grpSp>
        <xdr:nvGrpSpPr>
          <xdr:cNvPr id="31" name="Group 9">
            <a:extLst>
              <a:ext uri="{FF2B5EF4-FFF2-40B4-BE49-F238E27FC236}">
                <a16:creationId xmlns:a16="http://schemas.microsoft.com/office/drawing/2014/main" id="{49FBD8B4-E923-FD97-0187-B85613A94F0C}"/>
              </a:ext>
            </a:extLst>
          </xdr:cNvPr>
          <xdr:cNvGrpSpPr/>
        </xdr:nvGrpSpPr>
        <xdr:grpSpPr>
          <a:xfrm>
            <a:off x="8493964" y="2886519"/>
            <a:ext cx="5558298" cy="4396852"/>
            <a:chOff x="7222787" y="3192710"/>
            <a:chExt cx="5967530" cy="3918170"/>
          </a:xfrm>
        </xdr:grpSpPr>
        <xdr:grpSp>
          <xdr:nvGrpSpPr>
            <xdr:cNvPr id="34" name="diagroup1">
              <a:extLst>
                <a:ext uri="{FF2B5EF4-FFF2-40B4-BE49-F238E27FC236}">
                  <a16:creationId xmlns:a16="http://schemas.microsoft.com/office/drawing/2014/main" id="{DE8622CC-6A48-711A-CE73-BA02C98B1B1A}"/>
                </a:ext>
              </a:extLst>
            </xdr:cNvPr>
            <xdr:cNvGrpSpPr/>
          </xdr:nvGrpSpPr>
          <xdr:grpSpPr>
            <a:xfrm>
              <a:off x="7222787" y="3192710"/>
              <a:ext cx="5967530" cy="3918170"/>
              <a:chOff x="7314469" y="3220643"/>
              <a:chExt cx="6172284" cy="3972732"/>
            </a:xfrm>
          </xdr:grpSpPr>
          <xdr:sp macro="" textlink="">
            <xdr:nvSpPr>
              <xdr:cNvPr id="37" name="graphtextu1">
                <a:extLst>
                  <a:ext uri="{FF2B5EF4-FFF2-40B4-BE49-F238E27FC236}">
                    <a16:creationId xmlns:a16="http://schemas.microsoft.com/office/drawing/2014/main" id="{2B0F9942-316F-06D9-EC87-BD2D9C080230}"/>
                  </a:ext>
                </a:extLst>
              </xdr:cNvPr>
              <xdr:cNvSpPr txBox="1"/>
            </xdr:nvSpPr>
            <xdr:spPr>
              <a:xfrm>
                <a:off x="7314469" y="3266966"/>
                <a:ext cx="6124325" cy="602967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lt1"/>
                    </a:solidFill>
                  </a14:hiddenFill>
                </a:ex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spAutoFit/>
              </a:bodyPr>
              <a:lstStyle/>
              <a:p>
                <a:pPr indent="0"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>
                        <a:lumMod val="100000"/>
                      </a:schemeClr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EFFEKTIVER FLEISCHABSATZ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Fleischabsatz nach Absatzkanal und Jahr, Bevölkerung</a:t>
                </a: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endParaRPr lang="de-CH" sz="600" b="1" i="0" strike="noStrike" kern="0" cap="none" spc="0" normalizeH="0" baseline="0">
                  <a:solidFill>
                    <a:srgbClr val="F47769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Absatz in Tonnen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de-CH" sz="1150" b="0" i="0" strike="noStrike" kern="0" cap="none" spc="0" normalizeH="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2017..2025</a:t>
                </a:r>
              </a:p>
            </xdr:txBody>
          </xdr:sp>
          <xdr:sp macro="" textlink="">
            <xdr:nvSpPr>
              <xdr:cNvPr id="39" name="graphtextl1">
                <a:extLst>
                  <a:ext uri="{FF2B5EF4-FFF2-40B4-BE49-F238E27FC236}">
                    <a16:creationId xmlns:a16="http://schemas.microsoft.com/office/drawing/2014/main" id="{A47BB5BB-2827-5E1F-1BD8-401CF06B6DCE}"/>
                  </a:ext>
                </a:extLst>
              </xdr:cNvPr>
              <xdr:cNvSpPr txBox="1"/>
            </xdr:nvSpPr>
            <xdr:spPr>
              <a:xfrm>
                <a:off x="7355953" y="6813974"/>
                <a:ext cx="6130800" cy="379401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noAutofit/>
              </a:bodyPr>
              <a:lstStyle/>
              <a:p>
                <a:r>
                  <a:rPr lang="de-CH" sz="1100" b="0" i="0">
                    <a:solidFill>
                      <a:srgbClr val="3F3F3F"/>
                    </a:solidFill>
                    <a:latin typeface="Roboto" panose="02000000000000000000" pitchFamily="2" charset="0"/>
                  </a:rPr>
                  <a:t>Quellen: BLW, Fachbereich </a:t>
                </a:r>
                <a:r>
                  <a:rPr lang="de-CH" sz="1100" b="0" i="0">
                    <a:solidFill>
                      <a:srgbClr val="3F3F3F"/>
                    </a:solidFill>
                    <a:latin typeface="Roboto" panose="02000000000000000000" pitchFamily="2" charset="0"/>
                    <a:ea typeface="+mn-ea"/>
                    <a:cs typeface="+mn-cs"/>
                  </a:rPr>
                  <a:t>Marktanalysen; Proviande; NielsenIQ Switzerland, Retail/Consumer Panel; Metzger Treuhand AG, Agristat</a:t>
                </a:r>
              </a:p>
            </xdr:txBody>
          </xdr:sp>
          <xdr:cxnSp macro="">
            <xdr:nvCxnSpPr>
              <xdr:cNvPr id="40" name="titleline1">
                <a:extLst>
                  <a:ext uri="{FF2B5EF4-FFF2-40B4-BE49-F238E27FC236}">
                    <a16:creationId xmlns:a16="http://schemas.microsoft.com/office/drawing/2014/main" id="{3DA47A01-EE68-E28D-E63C-C8F37E4BBEE1}"/>
                  </a:ext>
                </a:extLst>
              </xdr:cNvPr>
              <xdr:cNvCxnSpPr/>
            </xdr:nvCxnSpPr>
            <xdr:spPr>
              <a:xfrm>
                <a:off x="7322880" y="3220643"/>
                <a:ext cx="411211" cy="0"/>
              </a:xfrm>
              <a:prstGeom prst="straightConnector1">
                <a:avLst/>
              </a:prstGeom>
              <a:ln w="27686" cap="flat" cmpd="sng" algn="ctr">
                <a:solidFill>
                  <a:srgbClr val="F47769"/>
                </a:solidFill>
                <a:prstDash val="solid"/>
                <a:miter lim="800000"/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5" name="Textfeld 34">
              <a:extLst>
                <a:ext uri="{FF2B5EF4-FFF2-40B4-BE49-F238E27FC236}">
                  <a16:creationId xmlns:a16="http://schemas.microsoft.com/office/drawing/2014/main" id="{E0DAC8D2-70DC-50D5-B628-7B54C82C8E8D}"/>
                </a:ext>
              </a:extLst>
            </xdr:cNvPr>
            <xdr:cNvSpPr txBox="1"/>
          </xdr:nvSpPr>
          <xdr:spPr>
            <a:xfrm>
              <a:off x="7752803" y="4061566"/>
              <a:ext cx="1001282" cy="258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Detailhandel</a:t>
              </a:r>
            </a:p>
          </xdr:txBody>
        </xdr:sp>
        <xdr:sp macro="" textlink="">
          <xdr:nvSpPr>
            <xdr:cNvPr id="36" name="Textfeld 35">
              <a:extLst>
                <a:ext uri="{FF2B5EF4-FFF2-40B4-BE49-F238E27FC236}">
                  <a16:creationId xmlns:a16="http://schemas.microsoft.com/office/drawing/2014/main" id="{43B4BA54-2201-9201-4DF8-F1125EC1C42C}"/>
                </a:ext>
              </a:extLst>
            </xdr:cNvPr>
            <xdr:cNvSpPr txBox="1"/>
          </xdr:nvSpPr>
          <xdr:spPr>
            <a:xfrm>
              <a:off x="9291811" y="4019326"/>
              <a:ext cx="2394520" cy="357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Ausserhausbereich (inkl.</a:t>
              </a:r>
              <a:r>
                <a:rPr lang="de-CH" sz="1150" baseline="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 Verluste in Lagerung und Verarbeitung)</a:t>
              </a:r>
              <a:endParaRPr lang="de-CH" sz="1150">
                <a:solidFill>
                  <a:srgbClr val="595959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pic>
        <xdr:nvPicPr>
          <xdr:cNvPr id="32" name="Picture 25">
            <a:extLst>
              <a:ext uri="{FF2B5EF4-FFF2-40B4-BE49-F238E27FC236}">
                <a16:creationId xmlns:a16="http://schemas.microsoft.com/office/drawing/2014/main" id="{D81A99F4-886F-C068-BC6C-1E4A809FE8B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58257" y="3786215"/>
            <a:ext cx="393720" cy="371048"/>
          </a:xfrm>
          <a:prstGeom prst="rect">
            <a:avLst/>
          </a:prstGeom>
        </xdr:spPr>
      </xdr:pic>
      <xdr:pic>
        <xdr:nvPicPr>
          <xdr:cNvPr id="33" name="Picture 26">
            <a:extLst>
              <a:ext uri="{FF2B5EF4-FFF2-40B4-BE49-F238E27FC236}">
                <a16:creationId xmlns:a16="http://schemas.microsoft.com/office/drawing/2014/main" id="{6BBE0D91-60C3-61AA-7097-A8A233B5B3F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39408" y="3818593"/>
            <a:ext cx="354798" cy="31908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1086970</xdr:colOff>
      <xdr:row>15</xdr:row>
      <xdr:rowOff>44825</xdr:rowOff>
    </xdr:from>
    <xdr:to>
      <xdr:col>13</xdr:col>
      <xdr:colOff>347382</xdr:colOff>
      <xdr:row>17</xdr:row>
      <xdr:rowOff>156883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7B772A5A-182E-41B5-A645-3D6299AF7DE0}"/>
            </a:ext>
          </a:extLst>
        </xdr:cNvPr>
        <xdr:cNvSpPr txBox="1"/>
      </xdr:nvSpPr>
      <xdr:spPr>
        <a:xfrm>
          <a:off x="16405411" y="3238501"/>
          <a:ext cx="997324" cy="336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115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Bevölkerung</a:t>
          </a:r>
        </a:p>
      </xdr:txBody>
    </xdr:sp>
    <xdr:clientData/>
  </xdr:twoCellAnchor>
  <xdr:twoCellAnchor>
    <xdr:from>
      <xdr:col>12</xdr:col>
      <xdr:colOff>661147</xdr:colOff>
      <xdr:row>15</xdr:row>
      <xdr:rowOff>168089</xdr:rowOff>
    </xdr:from>
    <xdr:to>
      <xdr:col>12</xdr:col>
      <xdr:colOff>1019736</xdr:colOff>
      <xdr:row>15</xdr:row>
      <xdr:rowOff>179295</xdr:rowOff>
    </xdr:to>
    <xdr:cxnSp macro="">
      <xdr:nvCxnSpPr>
        <xdr:cNvPr id="43" name="Gerader Verbinder 42">
          <a:extLst>
            <a:ext uri="{FF2B5EF4-FFF2-40B4-BE49-F238E27FC236}">
              <a16:creationId xmlns:a16="http://schemas.microsoft.com/office/drawing/2014/main" id="{F827C36B-83ED-CC48-806C-17ED764CED90}"/>
            </a:ext>
          </a:extLst>
        </xdr:cNvPr>
        <xdr:cNvCxnSpPr/>
      </xdr:nvCxnSpPr>
      <xdr:spPr>
        <a:xfrm>
          <a:off x="15979588" y="3361765"/>
          <a:ext cx="358589" cy="11206"/>
        </a:xfrm>
        <a:prstGeom prst="line">
          <a:avLst/>
        </a:prstGeom>
        <a:ln w="254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59178</xdr:colOff>
      <xdr:row>18</xdr:row>
      <xdr:rowOff>89646</xdr:rowOff>
    </xdr:from>
    <xdr:to>
      <xdr:col>13</xdr:col>
      <xdr:colOff>313763</xdr:colOff>
      <xdr:row>35</xdr:row>
      <xdr:rowOff>75360</xdr:rowOff>
    </xdr:to>
    <xdr:graphicFrame macro="">
      <xdr:nvGraphicFramePr>
        <xdr:cNvPr id="45" name="Diagramm 44">
          <a:extLst>
            <a:ext uri="{FF2B5EF4-FFF2-40B4-BE49-F238E27FC236}">
              <a16:creationId xmlns:a16="http://schemas.microsoft.com/office/drawing/2014/main" id="{DBC301F6-9C41-4922-86EE-49D601255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6</xdr:col>
      <xdr:colOff>1097496</xdr:colOff>
      <xdr:row>46</xdr:row>
      <xdr:rowOff>49081</xdr:rowOff>
    </xdr:to>
    <xdr:sp macro="" textlink="">
      <xdr:nvSpPr>
        <xdr:cNvPr id="46" name="Textfeld 1">
          <a:extLst>
            <a:ext uri="{FF2B5EF4-FFF2-40B4-BE49-F238E27FC236}">
              <a16:creationId xmlns:a16="http://schemas.microsoft.com/office/drawing/2014/main" id="{C00E5360-47C4-4823-866A-F1E14B2560AC}"/>
            </a:ext>
          </a:extLst>
        </xdr:cNvPr>
        <xdr:cNvSpPr txBox="1"/>
      </xdr:nvSpPr>
      <xdr:spPr>
        <a:xfrm>
          <a:off x="1938618" y="6768353"/>
          <a:ext cx="6946966" cy="2133375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spc="150" baseline="0">
              <a:solidFill>
                <a:schemeClr val="tx1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EFFEKTIVER FLEISCHABSATZ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Fleischabsatz nach Absatzkanal, pro Kopf und Jahr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Absatz in Tonnen, Pro Kopf in Kg</a:t>
          </a:r>
        </a:p>
      </xdr:txBody>
    </xdr:sp>
    <xdr:clientData/>
  </xdr:twoCellAnchor>
  <xdr:twoCellAnchor>
    <xdr:from>
      <xdr:col>1</xdr:col>
      <xdr:colOff>0</xdr:colOff>
      <xdr:row>53</xdr:row>
      <xdr:rowOff>89648</xdr:rowOff>
    </xdr:from>
    <xdr:to>
      <xdr:col>7</xdr:col>
      <xdr:colOff>31556</xdr:colOff>
      <xdr:row>56</xdr:row>
      <xdr:rowOff>68363</xdr:rowOff>
    </xdr:to>
    <xdr:sp macro="" textlink="">
      <xdr:nvSpPr>
        <xdr:cNvPr id="47" name="Textfeld 2">
          <a:extLst>
            <a:ext uri="{FF2B5EF4-FFF2-40B4-BE49-F238E27FC236}">
              <a16:creationId xmlns:a16="http://schemas.microsoft.com/office/drawing/2014/main" id="{93F3373F-1868-4048-BA01-89ECEF9D597C}"/>
            </a:ext>
          </a:extLst>
        </xdr:cNvPr>
        <xdr:cNvSpPr txBox="1"/>
      </xdr:nvSpPr>
      <xdr:spPr>
        <a:xfrm>
          <a:off x="1938618" y="10242177"/>
          <a:ext cx="7136085" cy="370921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Quellen: BLW, Fachbereich Marktanalysen; Proviande; NielsenIQ Switzerland, Retail/Consumer Panel, Metzger Treuhand, Agristat</a:t>
          </a:r>
        </a:p>
      </xdr:txBody>
    </xdr:sp>
    <xdr:clientData/>
  </xdr:twoCellAnchor>
  <xdr:twoCellAnchor>
    <xdr:from>
      <xdr:col>1</xdr:col>
      <xdr:colOff>11205</xdr:colOff>
      <xdr:row>50</xdr:row>
      <xdr:rowOff>100853</xdr:rowOff>
    </xdr:from>
    <xdr:to>
      <xdr:col>7</xdr:col>
      <xdr:colOff>22073</xdr:colOff>
      <xdr:row>55</xdr:row>
      <xdr:rowOff>22750</xdr:rowOff>
    </xdr:to>
    <xdr:sp macro="" textlink="">
      <xdr:nvSpPr>
        <xdr:cNvPr id="48" name="graphtextm1">
          <a:extLst>
            <a:ext uri="{FF2B5EF4-FFF2-40B4-BE49-F238E27FC236}">
              <a16:creationId xmlns:a16="http://schemas.microsoft.com/office/drawing/2014/main" id="{EEFB68AD-16F0-4D47-8A81-05E5B51F6621}"/>
            </a:ext>
          </a:extLst>
        </xdr:cNvPr>
        <xdr:cNvSpPr txBox="1"/>
      </xdr:nvSpPr>
      <xdr:spPr>
        <a:xfrm>
          <a:off x="1949823" y="9715500"/>
          <a:ext cx="7115397" cy="672691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Bemerkungen: </a:t>
          </a:r>
          <a:r>
            <a:rPr lang="de-CH">
              <a:latin typeface="Roboto" panose="02000000000000000000" pitchFamily="2" charset="0"/>
              <a:ea typeface="Roboto" panose="02000000000000000000" pitchFamily="2" charset="0"/>
            </a:rPr>
            <a:t>Bevölkerungszahl eines Jahres, mittlere Wohnbevölkerung gemäss Agristat (basierend auf der Statistik der Bevölkerung und der Haushalte des BFS), welche die ständige und nicht-ständige Wohnbevölkerung umfasst.</a:t>
          </a:r>
          <a:endParaRPr lang="de-CH" sz="1100" b="0" i="0" baseline="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Farben Fleisch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47769"/>
      </a:accent1>
      <a:accent2>
        <a:srgbClr val="FBCDC8"/>
      </a:accent2>
      <a:accent3>
        <a:srgbClr val="D66A65"/>
      </a:accent3>
      <a:accent4>
        <a:srgbClr val="CB433D"/>
      </a:accent4>
      <a:accent5>
        <a:srgbClr val="A8322D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829F-CE90-491F-8912-A302EEB2A485}">
  <dimension ref="B10:H87"/>
  <sheetViews>
    <sheetView showGridLines="0" topLeftCell="A7" zoomScale="70" zoomScaleNormal="70" workbookViewId="0">
      <selection activeCell="C47" sqref="C47"/>
    </sheetView>
  </sheetViews>
  <sheetFormatPr baseColWidth="10" defaultColWidth="10.625" defaultRowHeight="15"/>
  <cols>
    <col min="1" max="1" width="4.125" style="9" customWidth="1"/>
    <col min="2" max="2" width="7.875" style="9" customWidth="1"/>
    <col min="3" max="3" width="23.375" style="9" bestFit="1" customWidth="1"/>
    <col min="4" max="4" width="14.125" style="9" customWidth="1"/>
    <col min="5" max="5" width="15.375" style="9" customWidth="1"/>
    <col min="6" max="6" width="27.375" style="9" bestFit="1" customWidth="1"/>
    <col min="7" max="7" width="21.875" style="9" bestFit="1" customWidth="1"/>
    <col min="8" max="8" width="18.875" style="9" customWidth="1"/>
    <col min="9" max="16384" width="10.625" style="9"/>
  </cols>
  <sheetData>
    <row r="10" spans="2:8" ht="54" customHeight="1"/>
    <row r="11" spans="2:8">
      <c r="F11" s="76"/>
    </row>
    <row r="12" spans="2:8">
      <c r="B12" s="2" t="s">
        <v>21</v>
      </c>
      <c r="C12" s="2"/>
      <c r="D12" s="2"/>
      <c r="E12" s="2"/>
      <c r="F12" s="2"/>
      <c r="G12" s="2"/>
      <c r="H12" s="2"/>
    </row>
    <row r="13" spans="2:8" ht="3" customHeight="1">
      <c r="B13" s="10"/>
      <c r="C13" s="10"/>
      <c r="D13" s="10"/>
      <c r="E13" s="10"/>
      <c r="F13" s="10"/>
      <c r="G13" s="10"/>
      <c r="H13" s="10"/>
    </row>
    <row r="14" spans="2:8">
      <c r="B14" s="1" t="s">
        <v>0</v>
      </c>
      <c r="C14" s="1"/>
      <c r="D14" s="1"/>
      <c r="E14" s="1"/>
      <c r="F14" s="1"/>
      <c r="G14" s="1"/>
      <c r="H14" s="1"/>
    </row>
    <row r="15" spans="2:8" ht="30">
      <c r="B15" s="20"/>
      <c r="C15" s="55" t="s">
        <v>2</v>
      </c>
      <c r="D15" s="55" t="s">
        <v>3</v>
      </c>
      <c r="E15" s="56" t="s">
        <v>4</v>
      </c>
      <c r="F15" s="55" t="s">
        <v>6</v>
      </c>
      <c r="G15" s="55" t="s">
        <v>5</v>
      </c>
      <c r="H15" s="57" t="s">
        <v>1</v>
      </c>
    </row>
    <row r="16" spans="2:8">
      <c r="B16" s="19">
        <v>2025</v>
      </c>
      <c r="C16" s="18">
        <v>56.646494442574102</v>
      </c>
      <c r="D16" s="18">
        <v>37.858190336820797</v>
      </c>
      <c r="E16" s="18">
        <v>3.1711911809019702</v>
      </c>
      <c r="F16" s="18">
        <v>0.53998299911873304</v>
      </c>
      <c r="G16" s="18">
        <v>1.78414104058443</v>
      </c>
      <c r="H16" s="58">
        <v>100.00000000000003</v>
      </c>
    </row>
    <row r="17" spans="2:8">
      <c r="B17" s="19">
        <v>2024</v>
      </c>
      <c r="C17" s="18">
        <v>56.018999740321</v>
      </c>
      <c r="D17" s="18">
        <v>38.356757228973798</v>
      </c>
      <c r="E17" s="18">
        <v>3.2586151239629699</v>
      </c>
      <c r="F17" s="18">
        <v>0.61637356295925905</v>
      </c>
      <c r="G17" s="18">
        <v>1.7492543437830099</v>
      </c>
      <c r="H17" s="58">
        <v>100.00000000000003</v>
      </c>
    </row>
    <row r="18" spans="2:8">
      <c r="B18" s="19">
        <v>2023</v>
      </c>
      <c r="C18" s="18">
        <v>55.336652286864201</v>
      </c>
      <c r="D18" s="18">
        <v>39.033122605935802</v>
      </c>
      <c r="E18" s="18">
        <v>3.30222699105722</v>
      </c>
      <c r="F18" s="18">
        <v>0.70606064347608999</v>
      </c>
      <c r="G18" s="18">
        <v>1.6219374726667299</v>
      </c>
      <c r="H18" s="58">
        <v>100.00000000000004</v>
      </c>
    </row>
    <row r="19" spans="2:8">
      <c r="B19" s="19">
        <v>2022</v>
      </c>
      <c r="C19" s="18">
        <v>54.544351045615699</v>
      </c>
      <c r="D19" s="18">
        <v>39.4351796107699</v>
      </c>
      <c r="E19" s="18">
        <v>3.6661478166158101</v>
      </c>
      <c r="F19" s="18">
        <v>0.776194468261449</v>
      </c>
      <c r="G19" s="18">
        <v>1.5781270587371301</v>
      </c>
      <c r="H19" s="58">
        <v>99.999999999999986</v>
      </c>
    </row>
    <row r="20" spans="2:8">
      <c r="B20" s="19">
        <v>2021</v>
      </c>
      <c r="C20" s="18">
        <v>56.014956055228602</v>
      </c>
      <c r="D20" s="18">
        <v>38.785870183500499</v>
      </c>
      <c r="E20" s="18">
        <v>2.9350124480724298</v>
      </c>
      <c r="F20" s="18">
        <v>0.75587674241151304</v>
      </c>
      <c r="G20" s="18">
        <v>1.5082845707868699</v>
      </c>
      <c r="H20" s="58">
        <v>99.999999999999915</v>
      </c>
    </row>
    <row r="21" spans="2:8">
      <c r="B21" s="19">
        <v>2020</v>
      </c>
      <c r="C21" s="18">
        <v>56.113006684132699</v>
      </c>
      <c r="D21" s="18">
        <v>39.128846176010299</v>
      </c>
      <c r="E21" s="18">
        <v>2.5251153769289001</v>
      </c>
      <c r="F21" s="18">
        <v>0.78620903854069002</v>
      </c>
      <c r="G21" s="18">
        <v>1.44682272438732</v>
      </c>
      <c r="H21" s="58">
        <v>99.999999999999901</v>
      </c>
    </row>
    <row r="22" spans="2:8">
      <c r="B22" s="19">
        <v>2019</v>
      </c>
      <c r="C22" s="18">
        <v>55.209389033904301</v>
      </c>
      <c r="D22" s="18">
        <v>40.083846263407899</v>
      </c>
      <c r="E22" s="18">
        <v>2.5655461079470201</v>
      </c>
      <c r="F22" s="18">
        <v>0.77587042988775501</v>
      </c>
      <c r="G22" s="18">
        <v>1.36534816485313</v>
      </c>
      <c r="H22" s="58">
        <v>100.00000000000011</v>
      </c>
    </row>
    <row r="23" spans="2:8">
      <c r="B23" s="19">
        <v>2018</v>
      </c>
      <c r="C23" s="18">
        <v>55.066243881252703</v>
      </c>
      <c r="D23" s="18">
        <v>40.4467173177622</v>
      </c>
      <c r="E23" s="18">
        <v>2.36557786272708</v>
      </c>
      <c r="F23" s="18">
        <v>0.75098368147245498</v>
      </c>
      <c r="G23" s="18">
        <v>1.37047725678562</v>
      </c>
      <c r="H23" s="58">
        <v>100.00000000000006</v>
      </c>
    </row>
    <row r="24" spans="2:8">
      <c r="B24" s="19">
        <v>2017</v>
      </c>
      <c r="C24" s="18">
        <v>55.427458683409903</v>
      </c>
      <c r="D24" s="18">
        <v>40.489917790186098</v>
      </c>
      <c r="E24" s="18">
        <v>2.3244887421507698</v>
      </c>
      <c r="F24" s="18">
        <v>0.790175805959904</v>
      </c>
      <c r="G24" s="18">
        <v>0.96795897829338795</v>
      </c>
      <c r="H24" s="58">
        <v>100.00000000000006</v>
      </c>
    </row>
    <row r="26" spans="2:8">
      <c r="B26" s="2" t="s">
        <v>43</v>
      </c>
      <c r="C26" s="2"/>
      <c r="D26" s="2"/>
      <c r="E26" s="2"/>
      <c r="F26" s="2"/>
      <c r="G26" s="2"/>
      <c r="H26" s="2"/>
    </row>
    <row r="27" spans="2:8" ht="3" customHeight="1">
      <c r="B27" s="23"/>
      <c r="C27" s="23"/>
      <c r="D27" s="23"/>
      <c r="E27" s="23"/>
      <c r="F27" s="23"/>
      <c r="G27" s="23"/>
      <c r="H27" s="23"/>
    </row>
    <row r="28" spans="2:8">
      <c r="B28" s="6" t="s">
        <v>40</v>
      </c>
      <c r="C28" s="1"/>
      <c r="D28" s="1"/>
      <c r="E28" s="1"/>
      <c r="F28" s="1"/>
      <c r="G28" s="1"/>
      <c r="H28" s="1"/>
    </row>
    <row r="29" spans="2:8" ht="30">
      <c r="B29" s="6"/>
      <c r="C29" s="13" t="s">
        <v>2</v>
      </c>
      <c r="D29" s="13" t="s">
        <v>3</v>
      </c>
      <c r="E29" s="14" t="s">
        <v>4</v>
      </c>
      <c r="F29" s="13" t="s">
        <v>6</v>
      </c>
      <c r="G29" s="13" t="s">
        <v>5</v>
      </c>
      <c r="H29" s="59" t="s">
        <v>1</v>
      </c>
    </row>
    <row r="30" spans="2:8">
      <c r="B30" s="19">
        <v>2025</v>
      </c>
      <c r="C30" s="38">
        <v>135099.25115828801</v>
      </c>
      <c r="D30" s="38">
        <v>90290.020857290801</v>
      </c>
      <c r="E30" s="38">
        <v>7563.1432807186793</v>
      </c>
      <c r="F30" s="38">
        <v>1287.8343053179099</v>
      </c>
      <c r="G30" s="38">
        <v>4255.0932924556801</v>
      </c>
      <c r="H30" s="60">
        <v>238495.34289407107</v>
      </c>
    </row>
    <row r="31" spans="2:8">
      <c r="B31" s="19">
        <v>2024</v>
      </c>
      <c r="C31" s="38">
        <v>128995.09740545</v>
      </c>
      <c r="D31" s="38">
        <v>88324.205320420297</v>
      </c>
      <c r="E31" s="38">
        <v>7503.6215796606502</v>
      </c>
      <c r="F31" s="38">
        <v>1419.3250175948001</v>
      </c>
      <c r="G31" s="38">
        <v>4028.0125584031703</v>
      </c>
      <c r="H31" s="60">
        <v>230270.26188152889</v>
      </c>
    </row>
    <row r="32" spans="2:8">
      <c r="B32" s="19">
        <v>2023</v>
      </c>
      <c r="C32" s="34">
        <v>125965.86012899999</v>
      </c>
      <c r="D32" s="34">
        <v>88853.24029159901</v>
      </c>
      <c r="E32" s="34">
        <v>7517.0406245999802</v>
      </c>
      <c r="F32" s="34">
        <v>1607.2446124431199</v>
      </c>
      <c r="G32" s="34">
        <v>3692.1053294078497</v>
      </c>
      <c r="H32" s="60">
        <v>227635.49098704994</v>
      </c>
    </row>
    <row r="33" spans="2:8">
      <c r="B33" s="19">
        <v>2022</v>
      </c>
      <c r="C33" s="27">
        <v>124123.89595715099</v>
      </c>
      <c r="D33" s="27">
        <v>89740.697931581904</v>
      </c>
      <c r="E33" s="34">
        <v>8342.8722027069398</v>
      </c>
      <c r="F33" s="34">
        <v>1766.34756072956</v>
      </c>
      <c r="G33" s="34">
        <v>3591.2660998026004</v>
      </c>
      <c r="H33" s="60">
        <v>227565.07975197199</v>
      </c>
    </row>
    <row r="34" spans="2:8">
      <c r="B34" s="19">
        <v>2021</v>
      </c>
      <c r="C34" s="27">
        <v>139567.60149873901</v>
      </c>
      <c r="D34" s="27">
        <v>96639.3844568114</v>
      </c>
      <c r="E34" s="34">
        <v>7312.9156317203797</v>
      </c>
      <c r="F34" s="34">
        <v>1883.3524365000001</v>
      </c>
      <c r="G34" s="34">
        <v>3758.0616811468399</v>
      </c>
      <c r="H34" s="60">
        <v>249161.31570491762</v>
      </c>
    </row>
    <row r="35" spans="2:8">
      <c r="B35" s="19">
        <v>2020</v>
      </c>
      <c r="C35" s="27">
        <v>141195.66445252299</v>
      </c>
      <c r="D35" s="27">
        <v>98458.8736472858</v>
      </c>
      <c r="E35" s="34">
        <v>6353.8805801610497</v>
      </c>
      <c r="F35" s="34">
        <v>1978.3168672499999</v>
      </c>
      <c r="G35" s="34">
        <v>3640.6014930695796</v>
      </c>
      <c r="H35" s="60">
        <v>251627.33704028942</v>
      </c>
    </row>
    <row r="36" spans="2:8">
      <c r="B36" s="19">
        <v>2019</v>
      </c>
      <c r="C36" s="27">
        <v>123096.981380236</v>
      </c>
      <c r="D36" s="27">
        <v>89372.488329926098</v>
      </c>
      <c r="E36" s="34">
        <v>5720.2404700792895</v>
      </c>
      <c r="F36" s="34">
        <v>1729.9106100000001</v>
      </c>
      <c r="G36" s="34">
        <v>3044.23288443299</v>
      </c>
      <c r="H36" s="60">
        <v>222963.85367467438</v>
      </c>
    </row>
    <row r="37" spans="2:8">
      <c r="B37" s="19">
        <v>2018</v>
      </c>
      <c r="C37" s="27">
        <v>124190.22093588499</v>
      </c>
      <c r="D37" s="27">
        <v>91218.982915489411</v>
      </c>
      <c r="E37" s="34">
        <v>5335.0585895532904</v>
      </c>
      <c r="F37" s="34">
        <v>1693.6842382499999</v>
      </c>
      <c r="G37" s="34">
        <v>3090.82046116743</v>
      </c>
      <c r="H37" s="60">
        <v>225528.76714034509</v>
      </c>
    </row>
    <row r="38" spans="2:8">
      <c r="B38" s="19">
        <v>2017</v>
      </c>
      <c r="C38" s="27">
        <v>125573.35409167799</v>
      </c>
      <c r="D38" s="27">
        <v>91731.695888337897</v>
      </c>
      <c r="E38" s="34">
        <v>5266.2318430916102</v>
      </c>
      <c r="F38" s="34">
        <v>1790.178165</v>
      </c>
      <c r="G38" s="34">
        <v>2192.9537888742498</v>
      </c>
      <c r="H38" s="60">
        <v>226554.41377698176</v>
      </c>
    </row>
    <row r="39" spans="2:8">
      <c r="B39" s="17"/>
      <c r="C39"/>
      <c r="D39"/>
      <c r="E39" s="33"/>
    </row>
    <row r="40" spans="2:8">
      <c r="B40" s="17"/>
      <c r="C40"/>
      <c r="D40"/>
      <c r="E40" s="33"/>
    </row>
    <row r="41" spans="2:8">
      <c r="B41" s="43" t="s">
        <v>44</v>
      </c>
      <c r="C41" s="2"/>
      <c r="D41" s="44"/>
      <c r="E41" s="2"/>
      <c r="F41" s="2"/>
      <c r="G41" s="2"/>
    </row>
    <row r="42" spans="2:8" ht="3" customHeight="1">
      <c r="B42" s="40"/>
      <c r="C42" s="23"/>
      <c r="D42" s="39"/>
      <c r="E42" s="23"/>
      <c r="F42" s="23"/>
      <c r="G42" s="23"/>
    </row>
    <row r="43" spans="2:8">
      <c r="B43" s="41" t="s">
        <v>48</v>
      </c>
      <c r="C43" s="1"/>
      <c r="D43" s="42"/>
      <c r="E43" s="1"/>
      <c r="F43" s="1"/>
      <c r="G43" s="1"/>
    </row>
    <row r="44" spans="2:8" ht="30">
      <c r="B44" s="48"/>
      <c r="C44" s="14" t="s">
        <v>36</v>
      </c>
      <c r="D44" s="14" t="s">
        <v>2</v>
      </c>
      <c r="E44" s="14" t="s">
        <v>52</v>
      </c>
      <c r="F44" s="14" t="s">
        <v>51</v>
      </c>
      <c r="G44" s="14" t="s">
        <v>37</v>
      </c>
    </row>
    <row r="45" spans="2:8">
      <c r="B45" s="48">
        <v>2025</v>
      </c>
      <c r="C45" s="50">
        <v>238495.34289407101</v>
      </c>
      <c r="D45" s="50">
        <v>135099.25115828801</v>
      </c>
      <c r="E45" s="51">
        <f t="shared" ref="E45:E51" si="0">(100/D46*D45)-100</f>
        <v>4.7320819749077572</v>
      </c>
      <c r="F45" s="51">
        <f>100/C45*D45</f>
        <v>56.646494442574109</v>
      </c>
      <c r="G45" s="52">
        <f t="shared" ref="G45:G51" si="1">F45-F46</f>
        <v>0.62749470225320891</v>
      </c>
    </row>
    <row r="46" spans="2:8">
      <c r="B46" s="48">
        <v>2024</v>
      </c>
      <c r="C46" s="50">
        <v>230270.261881529</v>
      </c>
      <c r="D46" s="50">
        <v>128995.09740545</v>
      </c>
      <c r="E46" s="51">
        <f t="shared" si="0"/>
        <v>2.4048081546442859</v>
      </c>
      <c r="F46" s="51">
        <f t="shared" ref="F46:F53" si="2">100/C46*D46</f>
        <v>56.018999740320901</v>
      </c>
      <c r="G46" s="52">
        <f t="shared" si="1"/>
        <v>0.68234745345668557</v>
      </c>
    </row>
    <row r="47" spans="2:8">
      <c r="B47" s="48">
        <v>2023</v>
      </c>
      <c r="C47" s="50">
        <v>227635.49098705</v>
      </c>
      <c r="D47" s="50">
        <v>125965.86012899999</v>
      </c>
      <c r="E47" s="51">
        <f t="shared" si="0"/>
        <v>1.4839722501820773</v>
      </c>
      <c r="F47" s="51">
        <f t="shared" si="2"/>
        <v>55.336652286864215</v>
      </c>
      <c r="G47" s="52">
        <f t="shared" si="1"/>
        <v>0.792301241248488</v>
      </c>
    </row>
    <row r="48" spans="2:8">
      <c r="B48" s="48">
        <v>2022</v>
      </c>
      <c r="C48" s="50">
        <v>227565.07975197199</v>
      </c>
      <c r="D48" s="50">
        <v>124123.89595715099</v>
      </c>
      <c r="E48" s="51">
        <f t="shared" si="0"/>
        <v>-11.065394386481273</v>
      </c>
      <c r="F48" s="51">
        <f t="shared" si="2"/>
        <v>54.544351045615727</v>
      </c>
      <c r="G48" s="52">
        <f t="shared" si="1"/>
        <v>-1.4706050096127896</v>
      </c>
    </row>
    <row r="49" spans="2:7">
      <c r="B49" s="48">
        <v>2021</v>
      </c>
      <c r="C49" s="50">
        <v>249161.315704918</v>
      </c>
      <c r="D49" s="50">
        <v>139567.60149873901</v>
      </c>
      <c r="E49" s="51">
        <f t="shared" si="0"/>
        <v>-1.1530544936324247</v>
      </c>
      <c r="F49" s="51">
        <f t="shared" si="2"/>
        <v>56.014956055228517</v>
      </c>
      <c r="G49" s="52">
        <f t="shared" si="1"/>
        <v>-9.8050628904381654E-2</v>
      </c>
    </row>
    <row r="50" spans="2:7">
      <c r="B50" s="48">
        <v>2020</v>
      </c>
      <c r="C50" s="50">
        <v>251627.33704028901</v>
      </c>
      <c r="D50" s="50">
        <v>141195.66445252299</v>
      </c>
      <c r="E50" s="51">
        <f t="shared" si="0"/>
        <v>14.702783828940298</v>
      </c>
      <c r="F50" s="51">
        <f t="shared" si="2"/>
        <v>56.113006684132898</v>
      </c>
      <c r="G50" s="52">
        <f t="shared" si="1"/>
        <v>0.90361765022855423</v>
      </c>
    </row>
    <row r="51" spans="2:7">
      <c r="B51" s="48">
        <v>2019</v>
      </c>
      <c r="C51" s="50">
        <v>222963.853674674</v>
      </c>
      <c r="D51" s="50">
        <v>123096.981380236</v>
      </c>
      <c r="E51" s="51">
        <f t="shared" si="0"/>
        <v>-0.88029439629823969</v>
      </c>
      <c r="F51" s="51">
        <f t="shared" si="2"/>
        <v>55.209389033904344</v>
      </c>
      <c r="G51" s="52">
        <f t="shared" si="1"/>
        <v>0.14314515265159145</v>
      </c>
    </row>
    <row r="52" spans="2:7">
      <c r="B52" s="48">
        <v>2018</v>
      </c>
      <c r="C52" s="50">
        <v>225528.76714034501</v>
      </c>
      <c r="D52" s="50">
        <v>124190.22093588499</v>
      </c>
      <c r="E52" s="51">
        <f>(100/D53*D52)-100</f>
        <v>-1.1014543378232986</v>
      </c>
      <c r="F52" s="51">
        <f t="shared" si="2"/>
        <v>55.066243881252753</v>
      </c>
      <c r="G52" s="52">
        <f>F52-F53</f>
        <v>-0.36121480215705049</v>
      </c>
    </row>
    <row r="53" spans="2:7">
      <c r="B53" s="48">
        <v>2017</v>
      </c>
      <c r="C53" s="50">
        <v>226554.41377698202</v>
      </c>
      <c r="D53" s="50">
        <v>125573.35409167799</v>
      </c>
      <c r="E53" s="51"/>
      <c r="F53" s="51">
        <f t="shared" si="2"/>
        <v>55.427458683409803</v>
      </c>
      <c r="G53" s="52"/>
    </row>
    <row r="54" spans="2:7">
      <c r="C54" s="34"/>
      <c r="D54" s="34"/>
      <c r="E54" s="35"/>
    </row>
    <row r="55" spans="2:7">
      <c r="B55" s="43" t="s">
        <v>45</v>
      </c>
      <c r="C55" s="47"/>
      <c r="D55" s="47"/>
      <c r="E55" s="30"/>
      <c r="F55" s="2"/>
      <c r="G55" s="2"/>
    </row>
    <row r="56" spans="2:7" ht="3" customHeight="1">
      <c r="B56" s="40"/>
      <c r="C56" s="45"/>
      <c r="D56" s="45"/>
      <c r="E56" s="31"/>
      <c r="F56" s="23"/>
      <c r="G56" s="23"/>
    </row>
    <row r="57" spans="2:7">
      <c r="B57" s="41" t="s">
        <v>48</v>
      </c>
      <c r="C57" s="46"/>
      <c r="D57" s="46"/>
      <c r="E57" s="32"/>
      <c r="F57" s="1"/>
      <c r="G57" s="1"/>
    </row>
    <row r="58" spans="2:7" ht="30">
      <c r="B58" s="48"/>
      <c r="C58" s="14" t="s">
        <v>36</v>
      </c>
      <c r="D58" s="14" t="s">
        <v>3</v>
      </c>
      <c r="E58" s="14" t="s">
        <v>52</v>
      </c>
      <c r="F58" s="14" t="s">
        <v>51</v>
      </c>
      <c r="G58" s="14" t="s">
        <v>37</v>
      </c>
    </row>
    <row r="59" spans="2:7">
      <c r="B59" s="48">
        <v>2025</v>
      </c>
      <c r="C59" s="50">
        <v>238495.34289407101</v>
      </c>
      <c r="D59" s="50">
        <v>90290.020857290801</v>
      </c>
      <c r="E59" s="51">
        <f t="shared" ref="E59:E65" si="3">(100/D60*D59)-100</f>
        <v>2.2256815441916018</v>
      </c>
      <c r="F59" s="51">
        <f t="shared" ref="F59:F66" si="4">100/C59*D59</f>
        <v>37.85819033682079</v>
      </c>
      <c r="G59" s="52">
        <f t="shared" ref="G59:G66" si="5">F59-F60</f>
        <v>-0.49856689215301486</v>
      </c>
    </row>
    <row r="60" spans="2:7">
      <c r="B60" s="48">
        <v>2024</v>
      </c>
      <c r="C60" s="50">
        <v>230270.261881529</v>
      </c>
      <c r="D60" s="50">
        <v>88324.205320420297</v>
      </c>
      <c r="E60" s="51">
        <f t="shared" si="3"/>
        <v>-0.59540312704693577</v>
      </c>
      <c r="F60" s="51">
        <f t="shared" si="4"/>
        <v>38.356757228973805</v>
      </c>
      <c r="G60" s="52">
        <f t="shared" si="5"/>
        <v>-0.67636537696192534</v>
      </c>
    </row>
    <row r="61" spans="2:7">
      <c r="B61" s="48">
        <v>2023</v>
      </c>
      <c r="C61" s="50">
        <v>227635.49098705</v>
      </c>
      <c r="D61" s="50">
        <v>88853.24029159901</v>
      </c>
      <c r="E61" s="51">
        <f t="shared" si="3"/>
        <v>-0.98891323606540027</v>
      </c>
      <c r="F61" s="51">
        <f t="shared" si="4"/>
        <v>39.033122605935731</v>
      </c>
      <c r="G61" s="52">
        <f t="shared" si="5"/>
        <v>-0.40205700483416251</v>
      </c>
    </row>
    <row r="62" spans="2:7">
      <c r="B62" s="48">
        <v>2022</v>
      </c>
      <c r="C62" s="50">
        <v>227565.07975197199</v>
      </c>
      <c r="D62" s="50">
        <v>89740.697931581904</v>
      </c>
      <c r="E62" s="51">
        <f t="shared" si="3"/>
        <v>-7.1385869891509373</v>
      </c>
      <c r="F62" s="51">
        <f t="shared" si="4"/>
        <v>39.435179610769893</v>
      </c>
      <c r="G62" s="52">
        <f t="shared" si="5"/>
        <v>0.64930942726937246</v>
      </c>
    </row>
    <row r="63" spans="2:7">
      <c r="B63" s="48">
        <v>2021</v>
      </c>
      <c r="C63" s="50">
        <v>249161.315704918</v>
      </c>
      <c r="D63" s="50">
        <v>96639.3844568114</v>
      </c>
      <c r="E63" s="51">
        <f t="shared" si="3"/>
        <v>-1.8479687234615909</v>
      </c>
      <c r="F63" s="51">
        <f t="shared" si="4"/>
        <v>38.785870183500521</v>
      </c>
      <c r="G63" s="52">
        <f t="shared" si="5"/>
        <v>-0.34297599250982813</v>
      </c>
    </row>
    <row r="64" spans="2:7">
      <c r="B64" s="48">
        <v>2020</v>
      </c>
      <c r="C64" s="50">
        <v>251627.33704028901</v>
      </c>
      <c r="D64" s="50">
        <v>98458.8736472858</v>
      </c>
      <c r="E64" s="51">
        <f t="shared" si="3"/>
        <v>10.166870685995164</v>
      </c>
      <c r="F64" s="51">
        <f t="shared" si="4"/>
        <v>39.128846176010349</v>
      </c>
      <c r="G64" s="52">
        <f t="shared" si="5"/>
        <v>-0.95500008739756481</v>
      </c>
    </row>
    <row r="65" spans="2:7">
      <c r="B65" s="48">
        <v>2019</v>
      </c>
      <c r="C65" s="50">
        <v>222963.853674674</v>
      </c>
      <c r="D65" s="50">
        <v>89372.488329926098</v>
      </c>
      <c r="E65" s="51">
        <f t="shared" si="3"/>
        <v>-2.0242437774975173</v>
      </c>
      <c r="F65" s="51">
        <f t="shared" si="4"/>
        <v>40.083846263407914</v>
      </c>
      <c r="G65" s="52">
        <f t="shared" si="5"/>
        <v>-0.36287105435424394</v>
      </c>
    </row>
    <row r="66" spans="2:7">
      <c r="B66" s="48">
        <v>2018</v>
      </c>
      <c r="C66" s="50">
        <v>225528.76714034501</v>
      </c>
      <c r="D66" s="50">
        <v>91218.982915489411</v>
      </c>
      <c r="E66" s="51">
        <f>(100/D67*D66)-100</f>
        <v>-0.55892673506504309</v>
      </c>
      <c r="F66" s="51">
        <f t="shared" si="4"/>
        <v>40.446717317762158</v>
      </c>
      <c r="G66" s="52">
        <f t="shared" si="5"/>
        <v>-4.3200472423862379E-2</v>
      </c>
    </row>
    <row r="67" spans="2:7">
      <c r="B67" s="48">
        <v>2017</v>
      </c>
      <c r="C67" s="50">
        <v>226554.41377698202</v>
      </c>
      <c r="D67" s="50">
        <v>91731.695888337897</v>
      </c>
      <c r="E67" s="53"/>
      <c r="F67" s="51">
        <f>100/C67*D67</f>
        <v>40.48991779018602</v>
      </c>
      <c r="G67" s="52"/>
    </row>
    <row r="68" spans="2:7">
      <c r="B68" s="17"/>
      <c r="C68"/>
      <c r="D68"/>
      <c r="E68" s="33"/>
    </row>
    <row r="69" spans="2:7">
      <c r="B69" s="17"/>
      <c r="C69"/>
      <c r="D69"/>
      <c r="E69" s="33"/>
    </row>
    <row r="70" spans="2:7">
      <c r="B70" s="17"/>
      <c r="C70"/>
      <c r="D70"/>
      <c r="E70" s="33"/>
    </row>
    <row r="71" spans="2:7">
      <c r="B71" s="17"/>
      <c r="C71"/>
      <c r="D71"/>
      <c r="E71" s="33"/>
    </row>
    <row r="72" spans="2:7">
      <c r="B72" s="17"/>
      <c r="C72"/>
      <c r="D72"/>
      <c r="E72" s="33"/>
    </row>
    <row r="73" spans="2:7">
      <c r="B73" s="17"/>
      <c r="C73"/>
      <c r="D73"/>
      <c r="E73" s="33"/>
    </row>
    <row r="74" spans="2:7">
      <c r="B74" s="17"/>
      <c r="C74"/>
      <c r="D74"/>
      <c r="E74" s="33"/>
    </row>
    <row r="75" spans="2:7">
      <c r="B75" s="17"/>
      <c r="C75"/>
      <c r="D75"/>
      <c r="E75" s="33"/>
    </row>
    <row r="76" spans="2:7">
      <c r="B76" s="17"/>
      <c r="C76"/>
      <c r="D76"/>
      <c r="E76" s="33"/>
    </row>
    <row r="77" spans="2:7">
      <c r="B77" s="17"/>
      <c r="C77"/>
      <c r="D77"/>
      <c r="E77" s="33"/>
    </row>
    <row r="78" spans="2:7">
      <c r="B78" s="17"/>
      <c r="C78"/>
      <c r="D78"/>
      <c r="E78" s="33"/>
    </row>
    <row r="79" spans="2:7">
      <c r="B79" s="17"/>
      <c r="C79"/>
      <c r="D79"/>
      <c r="E79" s="33"/>
    </row>
    <row r="80" spans="2:7">
      <c r="B80" s="17"/>
      <c r="C80"/>
      <c r="D80"/>
      <c r="E80" s="33"/>
    </row>
    <row r="81" spans="2:5">
      <c r="B81" s="17"/>
      <c r="C81"/>
      <c r="D81"/>
      <c r="E81" s="33"/>
    </row>
    <row r="82" spans="2:5">
      <c r="B82" s="17"/>
      <c r="C82"/>
      <c r="D82"/>
      <c r="E82" s="33"/>
    </row>
    <row r="83" spans="2:5">
      <c r="B83" s="17"/>
      <c r="C83"/>
      <c r="D83"/>
      <c r="E83" s="33"/>
    </row>
    <row r="84" spans="2:5">
      <c r="B84" s="17"/>
      <c r="C84"/>
      <c r="D84"/>
      <c r="E84" s="33"/>
    </row>
    <row r="85" spans="2:5">
      <c r="B85" s="17"/>
      <c r="C85"/>
      <c r="D85"/>
      <c r="E85" s="33"/>
    </row>
    <row r="86" spans="2:5">
      <c r="B86" s="17"/>
      <c r="C86"/>
      <c r="D86"/>
      <c r="E86" s="33"/>
    </row>
    <row r="87" spans="2:5">
      <c r="B87" s="17"/>
      <c r="C87"/>
      <c r="D87"/>
      <c r="E87" s="3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6F6-0A98-4F46-BE2A-D6D70B028B9A}">
  <dimension ref="B10:M127"/>
  <sheetViews>
    <sheetView showGridLines="0" tabSelected="1" topLeftCell="A10" zoomScaleNormal="100" workbookViewId="0">
      <selection activeCell="D30" sqref="D30"/>
    </sheetView>
  </sheetViews>
  <sheetFormatPr baseColWidth="10" defaultColWidth="10.625" defaultRowHeight="15"/>
  <cols>
    <col min="1" max="1" width="4.125" style="9" customWidth="1"/>
    <col min="2" max="2" width="30" style="9" customWidth="1"/>
    <col min="3" max="5" width="16.125" style="9" customWidth="1"/>
    <col min="6" max="6" width="14.125" style="9" customWidth="1"/>
    <col min="7" max="7" width="25.375" style="9" customWidth="1"/>
    <col min="8" max="11" width="14.125" style="9" customWidth="1"/>
    <col min="12" max="16384" width="10.625" style="9"/>
  </cols>
  <sheetData>
    <row r="10" spans="2:8" ht="54" customHeight="1"/>
    <row r="13" spans="2:8">
      <c r="B13" s="2" t="s">
        <v>22</v>
      </c>
      <c r="C13" s="2"/>
      <c r="D13" s="2"/>
      <c r="E13" s="2"/>
    </row>
    <row r="14" spans="2:8" ht="2.4500000000000002" customHeight="1">
      <c r="B14" s="10"/>
      <c r="C14" s="10"/>
      <c r="D14" s="10"/>
      <c r="E14" s="10"/>
      <c r="F14" s="10"/>
      <c r="G14" s="10"/>
      <c r="H14" s="10"/>
    </row>
    <row r="15" spans="2:8">
      <c r="B15" s="1" t="s">
        <v>54</v>
      </c>
      <c r="C15" s="1"/>
      <c r="D15" s="1"/>
      <c r="E15" s="1"/>
      <c r="F15" s="12"/>
      <c r="G15" s="12"/>
      <c r="H15" s="12"/>
    </row>
    <row r="16" spans="2:8" ht="30">
      <c r="B16" s="12"/>
      <c r="C16" s="12" t="s">
        <v>10</v>
      </c>
      <c r="D16" s="12" t="s">
        <v>12</v>
      </c>
      <c r="E16" s="12" t="s">
        <v>13</v>
      </c>
      <c r="F16" s="12" t="s">
        <v>11</v>
      </c>
      <c r="G16" s="54" t="s">
        <v>23</v>
      </c>
      <c r="H16" s="62" t="s">
        <v>1</v>
      </c>
    </row>
    <row r="17" spans="2:13">
      <c r="B17" s="16" t="s">
        <v>24</v>
      </c>
      <c r="C17" s="21">
        <v>41.328973991835198</v>
      </c>
      <c r="D17" s="21">
        <v>20.902240452700699</v>
      </c>
      <c r="E17" s="21">
        <v>3.1827150667784601</v>
      </c>
      <c r="F17" s="21">
        <v>32.640988519314803</v>
      </c>
      <c r="G17" s="21">
        <v>1.9450819693708601</v>
      </c>
      <c r="H17" s="63">
        <v>99.999999999999915</v>
      </c>
    </row>
    <row r="18" spans="2:13">
      <c r="B18" s="16" t="s">
        <v>3</v>
      </c>
      <c r="C18" s="21">
        <v>74.229826438553303</v>
      </c>
      <c r="D18" s="21">
        <v>13.5264824164713</v>
      </c>
      <c r="E18" s="21">
        <v>2.5843559659971702</v>
      </c>
      <c r="F18" s="21">
        <v>9.4332960042382101</v>
      </c>
      <c r="G18" s="21">
        <v>0.226039174739987</v>
      </c>
      <c r="H18" s="63">
        <v>100.00000000000006</v>
      </c>
    </row>
    <row r="19" spans="2:13">
      <c r="B19" s="1" t="s">
        <v>2</v>
      </c>
      <c r="C19" s="21">
        <v>20.124108422575102</v>
      </c>
      <c r="D19" s="21">
        <v>24.7686354556451</v>
      </c>
      <c r="E19" s="21">
        <v>2.8769155225474101</v>
      </c>
      <c r="F19" s="21">
        <v>48.982184953074601</v>
      </c>
      <c r="G19" s="21">
        <v>3.2481556461577199</v>
      </c>
      <c r="H19" s="63">
        <v>100</v>
      </c>
      <c r="I19" s="5"/>
      <c r="J19" s="5"/>
      <c r="K19" s="5"/>
      <c r="L19" s="5"/>
      <c r="M19" s="5"/>
    </row>
    <row r="20" spans="2:13">
      <c r="B20" s="1" t="s">
        <v>6</v>
      </c>
      <c r="C20" s="21">
        <v>77.589989036849403</v>
      </c>
      <c r="D20" s="21">
        <v>14.7994122013825</v>
      </c>
      <c r="E20" s="21">
        <v>5.4390358670936401</v>
      </c>
      <c r="F20" s="21">
        <v>2.1715628946744299</v>
      </c>
      <c r="G20" s="21">
        <v>0</v>
      </c>
      <c r="H20" s="63">
        <v>100</v>
      </c>
      <c r="I20" s="5"/>
      <c r="J20" s="5"/>
      <c r="K20" s="5"/>
      <c r="L20" s="5"/>
      <c r="M20" s="5"/>
    </row>
    <row r="21" spans="2:13">
      <c r="B21" s="1" t="s">
        <v>4</v>
      </c>
      <c r="C21" s="21">
        <v>33.165861196614102</v>
      </c>
      <c r="D21" s="21">
        <v>30.183684951980698</v>
      </c>
      <c r="E21" s="21">
        <v>5.9432052743952202</v>
      </c>
      <c r="F21" s="21">
        <v>30.0914588610961</v>
      </c>
      <c r="G21" s="21">
        <v>0.61578971591391596</v>
      </c>
      <c r="H21" s="63">
        <v>100.00000000000007</v>
      </c>
      <c r="I21" s="5"/>
      <c r="J21" s="5"/>
      <c r="K21" s="5"/>
      <c r="L21" s="5"/>
      <c r="M21" s="5"/>
    </row>
    <row r="22" spans="2:13">
      <c r="B22" s="15" t="s">
        <v>5</v>
      </c>
      <c r="C22" s="21">
        <v>20</v>
      </c>
      <c r="D22" s="21">
        <v>40</v>
      </c>
      <c r="E22" s="21">
        <v>20</v>
      </c>
      <c r="F22" s="21">
        <v>20</v>
      </c>
      <c r="G22" s="21">
        <v>0</v>
      </c>
      <c r="H22" s="63">
        <v>100</v>
      </c>
    </row>
    <row r="24" spans="2:13">
      <c r="B24" s="2" t="s">
        <v>42</v>
      </c>
      <c r="C24" s="2"/>
      <c r="D24" s="2"/>
      <c r="E24" s="2"/>
      <c r="F24" s="2"/>
      <c r="G24" s="2"/>
    </row>
    <row r="25" spans="2:13" ht="3" customHeight="1">
      <c r="B25" s="23"/>
      <c r="C25" s="23"/>
      <c r="D25" s="23"/>
      <c r="E25" s="23"/>
      <c r="F25" s="23"/>
      <c r="G25" s="23"/>
      <c r="H25" s="10"/>
    </row>
    <row r="26" spans="2:13">
      <c r="B26" s="6" t="s">
        <v>56</v>
      </c>
      <c r="C26" s="1"/>
      <c r="D26" s="1"/>
      <c r="E26" s="1"/>
      <c r="F26" s="12"/>
      <c r="G26" s="12"/>
      <c r="H26" s="12"/>
    </row>
    <row r="27" spans="2:13">
      <c r="B27" s="37"/>
      <c r="C27" s="37" t="s">
        <v>10</v>
      </c>
      <c r="D27" s="37" t="s">
        <v>12</v>
      </c>
      <c r="E27" s="37" t="s">
        <v>13</v>
      </c>
      <c r="F27" s="37" t="s">
        <v>11</v>
      </c>
      <c r="G27" s="37"/>
      <c r="H27" s="61" t="s">
        <v>1</v>
      </c>
    </row>
    <row r="28" spans="2:13">
      <c r="B28" s="16" t="s">
        <v>24</v>
      </c>
      <c r="C28" s="27">
        <v>98566.996571541691</v>
      </c>
      <c r="D28" s="27">
        <v>49850.525286350305</v>
      </c>
      <c r="E28" s="27">
        <v>7590.5747173235504</v>
      </c>
      <c r="F28" s="27">
        <v>77846.699124702194</v>
      </c>
      <c r="G28" s="34"/>
      <c r="H28" s="64">
        <v>238493.69353087299</v>
      </c>
    </row>
    <row r="29" spans="2:13">
      <c r="B29" s="16" t="s">
        <v>3</v>
      </c>
      <c r="C29" s="27">
        <v>67022.125773700609</v>
      </c>
      <c r="D29" s="27">
        <v>12213.0637950897</v>
      </c>
      <c r="E29" s="27">
        <v>2333.4155407254798</v>
      </c>
      <c r="F29" s="27">
        <v>8517.3249297566599</v>
      </c>
      <c r="G29" s="34"/>
      <c r="H29" s="64">
        <v>90290.020857290801</v>
      </c>
    </row>
    <row r="30" spans="2:13">
      <c r="B30" s="16" t="s">
        <v>2</v>
      </c>
      <c r="C30" s="27">
        <v>27187.519781180901</v>
      </c>
      <c r="D30" s="27">
        <v>33462.241022702699</v>
      </c>
      <c r="E30" s="27">
        <v>3886.6913274181002</v>
      </c>
      <c r="F30" s="27">
        <v>66174.565072571306</v>
      </c>
      <c r="G30" s="34"/>
      <c r="H30" s="64">
        <v>135099.25115828801</v>
      </c>
    </row>
    <row r="31" spans="2:13">
      <c r="B31" s="16" t="s">
        <v>6</v>
      </c>
      <c r="C31" s="27">
        <v>997.95075558495296</v>
      </c>
      <c r="D31" s="27">
        <v>190.34781125653501</v>
      </c>
      <c r="E31" s="27">
        <v>69.956060319095002</v>
      </c>
      <c r="F31" s="27">
        <v>27.930314959980002</v>
      </c>
      <c r="G31" s="34"/>
      <c r="H31" s="64">
        <v>1286.18494212056</v>
      </c>
    </row>
    <row r="32" spans="2:13">
      <c r="B32" s="16" t="s">
        <v>4</v>
      </c>
      <c r="C32" s="27">
        <v>2508.3816025841998</v>
      </c>
      <c r="D32" s="27">
        <v>2282.8353403190204</v>
      </c>
      <c r="E32" s="27">
        <v>449.49313036974002</v>
      </c>
      <c r="F32" s="27">
        <v>2275.8601489232101</v>
      </c>
      <c r="G32" s="34"/>
      <c r="H32" s="64">
        <v>7563.1432807186793</v>
      </c>
    </row>
    <row r="33" spans="2:8">
      <c r="B33" s="16" t="s">
        <v>35</v>
      </c>
      <c r="C33" s="27">
        <v>851.01865849113608</v>
      </c>
      <c r="D33" s="27">
        <v>1702.0373169822699</v>
      </c>
      <c r="E33" s="27">
        <v>851.01865849113608</v>
      </c>
      <c r="F33" s="27">
        <v>851.01865849113608</v>
      </c>
      <c r="G33" s="34"/>
      <c r="H33" s="64">
        <v>4255.0932924556801</v>
      </c>
    </row>
    <row r="67" spans="2:4">
      <c r="B67" t="s">
        <v>31</v>
      </c>
      <c r="C67" t="s">
        <v>32</v>
      </c>
      <c r="D67" t="s">
        <v>27</v>
      </c>
    </row>
    <row r="68" spans="2:4">
      <c r="B68" t="s">
        <v>33</v>
      </c>
      <c r="C68" t="s">
        <v>24</v>
      </c>
      <c r="D68" s="27">
        <v>232692393.43780601</v>
      </c>
    </row>
    <row r="69" spans="2:4">
      <c r="B69" t="s">
        <v>33</v>
      </c>
      <c r="C69" t="s">
        <v>3</v>
      </c>
      <c r="D69">
        <v>87788441.205962598</v>
      </c>
    </row>
    <row r="70" spans="2:4">
      <c r="B70" t="s">
        <v>33</v>
      </c>
      <c r="C70" t="s">
        <v>2</v>
      </c>
      <c r="D70">
        <v>130483394.820765</v>
      </c>
    </row>
    <row r="71" spans="2:4">
      <c r="B71" t="s">
        <v>33</v>
      </c>
      <c r="C71" t="s">
        <v>6</v>
      </c>
      <c r="D71">
        <v>1417054.3274999999</v>
      </c>
    </row>
    <row r="72" spans="2:4">
      <c r="B72" t="s">
        <v>33</v>
      </c>
      <c r="C72" t="s">
        <v>4</v>
      </c>
      <c r="D72">
        <v>9017141.9800215997</v>
      </c>
    </row>
    <row r="73" spans="2:4">
      <c r="B73" t="s">
        <v>33</v>
      </c>
      <c r="C73" t="s">
        <v>35</v>
      </c>
      <c r="D73">
        <v>3986361.1035564402</v>
      </c>
    </row>
    <row r="74" spans="2:4">
      <c r="B74" t="s">
        <v>11</v>
      </c>
      <c r="C74" t="s">
        <v>24</v>
      </c>
      <c r="D74" s="27">
        <v>74309157.370785996</v>
      </c>
    </row>
    <row r="75" spans="2:4">
      <c r="B75" t="s">
        <v>11</v>
      </c>
      <c r="C75" t="s">
        <v>3</v>
      </c>
      <c r="D75">
        <v>8314881.1988030896</v>
      </c>
    </row>
    <row r="76" spans="2:4">
      <c r="B76" t="s">
        <v>11</v>
      </c>
      <c r="C76" t="s">
        <v>2</v>
      </c>
      <c r="D76">
        <v>62572807.230935201</v>
      </c>
    </row>
    <row r="77" spans="2:4">
      <c r="B77" t="s">
        <v>11</v>
      </c>
      <c r="C77" t="s">
        <v>6</v>
      </c>
      <c r="D77">
        <v>19975.331249999999</v>
      </c>
    </row>
    <row r="78" spans="2:4">
      <c r="B78" t="s">
        <v>11</v>
      </c>
      <c r="C78" t="s">
        <v>4</v>
      </c>
      <c r="D78">
        <v>2609004.7890864601</v>
      </c>
    </row>
    <row r="79" spans="2:4">
      <c r="B79" t="s">
        <v>11</v>
      </c>
      <c r="C79" t="s">
        <v>35</v>
      </c>
      <c r="D79">
        <v>792488.82071128802</v>
      </c>
    </row>
    <row r="80" spans="2:4">
      <c r="B80" t="s">
        <v>13</v>
      </c>
      <c r="C80" t="s">
        <v>24</v>
      </c>
      <c r="D80" s="27">
        <v>8326284.3145556999</v>
      </c>
    </row>
    <row r="81" spans="2:4">
      <c r="B81" t="s">
        <v>13</v>
      </c>
      <c r="C81" t="s">
        <v>3</v>
      </c>
      <c r="D81">
        <v>2559510.2963576899</v>
      </c>
    </row>
    <row r="82" spans="2:4">
      <c r="B82" t="s">
        <v>13</v>
      </c>
      <c r="C82" t="s">
        <v>2</v>
      </c>
      <c r="D82">
        <v>4313418.8134782603</v>
      </c>
    </row>
    <row r="83" spans="2:4">
      <c r="B83" t="s">
        <v>13</v>
      </c>
      <c r="C83" t="s">
        <v>6</v>
      </c>
      <c r="D83">
        <v>80440.839000000007</v>
      </c>
    </row>
    <row r="84" spans="2:4">
      <c r="B84" t="s">
        <v>13</v>
      </c>
      <c r="C84" t="s">
        <v>4</v>
      </c>
      <c r="D84">
        <v>580425.54500846402</v>
      </c>
    </row>
    <row r="85" spans="2:4">
      <c r="B85" t="s">
        <v>13</v>
      </c>
      <c r="C85" t="s">
        <v>35</v>
      </c>
      <c r="D85">
        <v>792488.82071128802</v>
      </c>
    </row>
    <row r="86" spans="2:4">
      <c r="B86" t="s">
        <v>14</v>
      </c>
      <c r="C86" t="s">
        <v>24</v>
      </c>
      <c r="D86">
        <v>321898.89444444398</v>
      </c>
    </row>
    <row r="87" spans="2:4">
      <c r="B87" t="s">
        <v>14</v>
      </c>
      <c r="C87" t="s">
        <v>3</v>
      </c>
      <c r="D87">
        <v>22.094444444444399</v>
      </c>
    </row>
    <row r="88" spans="2:4">
      <c r="B88" t="s">
        <v>14</v>
      </c>
      <c r="C88" t="s">
        <v>2</v>
      </c>
      <c r="D88">
        <v>321876.8</v>
      </c>
    </row>
    <row r="89" spans="2:4">
      <c r="B89" t="s">
        <v>14</v>
      </c>
      <c r="C89" t="s">
        <v>6</v>
      </c>
      <c r="D89">
        <v>0</v>
      </c>
    </row>
    <row r="90" spans="2:4">
      <c r="B90" t="s">
        <v>14</v>
      </c>
      <c r="C90" t="s">
        <v>4</v>
      </c>
      <c r="D90">
        <v>0</v>
      </c>
    </row>
    <row r="91" spans="2:4">
      <c r="B91" t="s">
        <v>14</v>
      </c>
      <c r="C91" t="s">
        <v>35</v>
      </c>
      <c r="D91">
        <v>0</v>
      </c>
    </row>
    <row r="92" spans="2:4">
      <c r="B92" t="s">
        <v>16</v>
      </c>
      <c r="C92" t="s">
        <v>24</v>
      </c>
      <c r="D92">
        <v>557281.54531629197</v>
      </c>
    </row>
    <row r="93" spans="2:4">
      <c r="B93" t="s">
        <v>16</v>
      </c>
      <c r="C93" t="s">
        <v>3</v>
      </c>
      <c r="D93">
        <v>64726.214316292397</v>
      </c>
    </row>
    <row r="94" spans="2:4">
      <c r="B94" t="s">
        <v>16</v>
      </c>
      <c r="C94" t="s">
        <v>2</v>
      </c>
      <c r="D94">
        <v>492555.33100000001</v>
      </c>
    </row>
    <row r="95" spans="2:4">
      <c r="B95" t="s">
        <v>16</v>
      </c>
      <c r="C95" t="s">
        <v>6</v>
      </c>
      <c r="D95">
        <v>0</v>
      </c>
    </row>
    <row r="96" spans="2:4">
      <c r="B96" t="s">
        <v>16</v>
      </c>
      <c r="C96" t="s">
        <v>4</v>
      </c>
      <c r="D96">
        <v>0</v>
      </c>
    </row>
    <row r="97" spans="2:4">
      <c r="B97" t="s">
        <v>16</v>
      </c>
      <c r="C97" t="s">
        <v>35</v>
      </c>
      <c r="D97">
        <v>0</v>
      </c>
    </row>
    <row r="98" spans="2:4">
      <c r="B98" t="s">
        <v>12</v>
      </c>
      <c r="C98" t="s">
        <v>24</v>
      </c>
      <c r="D98" s="27">
        <v>48207196.727045603</v>
      </c>
    </row>
    <row r="99" spans="2:4">
      <c r="B99" t="s">
        <v>12</v>
      </c>
      <c r="C99" t="s">
        <v>3</v>
      </c>
      <c r="D99">
        <v>11655477.416745801</v>
      </c>
    </row>
    <row r="100" spans="2:4">
      <c r="B100" t="s">
        <v>12</v>
      </c>
      <c r="C100" t="s">
        <v>2</v>
      </c>
      <c r="D100">
        <v>32088461.651544701</v>
      </c>
    </row>
    <row r="101" spans="2:4">
      <c r="B101" t="s">
        <v>12</v>
      </c>
      <c r="C101" t="s">
        <v>6</v>
      </c>
      <c r="D101">
        <v>211159.00899999999</v>
      </c>
    </row>
    <row r="102" spans="2:4">
      <c r="B102" t="s">
        <v>12</v>
      </c>
      <c r="C102" t="s">
        <v>4</v>
      </c>
      <c r="D102">
        <v>2667121.00833247</v>
      </c>
    </row>
    <row r="103" spans="2:4">
      <c r="B103" t="s">
        <v>12</v>
      </c>
      <c r="C103" t="s">
        <v>35</v>
      </c>
      <c r="D103">
        <v>1584977.64142258</v>
      </c>
    </row>
    <row r="104" spans="2:4">
      <c r="B104" t="s">
        <v>15</v>
      </c>
      <c r="C104" t="s">
        <v>24</v>
      </c>
      <c r="D104">
        <v>2722514.3851021002</v>
      </c>
    </row>
    <row r="105" spans="2:4">
      <c r="B105" t="s">
        <v>15</v>
      </c>
      <c r="C105" t="s">
        <v>3</v>
      </c>
      <c r="D105">
        <v>116294.606967099</v>
      </c>
    </row>
    <row r="106" spans="2:4">
      <c r="B106" t="s">
        <v>15</v>
      </c>
      <c r="C106" t="s">
        <v>2</v>
      </c>
      <c r="D106">
        <v>2605657.0809999998</v>
      </c>
    </row>
    <row r="107" spans="2:4">
      <c r="B107" t="s">
        <v>15</v>
      </c>
      <c r="C107" t="s">
        <v>6</v>
      </c>
      <c r="D107">
        <v>0</v>
      </c>
    </row>
    <row r="108" spans="2:4">
      <c r="B108" t="s">
        <v>15</v>
      </c>
      <c r="C108" t="s">
        <v>4</v>
      </c>
      <c r="D108">
        <v>562.697135</v>
      </c>
    </row>
    <row r="109" spans="2:4">
      <c r="B109" t="s">
        <v>15</v>
      </c>
      <c r="C109" t="s">
        <v>35</v>
      </c>
      <c r="D109">
        <v>0</v>
      </c>
    </row>
    <row r="110" spans="2:4">
      <c r="B110" t="s">
        <v>10</v>
      </c>
      <c r="C110" t="s">
        <v>24</v>
      </c>
      <c r="D110" s="27">
        <v>97247138.626659498</v>
      </c>
    </row>
    <row r="111" spans="2:4">
      <c r="B111" t="s">
        <v>10</v>
      </c>
      <c r="C111" t="s">
        <v>3</v>
      </c>
      <c r="D111">
        <v>65029825.146876797</v>
      </c>
    </row>
    <row r="112" spans="2:4">
      <c r="B112" t="s">
        <v>10</v>
      </c>
      <c r="C112" t="s">
        <v>2</v>
      </c>
      <c r="D112">
        <v>27192927.2648068</v>
      </c>
    </row>
    <row r="113" spans="2:4">
      <c r="B113" t="s">
        <v>10</v>
      </c>
      <c r="C113" t="s">
        <v>6</v>
      </c>
      <c r="D113">
        <v>1105479.1482500001</v>
      </c>
    </row>
    <row r="114" spans="2:4">
      <c r="B114" t="s">
        <v>10</v>
      </c>
      <c r="C114" t="s">
        <v>4</v>
      </c>
      <c r="D114">
        <v>3102501.2460146099</v>
      </c>
    </row>
    <row r="115" spans="2:4">
      <c r="B115" t="s">
        <v>10</v>
      </c>
      <c r="C115" t="s">
        <v>35</v>
      </c>
      <c r="D115">
        <v>816405.82071128802</v>
      </c>
    </row>
    <row r="116" spans="2:4">
      <c r="B116" t="s">
        <v>17</v>
      </c>
      <c r="C116" t="s">
        <v>24</v>
      </c>
      <c r="D116">
        <v>970835.81389595999</v>
      </c>
    </row>
    <row r="117" spans="2:4">
      <c r="B117" t="s">
        <v>17</v>
      </c>
      <c r="C117" t="s">
        <v>3</v>
      </c>
      <c r="D117">
        <v>47599.471451359801</v>
      </c>
    </row>
    <row r="118" spans="2:4">
      <c r="B118" t="s">
        <v>17</v>
      </c>
      <c r="C118" t="s">
        <v>2</v>
      </c>
      <c r="D118">
        <v>865709.64800000004</v>
      </c>
    </row>
    <row r="119" spans="2:4">
      <c r="B119" t="s">
        <v>17</v>
      </c>
      <c r="C119" t="s">
        <v>6</v>
      </c>
      <c r="D119">
        <v>0</v>
      </c>
    </row>
    <row r="120" spans="2:4">
      <c r="B120" t="s">
        <v>17</v>
      </c>
      <c r="C120" t="s">
        <v>4</v>
      </c>
      <c r="D120">
        <v>57526.694444600304</v>
      </c>
    </row>
    <row r="121" spans="2:4">
      <c r="B121" t="s">
        <v>17</v>
      </c>
      <c r="C121" t="s">
        <v>35</v>
      </c>
      <c r="D121">
        <v>0</v>
      </c>
    </row>
    <row r="122" spans="2:4">
      <c r="B122" t="s">
        <v>20</v>
      </c>
      <c r="C122" t="s">
        <v>24</v>
      </c>
      <c r="D122">
        <v>30085.759999999998</v>
      </c>
    </row>
    <row r="123" spans="2:4">
      <c r="B123" t="s">
        <v>20</v>
      </c>
      <c r="C123" t="s">
        <v>3</v>
      </c>
      <c r="D123">
        <v>104.76</v>
      </c>
    </row>
    <row r="124" spans="2:4">
      <c r="B124" t="s">
        <v>20</v>
      </c>
      <c r="C124" t="s">
        <v>2</v>
      </c>
      <c r="D124">
        <v>29981</v>
      </c>
    </row>
    <row r="125" spans="2:4">
      <c r="B125" t="s">
        <v>20</v>
      </c>
      <c r="C125" t="s">
        <v>6</v>
      </c>
      <c r="D125">
        <v>0</v>
      </c>
    </row>
    <row r="126" spans="2:4">
      <c r="B126" t="s">
        <v>20</v>
      </c>
      <c r="C126" t="s">
        <v>4</v>
      </c>
      <c r="D126">
        <v>0</v>
      </c>
    </row>
    <row r="127" spans="2:4">
      <c r="B127" t="s">
        <v>20</v>
      </c>
      <c r="C127" t="s">
        <v>35</v>
      </c>
      <c r="D127">
        <v>0</v>
      </c>
    </row>
  </sheetData>
  <autoFilter ref="B67:D67" xr:uid="{219556F6-0A98-4F46-BE2A-D6D70B028B9A}">
    <sortState xmlns:xlrd2="http://schemas.microsoft.com/office/spreadsheetml/2017/richdata2" ref="B68:D127">
      <sortCondition ref="B67"/>
    </sortState>
  </autoFilter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5CCE-37D9-4FBD-9545-3090E9FFC740}">
  <dimension ref="A10:H68"/>
  <sheetViews>
    <sheetView showGridLines="0" topLeftCell="A8" zoomScale="56" zoomScaleNormal="85" workbookViewId="0">
      <selection activeCell="D16" sqref="D16:D17"/>
    </sheetView>
  </sheetViews>
  <sheetFormatPr baseColWidth="10" defaultRowHeight="14.25"/>
  <cols>
    <col min="1" max="1" width="25.375" customWidth="1"/>
    <col min="2" max="2" width="21.875" customWidth="1"/>
    <col min="3" max="3" width="20.75" bestFit="1" customWidth="1"/>
    <col min="4" max="4" width="20.125" customWidth="1"/>
    <col min="5" max="5" width="20.25" bestFit="1" customWidth="1"/>
    <col min="6" max="6" width="20.5" bestFit="1" customWidth="1"/>
    <col min="7" max="7" width="8.5" customWidth="1"/>
    <col min="8" max="8" width="16.75" bestFit="1" customWidth="1"/>
    <col min="10" max="10" width="16.25" bestFit="1" customWidth="1"/>
    <col min="11" max="11" width="14.25" customWidth="1"/>
    <col min="13" max="13" width="11.375" customWidth="1"/>
  </cols>
  <sheetData>
    <row r="10" spans="2:8" ht="54" customHeight="1"/>
    <row r="12" spans="2:8" ht="15">
      <c r="B12" s="2" t="s">
        <v>46</v>
      </c>
      <c r="C12" s="2"/>
      <c r="D12" s="2"/>
      <c r="E12" s="2"/>
      <c r="F12" s="2"/>
      <c r="G12" s="2"/>
      <c r="H12" s="2"/>
    </row>
    <row r="13" spans="2:8" ht="3" customHeight="1">
      <c r="B13" s="23"/>
      <c r="C13" s="23"/>
      <c r="D13" s="23"/>
      <c r="E13" s="23"/>
      <c r="F13" s="23"/>
      <c r="G13" s="23"/>
      <c r="H13" s="23"/>
    </row>
    <row r="14" spans="2:8" ht="15">
      <c r="B14" s="36" t="s">
        <v>49</v>
      </c>
      <c r="C14" s="6"/>
      <c r="D14" s="6"/>
      <c r="E14" s="6"/>
      <c r="F14" s="6"/>
      <c r="G14" s="6"/>
      <c r="H14" s="6"/>
    </row>
    <row r="15" spans="2:8" ht="15">
      <c r="B15" s="6"/>
      <c r="C15" s="70" t="s">
        <v>1</v>
      </c>
      <c r="D15" s="6" t="s">
        <v>10</v>
      </c>
      <c r="E15" s="6" t="s">
        <v>11</v>
      </c>
      <c r="F15" s="6" t="s">
        <v>12</v>
      </c>
      <c r="G15" s="6" t="s">
        <v>13</v>
      </c>
      <c r="H15" s="6" t="s">
        <v>25</v>
      </c>
    </row>
    <row r="16" spans="2:8" ht="15">
      <c r="B16" s="6">
        <v>2025</v>
      </c>
      <c r="C16" s="71">
        <v>238.495342894071</v>
      </c>
      <c r="D16" s="26">
        <v>98.566996571541694</v>
      </c>
      <c r="E16" s="26">
        <v>77.846699124702198</v>
      </c>
      <c r="F16" s="26">
        <v>49.850525286350305</v>
      </c>
      <c r="G16" s="26">
        <v>7.59057471732355</v>
      </c>
      <c r="H16" s="26">
        <f>C16-D16-E16-F16-G16</f>
        <v>4.640547194153255</v>
      </c>
    </row>
    <row r="17" spans="1:8" ht="15">
      <c r="B17" s="6">
        <v>2024</v>
      </c>
      <c r="C17" s="71">
        <v>230.270261881529</v>
      </c>
      <c r="D17" s="26">
        <v>96.972268691633005</v>
      </c>
      <c r="E17" s="26">
        <v>73.353988187579006</v>
      </c>
      <c r="F17" s="26">
        <v>47.695391518390601</v>
      </c>
      <c r="G17" s="26">
        <v>7.69234402495574</v>
      </c>
      <c r="H17" s="26">
        <f t="shared" ref="H17:H24" si="0">C17-D17-E17-F17-G17</f>
        <v>4.5562694589706298</v>
      </c>
    </row>
    <row r="18" spans="1:8" ht="15">
      <c r="B18" s="6">
        <v>2023</v>
      </c>
      <c r="C18" s="71">
        <v>227.63549098704999</v>
      </c>
      <c r="D18" s="26">
        <v>98.998360758513797</v>
      </c>
      <c r="E18" s="26">
        <v>69.778133445349397</v>
      </c>
      <c r="F18" s="26">
        <v>46.526025566819598</v>
      </c>
      <c r="G18" s="26">
        <v>7.7207072540400903</v>
      </c>
      <c r="H18" s="26">
        <f t="shared" si="0"/>
        <v>4.6122639623271082</v>
      </c>
    </row>
    <row r="19" spans="1:8" ht="15">
      <c r="B19" s="77">
        <v>2022</v>
      </c>
      <c r="C19" s="78">
        <v>227.56507975197201</v>
      </c>
      <c r="D19" s="79">
        <v>100.67921688615</v>
      </c>
      <c r="E19" s="79">
        <v>67.517981397944709</v>
      </c>
      <c r="F19" s="79">
        <v>46.643765738298498</v>
      </c>
      <c r="G19" s="79">
        <v>7.8850815104152803</v>
      </c>
      <c r="H19" s="79">
        <f t="shared" si="0"/>
        <v>4.8390342191635183</v>
      </c>
    </row>
    <row r="20" spans="1:8" ht="15">
      <c r="A20" s="25"/>
      <c r="B20" s="6">
        <v>2021</v>
      </c>
      <c r="C20" s="71">
        <v>249.161315704918</v>
      </c>
      <c r="D20" s="26">
        <v>108.73384919300901</v>
      </c>
      <c r="E20" s="26">
        <v>73.174776366724601</v>
      </c>
      <c r="F20" s="26">
        <v>51.764744282525797</v>
      </c>
      <c r="G20" s="26">
        <v>9.7468440419094513</v>
      </c>
      <c r="H20" s="26">
        <f t="shared" si="0"/>
        <v>5.7411018207491402</v>
      </c>
    </row>
    <row r="21" spans="1:8" ht="15">
      <c r="B21" s="6">
        <v>2020</v>
      </c>
      <c r="C21" s="71">
        <v>251.62733704028901</v>
      </c>
      <c r="D21" s="26">
        <v>110.35875188169999</v>
      </c>
      <c r="E21" s="26">
        <v>73.229567071320105</v>
      </c>
      <c r="F21" s="26">
        <v>51.663911639357799</v>
      </c>
      <c r="G21" s="26">
        <v>10.154532361290601</v>
      </c>
      <c r="H21" s="26">
        <f t="shared" si="0"/>
        <v>6.2205740866205144</v>
      </c>
    </row>
    <row r="22" spans="1:8" ht="15">
      <c r="B22" s="6">
        <v>2019</v>
      </c>
      <c r="C22" s="71">
        <v>222.963853674674</v>
      </c>
      <c r="D22" s="26">
        <v>98.431662984434496</v>
      </c>
      <c r="E22" s="26">
        <v>64.227143413025402</v>
      </c>
      <c r="F22" s="26">
        <v>45.161204224993497</v>
      </c>
      <c r="G22" s="26">
        <v>9.3120420187864692</v>
      </c>
      <c r="H22" s="26">
        <f t="shared" si="0"/>
        <v>5.8318010334341341</v>
      </c>
    </row>
    <row r="23" spans="1:8" ht="15">
      <c r="B23" s="6">
        <v>2018</v>
      </c>
      <c r="C23" s="71">
        <v>225.528767140345</v>
      </c>
      <c r="D23" s="26">
        <v>101.45863128528801</v>
      </c>
      <c r="E23" s="26">
        <v>62.9603836556457</v>
      </c>
      <c r="F23" s="26">
        <v>45.341888375969404</v>
      </c>
      <c r="G23" s="26">
        <v>9.4515991268918285</v>
      </c>
      <c r="H23" s="26">
        <f t="shared" si="0"/>
        <v>6.3162646965500571</v>
      </c>
    </row>
    <row r="24" spans="1:8" ht="15">
      <c r="B24" s="6">
        <v>2017</v>
      </c>
      <c r="C24" s="71">
        <v>226.55441377698202</v>
      </c>
      <c r="D24" s="26">
        <v>103.35929453239601</v>
      </c>
      <c r="E24" s="26">
        <v>61.961402387445801</v>
      </c>
      <c r="F24" s="26">
        <v>45.180892159381102</v>
      </c>
      <c r="G24" s="26">
        <v>9.4589971523620999</v>
      </c>
      <c r="H24" s="26">
        <f t="shared" si="0"/>
        <v>6.5938275453970068</v>
      </c>
    </row>
    <row r="27" spans="1:8" ht="15">
      <c r="B27" s="2" t="s">
        <v>47</v>
      </c>
      <c r="C27" s="2"/>
      <c r="D27" s="2"/>
      <c r="E27" s="2"/>
      <c r="F27" s="2"/>
      <c r="G27" s="2"/>
      <c r="H27" s="2"/>
    </row>
    <row r="28" spans="1:8" ht="3" customHeight="1">
      <c r="B28" s="23"/>
      <c r="C28" s="23"/>
      <c r="D28" s="23"/>
      <c r="E28" s="23"/>
      <c r="F28" s="23"/>
      <c r="G28" s="23"/>
      <c r="H28" s="23"/>
    </row>
    <row r="29" spans="1:8" ht="15">
      <c r="B29" s="36" t="s">
        <v>49</v>
      </c>
      <c r="C29" s="6"/>
      <c r="D29" s="6"/>
      <c r="E29" s="6"/>
      <c r="F29" s="6"/>
      <c r="G29" s="6"/>
      <c r="H29" s="6"/>
    </row>
    <row r="30" spans="1:8" ht="15">
      <c r="B30" s="6"/>
      <c r="C30" s="70" t="s">
        <v>1</v>
      </c>
      <c r="D30" s="6" t="s">
        <v>10</v>
      </c>
      <c r="E30" s="6" t="s">
        <v>11</v>
      </c>
      <c r="F30" s="6" t="s">
        <v>12</v>
      </c>
      <c r="G30" s="6" t="s">
        <v>13</v>
      </c>
      <c r="H30" s="6" t="s">
        <v>25</v>
      </c>
    </row>
    <row r="31" spans="1:8" ht="15">
      <c r="B31" s="6">
        <v>2025</v>
      </c>
      <c r="C31" s="71">
        <v>230.912328657654</v>
      </c>
      <c r="D31" s="26">
        <v>79.200530253813298</v>
      </c>
      <c r="E31" s="26">
        <v>73.909641325297798</v>
      </c>
      <c r="F31" s="26">
        <v>56.103749916859698</v>
      </c>
      <c r="G31" s="26">
        <v>10.1599974745565</v>
      </c>
      <c r="H31" s="26">
        <v>11.540059050324706</v>
      </c>
    </row>
    <row r="32" spans="1:8" ht="15">
      <c r="B32" s="6">
        <v>2024</v>
      </c>
      <c r="C32" s="71">
        <v>223.31210658416398</v>
      </c>
      <c r="D32" s="26">
        <v>77.307121538507005</v>
      </c>
      <c r="E32" s="26">
        <v>71.219609162421008</v>
      </c>
      <c r="F32" s="26">
        <v>52.080491639174404</v>
      </c>
      <c r="G32" s="26">
        <v>11.2402460663643</v>
      </c>
      <c r="H32" s="26">
        <v>11.465832342760265</v>
      </c>
    </row>
    <row r="33" spans="2:8" ht="15">
      <c r="B33" s="6">
        <v>2023</v>
      </c>
      <c r="C33" s="71">
        <v>208.74858777735</v>
      </c>
      <c r="D33" s="26">
        <v>72.263111426486191</v>
      </c>
      <c r="E33" s="26">
        <v>62.579256704650604</v>
      </c>
      <c r="F33" s="26">
        <v>50.514294678420406</v>
      </c>
      <c r="G33" s="26">
        <v>11.4900075481999</v>
      </c>
      <c r="H33" s="26">
        <v>11.9026266044169</v>
      </c>
    </row>
    <row r="34" spans="2:8" ht="15">
      <c r="B34" s="77">
        <v>2022</v>
      </c>
      <c r="C34" s="78">
        <v>224.41820573159001</v>
      </c>
      <c r="D34" s="79">
        <v>83.721109468560002</v>
      </c>
      <c r="E34" s="79">
        <v>66.048824912055295</v>
      </c>
      <c r="F34" s="79">
        <v>51.1577946894215</v>
      </c>
      <c r="G34" s="79">
        <v>11.471287168144698</v>
      </c>
      <c r="H34" s="79">
        <v>12.019189493262509</v>
      </c>
    </row>
    <row r="35" spans="2:8" ht="15">
      <c r="B35" s="6">
        <v>2021</v>
      </c>
      <c r="C35" s="71">
        <v>207.014173280656</v>
      </c>
      <c r="D35" s="26">
        <v>77.965743864331003</v>
      </c>
      <c r="E35" s="26">
        <v>56.957520323275403</v>
      </c>
      <c r="F35" s="26">
        <v>49.924145708624202</v>
      </c>
      <c r="G35" s="26">
        <v>9.9793064068105508</v>
      </c>
      <c r="H35" s="26">
        <v>12.18745697761485</v>
      </c>
    </row>
    <row r="36" spans="2:8" ht="15">
      <c r="B36" s="6">
        <v>2020</v>
      </c>
      <c r="C36" s="71">
        <v>195.86281625542</v>
      </c>
      <c r="D36" s="26">
        <v>74.41672869832</v>
      </c>
      <c r="E36" s="26">
        <v>51.437703118679906</v>
      </c>
      <c r="F36" s="26">
        <v>47.816942514997201</v>
      </c>
      <c r="G36" s="26">
        <v>10.310070427989402</v>
      </c>
      <c r="H36" s="26">
        <v>11.881371495433491</v>
      </c>
    </row>
    <row r="37" spans="2:8" ht="15">
      <c r="B37" s="6">
        <v>2019</v>
      </c>
      <c r="C37" s="71">
        <v>218.89102720386001</v>
      </c>
      <c r="D37" s="26">
        <v>83.857276397425508</v>
      </c>
      <c r="E37" s="26">
        <v>58.459316216974599</v>
      </c>
      <c r="F37" s="26">
        <v>51.8556395477965</v>
      </c>
      <c r="G37" s="26">
        <v>12.038478321013502</v>
      </c>
      <c r="H37" s="26">
        <v>12.680316720649911</v>
      </c>
    </row>
    <row r="38" spans="2:8" ht="15">
      <c r="B38" s="6">
        <v>2018</v>
      </c>
      <c r="C38" s="71">
        <v>219.34847502695001</v>
      </c>
      <c r="D38" s="26">
        <v>83.539209052162008</v>
      </c>
      <c r="E38" s="26">
        <v>58.560526344354301</v>
      </c>
      <c r="F38" s="26">
        <v>51.814944329275598</v>
      </c>
      <c r="G38" s="26">
        <v>12.5440588454282</v>
      </c>
      <c r="H38" s="26">
        <v>12.889736455729892</v>
      </c>
    </row>
    <row r="39" spans="2:8" ht="15">
      <c r="B39" s="6">
        <v>2017</v>
      </c>
      <c r="C39" s="71">
        <v>216.58972827805201</v>
      </c>
      <c r="D39" s="26">
        <v>86.328365882284004</v>
      </c>
      <c r="E39" s="26">
        <v>54.9943676125542</v>
      </c>
      <c r="F39" s="26">
        <v>49.113539579858902</v>
      </c>
      <c r="G39" s="26">
        <v>12.4062791298379</v>
      </c>
      <c r="H39" s="26">
        <v>13.747176073517002</v>
      </c>
    </row>
    <row r="43" spans="2:8" ht="15">
      <c r="B43" s="2" t="s">
        <v>53</v>
      </c>
      <c r="F43" s="2"/>
    </row>
    <row r="44" spans="2:8" ht="3" customHeight="1">
      <c r="B44" s="23"/>
      <c r="C44" s="23"/>
      <c r="D44" s="23"/>
      <c r="E44" s="23"/>
      <c r="F44" s="23"/>
    </row>
    <row r="45" spans="2:8" ht="34.5" customHeight="1">
      <c r="B45" s="73" t="s">
        <v>55</v>
      </c>
      <c r="C45" s="101" t="s">
        <v>39</v>
      </c>
      <c r="D45" s="101"/>
      <c r="E45" s="102" t="s">
        <v>8</v>
      </c>
      <c r="F45" s="102"/>
      <c r="H45" s="75"/>
    </row>
    <row r="46" spans="2:8" ht="15">
      <c r="B46" s="6"/>
      <c r="C46" s="36" t="s">
        <v>40</v>
      </c>
      <c r="D46" s="36" t="s">
        <v>0</v>
      </c>
      <c r="E46" s="36" t="s">
        <v>41</v>
      </c>
      <c r="F46" s="36" t="s">
        <v>50</v>
      </c>
    </row>
    <row r="47" spans="2:8" ht="15">
      <c r="B47" s="70" t="s">
        <v>34</v>
      </c>
      <c r="C47" s="64">
        <v>11939.279753890985</v>
      </c>
      <c r="D47" s="69">
        <v>5.2706671735133455</v>
      </c>
      <c r="E47" s="64">
        <v>14322.600379601994</v>
      </c>
      <c r="F47" s="72">
        <v>6.6127791439929382</v>
      </c>
    </row>
    <row r="48" spans="2:8" ht="15">
      <c r="B48" s="6" t="s">
        <v>10</v>
      </c>
      <c r="C48" s="27">
        <v>-4792.2979608543128</v>
      </c>
      <c r="D48" s="28">
        <v>-4.6365428310390229</v>
      </c>
      <c r="E48" s="27">
        <v>-7127.8356284707061</v>
      </c>
      <c r="F48" s="28">
        <v>-8.2566553364280111</v>
      </c>
    </row>
    <row r="49" spans="2:8" ht="15">
      <c r="B49" s="6" t="s">
        <v>11</v>
      </c>
      <c r="C49" s="27">
        <v>15885.296737256396</v>
      </c>
      <c r="D49" s="28">
        <v>25.637406716402808</v>
      </c>
      <c r="E49" s="27">
        <v>18915.273712743598</v>
      </c>
      <c r="F49" s="28">
        <v>34.394929033469936</v>
      </c>
    </row>
    <row r="50" spans="2:8" ht="15">
      <c r="B50" s="6" t="s">
        <v>12</v>
      </c>
      <c r="C50" s="27">
        <v>4669.6331269692027</v>
      </c>
      <c r="D50" s="28">
        <v>10.335415933126129</v>
      </c>
      <c r="E50" s="27">
        <v>6990.2103370007962</v>
      </c>
      <c r="F50" s="28">
        <v>14.232756174363431</v>
      </c>
    </row>
    <row r="51" spans="2:8" ht="15">
      <c r="B51" s="6" t="s">
        <v>13</v>
      </c>
      <c r="C51" s="27">
        <v>-1868.4224350385498</v>
      </c>
      <c r="D51" s="28">
        <v>-19.752859684199905</v>
      </c>
      <c r="E51" s="27">
        <v>-2246.2816552814006</v>
      </c>
      <c r="F51" s="28">
        <v>-18.106006093954065</v>
      </c>
    </row>
    <row r="52" spans="2:8" ht="15">
      <c r="B52" s="6" t="s">
        <v>25</v>
      </c>
      <c r="C52" s="27">
        <v>-1954.9297144417501</v>
      </c>
      <c r="D52" s="28">
        <v>-29.622860740531351</v>
      </c>
      <c r="E52" s="27">
        <v>-2207.1170231922961</v>
      </c>
      <c r="F52" s="28">
        <v>-16.055057499730125</v>
      </c>
    </row>
    <row r="56" spans="2:8" ht="15">
      <c r="B56" s="2" t="s">
        <v>58</v>
      </c>
      <c r="C56" s="2"/>
      <c r="D56" s="2"/>
      <c r="E56" s="2"/>
      <c r="F56" s="2"/>
      <c r="G56" s="2"/>
      <c r="H56" s="2"/>
    </row>
    <row r="57" spans="2:8" ht="4.5" customHeight="1">
      <c r="B57" s="23"/>
      <c r="C57" s="23"/>
      <c r="D57" s="23"/>
      <c r="E57" s="23"/>
      <c r="F57" s="23"/>
      <c r="G57" s="23"/>
      <c r="H57" s="23"/>
    </row>
    <row r="58" spans="2:8" ht="15">
      <c r="B58" s="36" t="s">
        <v>49</v>
      </c>
      <c r="C58" s="6"/>
      <c r="D58" s="6"/>
      <c r="E58" s="6"/>
      <c r="F58" s="6"/>
      <c r="G58" s="6"/>
      <c r="H58" s="6"/>
    </row>
    <row r="59" spans="2:8" ht="15">
      <c r="B59" s="6"/>
      <c r="C59" s="70" t="s">
        <v>1</v>
      </c>
      <c r="D59" s="6" t="s">
        <v>10</v>
      </c>
      <c r="E59" s="6" t="s">
        <v>11</v>
      </c>
      <c r="F59" s="6" t="s">
        <v>12</v>
      </c>
      <c r="G59" s="6" t="s">
        <v>13</v>
      </c>
      <c r="H59" s="6" t="s">
        <v>25</v>
      </c>
    </row>
    <row r="60" spans="2:8" ht="15">
      <c r="B60" s="6">
        <v>2025</v>
      </c>
      <c r="C60" s="71">
        <f>C31+C16</f>
        <v>469.407671551725</v>
      </c>
      <c r="D60" s="26">
        <f>D31+D16</f>
        <v>177.76752682535499</v>
      </c>
      <c r="E60" s="26">
        <f t="shared" ref="E60:H60" si="1">E31+E16</f>
        <v>151.75634044999998</v>
      </c>
      <c r="F60" s="26">
        <f t="shared" si="1"/>
        <v>105.95427520321</v>
      </c>
      <c r="G60" s="26">
        <f t="shared" si="1"/>
        <v>17.75057219188005</v>
      </c>
      <c r="H60" s="26">
        <f t="shared" si="1"/>
        <v>16.180606244477961</v>
      </c>
    </row>
    <row r="61" spans="2:8" ht="15">
      <c r="B61" s="6">
        <v>2024</v>
      </c>
      <c r="C61" s="71">
        <f t="shared" ref="C61:D68" si="2">C32+C17</f>
        <v>453.58236846569298</v>
      </c>
      <c r="D61" s="26">
        <f t="shared" si="2"/>
        <v>174.27939023014</v>
      </c>
      <c r="E61" s="26">
        <f t="shared" ref="E61:H61" si="3">E32+E17</f>
        <v>144.57359735</v>
      </c>
      <c r="F61" s="26">
        <f t="shared" si="3"/>
        <v>99.775883157565005</v>
      </c>
      <c r="G61" s="26">
        <f t="shared" si="3"/>
        <v>18.932590091320041</v>
      </c>
      <c r="H61" s="26">
        <f t="shared" si="3"/>
        <v>16.022101801730894</v>
      </c>
    </row>
    <row r="62" spans="2:8" ht="15">
      <c r="B62" s="6">
        <v>2023</v>
      </c>
      <c r="C62" s="71">
        <f t="shared" si="2"/>
        <v>436.38407876439999</v>
      </c>
      <c r="D62" s="26">
        <f t="shared" si="2"/>
        <v>171.261472185</v>
      </c>
      <c r="E62" s="26">
        <f t="shared" ref="E62:H62" si="4">E33+E18</f>
        <v>132.35739015000001</v>
      </c>
      <c r="F62" s="26">
        <f t="shared" si="4"/>
        <v>97.040320245239997</v>
      </c>
      <c r="G62" s="26">
        <f t="shared" si="4"/>
        <v>19.210714802239991</v>
      </c>
      <c r="H62" s="26">
        <f t="shared" si="4"/>
        <v>16.514890566744008</v>
      </c>
    </row>
    <row r="63" spans="2:8" ht="15">
      <c r="B63" s="77">
        <v>2022</v>
      </c>
      <c r="C63" s="78">
        <f t="shared" si="2"/>
        <v>451.98328548356199</v>
      </c>
      <c r="D63" s="79">
        <f t="shared" si="2"/>
        <v>184.40032635470999</v>
      </c>
      <c r="E63" s="79">
        <f t="shared" ref="E63:H63" si="5">E34+E19</f>
        <v>133.56680631</v>
      </c>
      <c r="F63" s="79">
        <f t="shared" si="5"/>
        <v>97.801560427720005</v>
      </c>
      <c r="G63" s="79">
        <f t="shared" si="5"/>
        <v>19.356368678559978</v>
      </c>
      <c r="H63" s="79">
        <f t="shared" si="5"/>
        <v>16.858223712426028</v>
      </c>
    </row>
    <row r="64" spans="2:8" ht="15">
      <c r="B64" s="6">
        <v>2021</v>
      </c>
      <c r="C64" s="71">
        <f t="shared" si="2"/>
        <v>456.17548898557402</v>
      </c>
      <c r="D64" s="26">
        <f t="shared" si="2"/>
        <v>186.69959305734</v>
      </c>
      <c r="E64" s="26">
        <f t="shared" ref="E64:H64" si="6">E35+E20</f>
        <v>130.13229669</v>
      </c>
      <c r="F64" s="26">
        <f t="shared" si="6"/>
        <v>101.68888999115001</v>
      </c>
      <c r="G64" s="26">
        <f t="shared" si="6"/>
        <v>19.726150448720002</v>
      </c>
      <c r="H64" s="26">
        <f t="shared" si="6"/>
        <v>17.928558798363991</v>
      </c>
    </row>
    <row r="65" spans="2:8" ht="15">
      <c r="B65" s="6">
        <v>2020</v>
      </c>
      <c r="C65" s="71">
        <f t="shared" si="2"/>
        <v>447.49015329570898</v>
      </c>
      <c r="D65" s="26">
        <f t="shared" si="2"/>
        <v>184.77548058001997</v>
      </c>
      <c r="E65" s="26">
        <f t="shared" ref="E65:H65" si="7">E36+E21</f>
        <v>124.66727019000001</v>
      </c>
      <c r="F65" s="26">
        <f t="shared" si="7"/>
        <v>99.480854154355001</v>
      </c>
      <c r="G65" s="26">
        <f t="shared" si="7"/>
        <v>20.464602789280001</v>
      </c>
      <c r="H65" s="26">
        <f t="shared" si="7"/>
        <v>18.101945582054007</v>
      </c>
    </row>
    <row r="66" spans="2:8" ht="15">
      <c r="B66" s="6">
        <v>2019</v>
      </c>
      <c r="C66" s="71">
        <f t="shared" si="2"/>
        <v>441.854880878534</v>
      </c>
      <c r="D66" s="26">
        <f t="shared" si="2"/>
        <v>182.28893938186002</v>
      </c>
      <c r="E66" s="26">
        <f t="shared" ref="E66:H66" si="8">E37+E22</f>
        <v>122.68645963</v>
      </c>
      <c r="F66" s="26">
        <f t="shared" si="8"/>
        <v>97.016843772789997</v>
      </c>
      <c r="G66" s="26">
        <f t="shared" si="8"/>
        <v>21.350520339799971</v>
      </c>
      <c r="H66" s="26">
        <f t="shared" si="8"/>
        <v>18.512117754084045</v>
      </c>
    </row>
    <row r="67" spans="2:8" ht="15">
      <c r="B67" s="6">
        <v>2018</v>
      </c>
      <c r="C67" s="71">
        <f t="shared" si="2"/>
        <v>444.87724216729498</v>
      </c>
      <c r="D67" s="26">
        <f t="shared" si="2"/>
        <v>184.99784033745001</v>
      </c>
      <c r="E67" s="26">
        <f t="shared" ref="E67:H67" si="9">E38+E23</f>
        <v>121.52091</v>
      </c>
      <c r="F67" s="26">
        <f t="shared" si="9"/>
        <v>97.156832705244994</v>
      </c>
      <c r="G67" s="26">
        <f t="shared" si="9"/>
        <v>21.995657972320029</v>
      </c>
      <c r="H67" s="26">
        <f t="shared" si="9"/>
        <v>19.206001152279949</v>
      </c>
    </row>
    <row r="68" spans="2:8" ht="15">
      <c r="B68" s="6">
        <v>2017</v>
      </c>
      <c r="C68" s="71">
        <f t="shared" si="2"/>
        <v>443.14414205503402</v>
      </c>
      <c r="D68" s="26">
        <f t="shared" si="2"/>
        <v>189.68766041468001</v>
      </c>
      <c r="E68" s="26">
        <f t="shared" ref="E68:H68" si="10">E39+E24</f>
        <v>116.95577</v>
      </c>
      <c r="F68" s="26">
        <f t="shared" si="10"/>
        <v>94.294431739239997</v>
      </c>
      <c r="G68" s="26">
        <f t="shared" si="10"/>
        <v>21.8652762822</v>
      </c>
      <c r="H68" s="26">
        <f t="shared" si="10"/>
        <v>20.341003618914009</v>
      </c>
    </row>
  </sheetData>
  <mergeCells count="2">
    <mergeCell ref="C45:D45"/>
    <mergeCell ref="E45:F45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D25"/>
  <sheetViews>
    <sheetView showGridLines="0" topLeftCell="A13" zoomScale="71" zoomScaleNormal="85" workbookViewId="0">
      <selection activeCell="B16" sqref="B16:D24"/>
    </sheetView>
  </sheetViews>
  <sheetFormatPr baseColWidth="10" defaultColWidth="10.625" defaultRowHeight="15"/>
  <cols>
    <col min="1" max="1" width="3.25" style="9" customWidth="1"/>
    <col min="2" max="2" width="10.125" style="9" customWidth="1"/>
    <col min="3" max="4" width="38.125" style="9" customWidth="1"/>
    <col min="5" max="16384" width="10.625" style="9"/>
  </cols>
  <sheetData>
    <row r="10" spans="2:4" ht="54" customHeight="1"/>
    <row r="12" spans="2:4">
      <c r="B12" s="2" t="s">
        <v>9</v>
      </c>
      <c r="C12" s="2"/>
      <c r="D12" s="2"/>
    </row>
    <row r="13" spans="2:4" ht="3" customHeight="1">
      <c r="B13" s="10"/>
      <c r="C13" s="10"/>
      <c r="D13" s="10"/>
    </row>
    <row r="14" spans="2:4">
      <c r="B14" s="1" t="s">
        <v>0</v>
      </c>
      <c r="C14" s="1"/>
      <c r="D14" s="1"/>
    </row>
    <row r="15" spans="2:4" ht="30">
      <c r="B15" s="1"/>
      <c r="C15" s="1" t="s">
        <v>7</v>
      </c>
      <c r="D15" s="4" t="s">
        <v>8</v>
      </c>
    </row>
    <row r="16" spans="2:4">
      <c r="B16" s="1">
        <v>2025</v>
      </c>
      <c r="C16" s="21">
        <v>50.807721592123698</v>
      </c>
      <c r="D16" s="21">
        <v>49.192278407876302</v>
      </c>
    </row>
    <row r="17" spans="2:4">
      <c r="B17" s="1">
        <v>2024</v>
      </c>
      <c r="C17" s="21">
        <v>50.767022241285801</v>
      </c>
      <c r="D17" s="21">
        <v>49.232977758714199</v>
      </c>
    </row>
    <row r="18" spans="2:4">
      <c r="B18" s="1">
        <v>2023</v>
      </c>
      <c r="C18" s="21">
        <v>52.164022947763897</v>
      </c>
      <c r="D18" s="21">
        <v>47.835977052236103</v>
      </c>
    </row>
    <row r="19" spans="2:4">
      <c r="B19" s="84">
        <v>2022</v>
      </c>
      <c r="C19" s="85">
        <v>50.348118406305097</v>
      </c>
      <c r="D19" s="85">
        <v>49.651881593694903</v>
      </c>
    </row>
    <row r="20" spans="2:4">
      <c r="B20" s="1">
        <v>2021</v>
      </c>
      <c r="C20" s="21">
        <v>54.619619361617502</v>
      </c>
      <c r="D20" s="21">
        <v>45.380380638382498</v>
      </c>
    </row>
    <row r="21" spans="2:4">
      <c r="B21" s="1">
        <v>2020</v>
      </c>
      <c r="C21" s="21">
        <v>56.230809814939001</v>
      </c>
      <c r="D21" s="21">
        <v>43.769190185060999</v>
      </c>
    </row>
    <row r="22" spans="2:4">
      <c r="B22" s="1">
        <v>2019</v>
      </c>
      <c r="C22" s="21">
        <v>50.460878293651099</v>
      </c>
      <c r="D22" s="21">
        <v>49.539121706348901</v>
      </c>
    </row>
    <row r="23" spans="2:4">
      <c r="B23" s="1">
        <v>2018</v>
      </c>
      <c r="C23" s="21">
        <v>50.694606458546403</v>
      </c>
      <c r="D23" s="21">
        <v>49.305393541453597</v>
      </c>
    </row>
    <row r="24" spans="2:4">
      <c r="B24" s="1">
        <v>2017</v>
      </c>
      <c r="C24" s="21">
        <v>51.124316509377699</v>
      </c>
      <c r="D24" s="21">
        <v>48.8756834906224</v>
      </c>
    </row>
    <row r="25" spans="2:4">
      <c r="B25" s="3"/>
      <c r="C25" s="5"/>
      <c r="D25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71EB-DE3A-4F0E-B17A-7E85BA2CF568}">
  <dimension ref="B10:AE52"/>
  <sheetViews>
    <sheetView showGridLines="0" topLeftCell="A10" zoomScale="70" zoomScaleNormal="70" workbookViewId="0">
      <selection activeCell="C20" sqref="C20:E48"/>
    </sheetView>
  </sheetViews>
  <sheetFormatPr baseColWidth="10" defaultColWidth="10.625" defaultRowHeight="15"/>
  <cols>
    <col min="1" max="1" width="3.25" style="9" customWidth="1"/>
    <col min="2" max="2" width="21.625" style="9" customWidth="1"/>
    <col min="3" max="3" width="10.625" style="9"/>
    <col min="4" max="4" width="16.125" style="9" customWidth="1"/>
    <col min="5" max="5" width="21.75" style="9" customWidth="1"/>
    <col min="6" max="7" width="10.625" style="9"/>
    <col min="8" max="8" width="2.625" style="9" customWidth="1"/>
    <col min="9" max="10" width="10.625" style="9"/>
    <col min="11" max="11" width="2.625" style="9" customWidth="1"/>
    <col min="12" max="13" width="10.625" style="9"/>
    <col min="14" max="14" width="2.625" style="9" customWidth="1"/>
    <col min="15" max="16" width="10.625" style="9"/>
    <col min="17" max="17" width="2.625" style="9" customWidth="1"/>
    <col min="18" max="19" width="10.625" style="9"/>
    <col min="20" max="20" width="2.625" style="9" customWidth="1"/>
    <col min="21" max="22" width="10.625" style="9"/>
    <col min="23" max="23" width="2.625" style="9" customWidth="1"/>
    <col min="24" max="25" width="10.625" style="9"/>
    <col min="26" max="26" width="2.625" style="9" customWidth="1"/>
    <col min="27" max="16384" width="10.625" style="9"/>
  </cols>
  <sheetData>
    <row r="10" spans="2:5" ht="54" customHeight="1"/>
    <row r="16" spans="2:5">
      <c r="B16" s="2" t="s">
        <v>19</v>
      </c>
      <c r="C16" s="2"/>
      <c r="D16" s="2"/>
      <c r="E16" s="2"/>
    </row>
    <row r="17" spans="2:31" ht="3" customHeight="1">
      <c r="B17" s="10"/>
      <c r="C17" s="10"/>
      <c r="D17" s="10"/>
      <c r="E17" s="10"/>
    </row>
    <row r="18" spans="2:31">
      <c r="B18" s="1" t="s">
        <v>0</v>
      </c>
      <c r="C18" s="1"/>
      <c r="D18" s="1"/>
      <c r="E18" s="1"/>
      <c r="AB18" s="17"/>
      <c r="AC18"/>
      <c r="AD18"/>
      <c r="AE18"/>
    </row>
    <row r="19" spans="2:31" ht="60">
      <c r="B19" s="6"/>
      <c r="C19" s="1"/>
      <c r="D19" s="1" t="s">
        <v>7</v>
      </c>
      <c r="E19" s="4" t="s">
        <v>18</v>
      </c>
      <c r="AA19"/>
      <c r="AB19"/>
      <c r="AC19"/>
      <c r="AD19"/>
      <c r="AE19"/>
    </row>
    <row r="20" spans="2:31">
      <c r="B20" s="8" t="s">
        <v>10</v>
      </c>
      <c r="C20" s="7">
        <v>2025</v>
      </c>
      <c r="D20" s="22">
        <v>55.447132742290599</v>
      </c>
      <c r="E20" s="22">
        <v>44.552867257709401</v>
      </c>
      <c r="AA20" s="17"/>
      <c r="AB20"/>
      <c r="AE20"/>
    </row>
    <row r="21" spans="2:31">
      <c r="B21" s="8"/>
      <c r="C21" s="7">
        <v>2017</v>
      </c>
      <c r="D21" s="22">
        <v>54.489203096521997</v>
      </c>
      <c r="E21" s="22">
        <v>45.510796903478003</v>
      </c>
      <c r="AA21" s="17"/>
      <c r="AB21"/>
      <c r="AE21"/>
    </row>
    <row r="22" spans="2:31">
      <c r="B22" s="8"/>
      <c r="C22" s="7"/>
      <c r="D22" s="11"/>
      <c r="E22" s="11"/>
      <c r="AA22" s="17"/>
      <c r="AB22"/>
      <c r="AE22"/>
    </row>
    <row r="23" spans="2:31">
      <c r="B23" s="8" t="s">
        <v>11</v>
      </c>
      <c r="C23" s="7">
        <v>2025</v>
      </c>
      <c r="D23" s="22">
        <v>51.278759476531803</v>
      </c>
      <c r="E23" s="22">
        <v>48.721240523468197</v>
      </c>
      <c r="AA23" s="17"/>
      <c r="AB23"/>
      <c r="AE23"/>
    </row>
    <row r="24" spans="2:31">
      <c r="B24" s="8"/>
      <c r="C24" s="7">
        <v>2017</v>
      </c>
      <c r="D24" s="22">
        <v>52.978491259940199</v>
      </c>
      <c r="E24" s="22">
        <v>47.021508740059801</v>
      </c>
      <c r="AA24" s="17"/>
      <c r="AB24"/>
      <c r="AE24"/>
    </row>
    <row r="25" spans="2:31">
      <c r="B25" s="8"/>
      <c r="C25" s="7"/>
      <c r="D25" s="11"/>
      <c r="E25" s="11"/>
      <c r="AA25" s="17"/>
      <c r="AB25"/>
      <c r="AE25"/>
    </row>
    <row r="26" spans="2:31">
      <c r="B26" s="8" t="s">
        <v>12</v>
      </c>
      <c r="C26" s="7">
        <v>2025</v>
      </c>
      <c r="D26" s="22">
        <v>47.049092819276801</v>
      </c>
      <c r="E26" s="22">
        <v>52.9509071807231</v>
      </c>
      <c r="AA26" s="17"/>
      <c r="AB26"/>
      <c r="AE26"/>
    </row>
    <row r="27" spans="2:31">
      <c r="B27" s="8"/>
      <c r="C27" s="7">
        <v>2017</v>
      </c>
      <c r="D27" s="22">
        <v>47.914697958330599</v>
      </c>
      <c r="E27" s="22">
        <v>52.085302041669401</v>
      </c>
      <c r="AA27" s="17"/>
      <c r="AB27"/>
      <c r="AE27"/>
    </row>
    <row r="28" spans="2:31">
      <c r="B28" s="8"/>
      <c r="C28" s="7"/>
      <c r="D28" s="11"/>
      <c r="E28" s="11"/>
      <c r="AA28" s="17"/>
      <c r="AB28"/>
      <c r="AE28"/>
    </row>
    <row r="29" spans="2:31">
      <c r="B29" s="8" t="s">
        <v>13</v>
      </c>
      <c r="C29" s="7">
        <v>2025</v>
      </c>
      <c r="D29" s="22">
        <v>42.762422727960598</v>
      </c>
      <c r="E29" s="22">
        <v>57.237577272039402</v>
      </c>
      <c r="AA29" s="17"/>
      <c r="AB29"/>
      <c r="AE29"/>
    </row>
    <row r="30" spans="2:31">
      <c r="B30" s="8"/>
      <c r="C30" s="7">
        <v>2017</v>
      </c>
      <c r="D30" s="22">
        <v>43.260359623548197</v>
      </c>
      <c r="E30" s="22">
        <v>56.739640376451803</v>
      </c>
      <c r="AA30" s="17"/>
      <c r="AB30"/>
      <c r="AE30"/>
    </row>
    <row r="31" spans="2:31">
      <c r="B31" s="8"/>
      <c r="C31" s="7"/>
      <c r="D31" s="11"/>
      <c r="E31" s="11"/>
      <c r="AA31" s="17"/>
      <c r="AB31"/>
      <c r="AE31"/>
    </row>
    <row r="32" spans="2:31">
      <c r="B32" s="8" t="s">
        <v>16</v>
      </c>
      <c r="C32" s="7">
        <v>2025</v>
      </c>
      <c r="D32" s="22">
        <v>28.2823840601406</v>
      </c>
      <c r="E32" s="22">
        <v>71.7176159398594</v>
      </c>
      <c r="AA32" s="17"/>
      <c r="AB32"/>
      <c r="AE32"/>
    </row>
    <row r="33" spans="2:31">
      <c r="B33" s="8"/>
      <c r="C33" s="7">
        <v>2017</v>
      </c>
      <c r="D33" s="22">
        <v>32.996694465073602</v>
      </c>
      <c r="E33" s="22">
        <v>67.003305534926398</v>
      </c>
      <c r="AA33" s="17"/>
      <c r="AB33"/>
      <c r="AE33"/>
    </row>
    <row r="34" spans="2:31">
      <c r="B34" s="8"/>
      <c r="C34" s="7"/>
      <c r="D34" s="11"/>
      <c r="E34" s="11"/>
      <c r="AA34" s="17"/>
      <c r="AB34"/>
      <c r="AE34"/>
    </row>
    <row r="35" spans="2:31">
      <c r="B35" s="8" t="s">
        <v>14</v>
      </c>
      <c r="C35" s="7">
        <v>2025</v>
      </c>
      <c r="D35" s="22">
        <v>40.681806766299097</v>
      </c>
      <c r="E35" s="22">
        <v>59.318193233700903</v>
      </c>
      <c r="AA35" s="17"/>
      <c r="AB35"/>
      <c r="AE35"/>
    </row>
    <row r="36" spans="2:31">
      <c r="B36" s="8"/>
      <c r="C36" s="7">
        <v>2017</v>
      </c>
      <c r="D36" s="22">
        <v>41.012531015515599</v>
      </c>
      <c r="E36" s="22">
        <v>58.987468984484401</v>
      </c>
      <c r="AA36" s="17"/>
      <c r="AB36"/>
      <c r="AE36"/>
    </row>
    <row r="37" spans="2:31">
      <c r="B37" s="8"/>
      <c r="C37" s="7"/>
      <c r="D37" s="11"/>
      <c r="E37" s="11"/>
      <c r="AA37" s="17"/>
      <c r="AB37"/>
      <c r="AE37"/>
    </row>
    <row r="38" spans="2:31">
      <c r="B38" s="8" t="s">
        <v>15</v>
      </c>
      <c r="C38" s="7">
        <v>2025</v>
      </c>
      <c r="D38" s="22">
        <v>30.834211302484398</v>
      </c>
      <c r="E38" s="22">
        <v>69.165788697515595</v>
      </c>
      <c r="AA38" s="17"/>
      <c r="AB38"/>
      <c r="AE38"/>
    </row>
    <row r="39" spans="2:31">
      <c r="B39" s="8"/>
      <c r="C39" s="7">
        <v>2017</v>
      </c>
      <c r="D39" s="22">
        <v>35.850661205346398</v>
      </c>
      <c r="E39" s="22">
        <v>64.149338794653602</v>
      </c>
      <c r="AA39" s="17"/>
      <c r="AB39"/>
      <c r="AE39"/>
    </row>
    <row r="40" spans="2:31">
      <c r="B40" s="8"/>
      <c r="C40" s="7"/>
      <c r="D40" s="11"/>
      <c r="E40" s="11"/>
    </row>
    <row r="41" spans="2:31">
      <c r="B41" s="8" t="s">
        <v>17</v>
      </c>
      <c r="C41" s="7">
        <v>2025</v>
      </c>
      <c r="D41" s="22">
        <v>23.652383642366701</v>
      </c>
      <c r="E41" s="22">
        <v>76.347616357633299</v>
      </c>
    </row>
    <row r="42" spans="2:31">
      <c r="B42" s="8"/>
      <c r="C42" s="7">
        <v>2017</v>
      </c>
      <c r="D42" s="22">
        <v>25.613526181797599</v>
      </c>
      <c r="E42" s="22">
        <v>74.386473818202404</v>
      </c>
    </row>
    <row r="43" spans="2:31">
      <c r="B43" s="8"/>
      <c r="C43" s="7"/>
      <c r="D43" s="11"/>
      <c r="E43" s="11"/>
    </row>
    <row r="44" spans="2:31">
      <c r="B44" s="8" t="s">
        <v>20</v>
      </c>
      <c r="C44" s="7">
        <v>2025</v>
      </c>
      <c r="D44" s="22">
        <v>8.11847327023081</v>
      </c>
      <c r="E44" s="22">
        <v>91.881526729769206</v>
      </c>
    </row>
    <row r="45" spans="2:31">
      <c r="B45" s="8"/>
      <c r="C45" s="7">
        <v>2017</v>
      </c>
      <c r="D45" s="22">
        <v>8.6724060490873693</v>
      </c>
      <c r="E45" s="22">
        <v>91.3275939509126</v>
      </c>
    </row>
    <row r="46" spans="2:31">
      <c r="B46" s="8"/>
      <c r="C46" s="7"/>
      <c r="D46" s="11"/>
      <c r="E46" s="11"/>
    </row>
    <row r="47" spans="2:31">
      <c r="B47" s="65" t="s">
        <v>1</v>
      </c>
      <c r="C47" s="66">
        <v>2025</v>
      </c>
      <c r="D47" s="67">
        <v>50.807721592123698</v>
      </c>
      <c r="E47" s="67">
        <v>49.192278407876302</v>
      </c>
    </row>
    <row r="48" spans="2:31">
      <c r="B48" s="65"/>
      <c r="C48" s="66">
        <v>2017</v>
      </c>
      <c r="D48" s="67">
        <v>51.124316509377699</v>
      </c>
      <c r="E48" s="67">
        <v>48.8756834906224</v>
      </c>
    </row>
    <row r="51" spans="4:5">
      <c r="D51" s="11"/>
      <c r="E51" s="11"/>
    </row>
    <row r="52" spans="4:5">
      <c r="D52" s="11"/>
      <c r="E52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0D4D-A789-4ADF-AEB1-DF22023D758D}">
  <dimension ref="A10:V142"/>
  <sheetViews>
    <sheetView showGridLines="0" topLeftCell="A14" zoomScaleNormal="100" workbookViewId="0">
      <selection activeCell="D19" sqref="D19:D20"/>
    </sheetView>
  </sheetViews>
  <sheetFormatPr baseColWidth="10" defaultRowHeight="14.25"/>
  <cols>
    <col min="1" max="1" width="25.375" customWidth="1"/>
    <col min="2" max="2" width="10.875" bestFit="1" customWidth="1"/>
    <col min="3" max="12" width="16.5" customWidth="1"/>
    <col min="13" max="13" width="22.75" customWidth="1"/>
    <col min="14" max="14" width="13" bestFit="1" customWidth="1"/>
    <col min="15" max="15" width="18.125" bestFit="1" customWidth="1"/>
    <col min="21" max="21" width="13.375" customWidth="1"/>
    <col min="26" max="26" width="11" customWidth="1"/>
  </cols>
  <sheetData>
    <row r="10" spans="2:22" ht="54" customHeight="1"/>
    <row r="13" spans="2:22">
      <c r="P13" s="92"/>
      <c r="Q13" s="92"/>
      <c r="R13" s="92"/>
      <c r="S13" s="92"/>
      <c r="T13" s="92"/>
      <c r="U13" s="92"/>
      <c r="V13" s="92"/>
    </row>
    <row r="14" spans="2:22" ht="16.5" customHeight="1">
      <c r="P14" s="92"/>
      <c r="Q14" s="92"/>
      <c r="R14" s="92"/>
      <c r="S14" s="92"/>
      <c r="T14" s="92"/>
      <c r="U14" s="92"/>
      <c r="V14" s="92"/>
    </row>
    <row r="15" spans="2:22" ht="16.5" customHeight="1">
      <c r="P15" s="92"/>
      <c r="Q15" s="93" t="s">
        <v>64</v>
      </c>
      <c r="R15" s="94" t="s">
        <v>1</v>
      </c>
      <c r="S15" s="94" t="s">
        <v>7</v>
      </c>
      <c r="T15" s="94" t="s">
        <v>28</v>
      </c>
      <c r="U15" s="94" t="s">
        <v>26</v>
      </c>
      <c r="V15" s="92"/>
    </row>
    <row r="16" spans="2:22" ht="16.5" customHeight="1">
      <c r="B16" s="2" t="s">
        <v>38</v>
      </c>
      <c r="C16" s="2"/>
      <c r="D16" s="2"/>
      <c r="E16" s="2"/>
      <c r="P16" s="92"/>
      <c r="Q16" s="93">
        <v>2017</v>
      </c>
      <c r="R16" s="95">
        <v>443144.142055034</v>
      </c>
      <c r="S16" s="96">
        <v>226554.41377698202</v>
      </c>
      <c r="T16" s="97">
        <v>216589.728278052</v>
      </c>
      <c r="U16" s="97">
        <v>8528732</v>
      </c>
      <c r="V16" s="92"/>
    </row>
    <row r="17" spans="2:22" ht="3" customHeight="1">
      <c r="B17" s="23"/>
      <c r="C17" s="23"/>
      <c r="D17" s="23"/>
      <c r="E17" s="23"/>
      <c r="P17" s="92"/>
      <c r="Q17" s="93">
        <v>2018</v>
      </c>
      <c r="R17" s="95">
        <v>444877.24216729496</v>
      </c>
      <c r="S17" s="96">
        <v>225528.76714034501</v>
      </c>
      <c r="T17" s="97">
        <v>219348.47502695001</v>
      </c>
      <c r="U17" s="97">
        <v>8590422</v>
      </c>
      <c r="V17" s="92"/>
    </row>
    <row r="18" spans="2:22" ht="15">
      <c r="B18" s="6" t="s">
        <v>64</v>
      </c>
      <c r="C18" s="68" t="s">
        <v>1</v>
      </c>
      <c r="D18" s="49" t="s">
        <v>7</v>
      </c>
      <c r="E18" s="49" t="s">
        <v>28</v>
      </c>
      <c r="F18" s="49" t="s">
        <v>26</v>
      </c>
      <c r="P18" s="92"/>
      <c r="Q18" s="93">
        <v>2019</v>
      </c>
      <c r="R18" s="95">
        <v>441854.88087853399</v>
      </c>
      <c r="S18" s="96">
        <v>222963.853674674</v>
      </c>
      <c r="T18" s="97">
        <v>218891.02720386002</v>
      </c>
      <c r="U18" s="97">
        <v>8651302</v>
      </c>
      <c r="V18" s="92"/>
    </row>
    <row r="19" spans="2:22" ht="15">
      <c r="B19" s="6">
        <v>2025</v>
      </c>
      <c r="C19" s="74">
        <v>469407.67155172495</v>
      </c>
      <c r="D19" s="29">
        <v>238493.69353087299</v>
      </c>
      <c r="E19" s="27">
        <v>230913.978020852</v>
      </c>
      <c r="F19" s="27">
        <v>9176003</v>
      </c>
      <c r="P19" s="92"/>
      <c r="Q19" s="93">
        <v>2020</v>
      </c>
      <c r="R19" s="98">
        <v>447490.15329570899</v>
      </c>
      <c r="S19" s="99">
        <v>251627.33704028901</v>
      </c>
      <c r="T19" s="100">
        <v>195862.81625542001</v>
      </c>
      <c r="U19" s="100">
        <v>8705872</v>
      </c>
      <c r="V19" s="92"/>
    </row>
    <row r="20" spans="2:22" ht="15">
      <c r="B20" s="6">
        <v>2024</v>
      </c>
      <c r="C20" s="74">
        <v>453582.36846569297</v>
      </c>
      <c r="D20" s="29">
        <v>230269.067716466</v>
      </c>
      <c r="E20" s="27">
        <v>223313.300749227</v>
      </c>
      <c r="F20" s="27">
        <v>9101268</v>
      </c>
      <c r="P20" s="92"/>
      <c r="Q20" s="93">
        <v>2021</v>
      </c>
      <c r="R20" s="95">
        <v>456175.48898557399</v>
      </c>
      <c r="S20" s="96">
        <v>249161.315704918</v>
      </c>
      <c r="T20" s="97">
        <v>207014.17328065602</v>
      </c>
      <c r="U20" s="97">
        <v>8767589</v>
      </c>
      <c r="V20" s="92"/>
    </row>
    <row r="21" spans="2:22" ht="15">
      <c r="B21" s="6">
        <v>2023</v>
      </c>
      <c r="C21" s="74">
        <v>436384.07876439998</v>
      </c>
      <c r="D21" s="29">
        <v>227634.781802226</v>
      </c>
      <c r="E21" s="27">
        <v>208749.296962174</v>
      </c>
      <c r="F21" s="27">
        <v>9014136</v>
      </c>
      <c r="P21" s="92"/>
      <c r="Q21" s="93">
        <v>2022</v>
      </c>
      <c r="R21" s="98">
        <v>451983.28548356198</v>
      </c>
      <c r="S21" s="99">
        <v>227565.07975211798</v>
      </c>
      <c r="T21" s="100">
        <v>224418.205731444</v>
      </c>
      <c r="U21" s="100">
        <v>8885393</v>
      </c>
      <c r="V21" s="92"/>
    </row>
    <row r="22" spans="2:22" ht="15">
      <c r="B22" s="77">
        <v>2022</v>
      </c>
      <c r="C22" s="80">
        <v>451983.28548356198</v>
      </c>
      <c r="D22" s="81">
        <v>227565.07975211798</v>
      </c>
      <c r="E22" s="82">
        <v>224418.205731444</v>
      </c>
      <c r="F22" s="82">
        <v>8885393</v>
      </c>
      <c r="P22" s="92"/>
      <c r="Q22" s="93">
        <v>2023</v>
      </c>
      <c r="R22" s="95">
        <v>436384.07876439998</v>
      </c>
      <c r="S22" s="96">
        <v>227634.781802226</v>
      </c>
      <c r="T22" s="97">
        <v>208749.296962174</v>
      </c>
      <c r="U22" s="97">
        <v>9014136</v>
      </c>
      <c r="V22" s="92"/>
    </row>
    <row r="23" spans="2:22" ht="15">
      <c r="B23" s="6">
        <v>2021</v>
      </c>
      <c r="C23" s="74">
        <v>456175.48898557399</v>
      </c>
      <c r="D23" s="29">
        <v>249161.315704918</v>
      </c>
      <c r="E23" s="27">
        <v>207014.17328065602</v>
      </c>
      <c r="F23" s="27">
        <v>8767589</v>
      </c>
      <c r="P23" s="92"/>
      <c r="Q23" s="93">
        <v>2024</v>
      </c>
      <c r="R23" s="95">
        <v>453582.36846569297</v>
      </c>
      <c r="S23" s="96">
        <v>230269.067716466</v>
      </c>
      <c r="T23" s="97">
        <v>223313.300749227</v>
      </c>
      <c r="U23" s="97">
        <v>9101268</v>
      </c>
      <c r="V23" s="92"/>
    </row>
    <row r="24" spans="2:22" ht="15">
      <c r="B24" s="6">
        <v>2020</v>
      </c>
      <c r="C24" s="74">
        <v>447490.15329570899</v>
      </c>
      <c r="D24" s="29">
        <v>251627.33704028901</v>
      </c>
      <c r="E24" s="27">
        <v>195862.81625542001</v>
      </c>
      <c r="F24" s="27">
        <v>8705872</v>
      </c>
      <c r="P24" s="92"/>
      <c r="Q24" s="93">
        <v>2025</v>
      </c>
      <c r="R24" s="95">
        <v>469407.67155172495</v>
      </c>
      <c r="S24" s="96">
        <v>238493.69353087299</v>
      </c>
      <c r="T24" s="97">
        <v>230913.978020852</v>
      </c>
      <c r="U24" s="97">
        <v>9176003</v>
      </c>
      <c r="V24" s="92"/>
    </row>
    <row r="25" spans="2:22" ht="15">
      <c r="B25" s="6">
        <v>2019</v>
      </c>
      <c r="C25" s="74">
        <v>441854.88087853399</v>
      </c>
      <c r="D25" s="29">
        <v>222963.853674674</v>
      </c>
      <c r="E25" s="27">
        <v>218891.02720386002</v>
      </c>
      <c r="F25" s="27">
        <v>8651302</v>
      </c>
      <c r="P25" s="92"/>
      <c r="Q25" s="92"/>
      <c r="R25" s="92"/>
      <c r="S25" s="92"/>
      <c r="T25" s="92"/>
      <c r="U25" s="92"/>
      <c r="V25" s="92"/>
    </row>
    <row r="26" spans="2:22" ht="15">
      <c r="B26" s="6">
        <v>2018</v>
      </c>
      <c r="C26" s="74">
        <v>444877.24216729496</v>
      </c>
      <c r="D26" s="29">
        <v>225528.76714034501</v>
      </c>
      <c r="E26" s="27">
        <v>219348.47502695001</v>
      </c>
      <c r="F26" s="27">
        <v>8590422</v>
      </c>
      <c r="P26" s="92"/>
      <c r="Q26" s="92"/>
      <c r="R26" s="92"/>
      <c r="S26" s="92"/>
      <c r="T26" s="92"/>
      <c r="U26" s="92"/>
      <c r="V26" s="92"/>
    </row>
    <row r="27" spans="2:22" ht="15">
      <c r="B27" s="6">
        <v>2017</v>
      </c>
      <c r="C27" s="74">
        <v>443144.142055034</v>
      </c>
      <c r="D27" s="29">
        <v>226554.41377698202</v>
      </c>
      <c r="E27" s="27">
        <v>216589.728278052</v>
      </c>
      <c r="F27" s="27">
        <v>8528732</v>
      </c>
      <c r="P27" s="92"/>
      <c r="Q27" s="92"/>
      <c r="R27" s="92"/>
      <c r="S27" s="92"/>
      <c r="T27" s="92"/>
      <c r="U27" s="92"/>
      <c r="V27" s="92"/>
    </row>
    <row r="28" spans="2:22">
      <c r="P28" s="92"/>
      <c r="Q28" s="92"/>
      <c r="R28" s="92"/>
      <c r="S28" s="92"/>
      <c r="T28" s="92"/>
      <c r="U28" s="92"/>
      <c r="V28" s="92"/>
    </row>
    <row r="29" spans="2:22">
      <c r="P29" s="92"/>
      <c r="Q29" s="92"/>
      <c r="R29" s="92"/>
      <c r="S29" s="92"/>
      <c r="T29" s="92"/>
      <c r="U29" s="92"/>
      <c r="V29" s="92"/>
    </row>
    <row r="39" spans="1:8" ht="15">
      <c r="A39" s="2"/>
      <c r="B39" s="2" t="s">
        <v>38</v>
      </c>
      <c r="C39" s="2"/>
      <c r="D39" s="2"/>
      <c r="E39" s="2"/>
      <c r="F39" s="2"/>
      <c r="G39" s="2"/>
      <c r="H39" s="2"/>
    </row>
    <row r="40" spans="1:8" ht="3" customHeight="1">
      <c r="A40" s="2"/>
      <c r="B40" s="23"/>
      <c r="C40" s="23"/>
      <c r="D40" s="23"/>
      <c r="E40" s="23"/>
      <c r="F40" s="23"/>
      <c r="G40" s="23"/>
      <c r="H40" s="23"/>
    </row>
    <row r="41" spans="1:8" ht="30">
      <c r="A41" s="2"/>
      <c r="B41" s="6"/>
      <c r="C41" s="68" t="s">
        <v>60</v>
      </c>
      <c r="D41" s="68" t="s">
        <v>61</v>
      </c>
      <c r="E41" s="49" t="s">
        <v>30</v>
      </c>
      <c r="F41" s="49" t="s">
        <v>62</v>
      </c>
      <c r="G41" s="49" t="s">
        <v>59</v>
      </c>
      <c r="H41" s="49" t="s">
        <v>63</v>
      </c>
    </row>
    <row r="42" spans="1:8" ht="15">
      <c r="A42" s="2"/>
      <c r="B42" s="6">
        <v>2025</v>
      </c>
      <c r="C42" s="88">
        <v>51.156006765878885</v>
      </c>
      <c r="D42" s="88">
        <v>1.3187348093017377</v>
      </c>
      <c r="E42" s="90">
        <v>25.991021747799451</v>
      </c>
      <c r="F42" s="24">
        <v>0.69025401780116979</v>
      </c>
      <c r="G42" s="24">
        <v>25.164985018079442</v>
      </c>
      <c r="H42" s="24">
        <v>0.62848079150057501</v>
      </c>
    </row>
    <row r="43" spans="1:8" ht="15">
      <c r="B43" s="6">
        <v>2024</v>
      </c>
      <c r="C43" s="88">
        <v>49.837271956577148</v>
      </c>
      <c r="D43" s="88">
        <v>1.4261897669585366</v>
      </c>
      <c r="E43" s="90">
        <v>25.300767729998281</v>
      </c>
      <c r="F43" s="24">
        <v>4.7678382086733251E-2</v>
      </c>
      <c r="G43" s="24">
        <v>24.536504226578867</v>
      </c>
      <c r="H43" s="24">
        <v>1.3785113848717963</v>
      </c>
    </row>
    <row r="44" spans="1:8" ht="15">
      <c r="B44" s="6">
        <v>2023</v>
      </c>
      <c r="C44" s="88">
        <v>48.411082189618611</v>
      </c>
      <c r="D44" s="88">
        <v>-2.4570432251561698</v>
      </c>
      <c r="E44" s="90">
        <v>25.253089347911548</v>
      </c>
      <c r="F44" s="24">
        <v>-0.35805466700348987</v>
      </c>
      <c r="G44" s="24">
        <v>23.15799284170707</v>
      </c>
      <c r="H44" s="24">
        <v>-2.0989885581526764</v>
      </c>
    </row>
    <row r="45" spans="1:8" ht="15">
      <c r="B45" s="77">
        <v>2022</v>
      </c>
      <c r="C45" s="89">
        <v>50.868125414774781</v>
      </c>
      <c r="D45" s="89">
        <v>-1.1616274609102035</v>
      </c>
      <c r="E45" s="91">
        <v>25.611144014915038</v>
      </c>
      <c r="F45" s="83">
        <v>-2.8073089605743462</v>
      </c>
      <c r="G45" s="83">
        <v>25.256981399859747</v>
      </c>
      <c r="H45" s="83">
        <v>1.6456814996641498</v>
      </c>
    </row>
    <row r="46" spans="1:8" ht="15">
      <c r="B46" s="6">
        <v>2021</v>
      </c>
      <c r="C46" s="88">
        <v>52.029752875684984</v>
      </c>
      <c r="D46" s="88">
        <v>0.62879576355319955</v>
      </c>
      <c r="E46" s="90">
        <v>28.418452975489384</v>
      </c>
      <c r="F46" s="24">
        <v>-0.4847214612917945</v>
      </c>
      <c r="G46" s="24">
        <v>23.611299900195597</v>
      </c>
      <c r="H46" s="24">
        <v>1.1135172248449798</v>
      </c>
    </row>
    <row r="47" spans="1:8" ht="15">
      <c r="B47" s="6">
        <v>2020</v>
      </c>
      <c r="C47" s="88">
        <v>51.400957112131785</v>
      </c>
      <c r="D47" s="88">
        <v>0.32715563363363742</v>
      </c>
      <c r="E47" s="90">
        <v>28.903174436781178</v>
      </c>
      <c r="F47" s="24">
        <v>3.1308856327752608</v>
      </c>
      <c r="G47" s="24">
        <v>22.497782675350617</v>
      </c>
      <c r="H47" s="24">
        <v>-2.8037299991416162</v>
      </c>
    </row>
    <row r="48" spans="1:8" ht="15">
      <c r="B48" s="6">
        <v>2019</v>
      </c>
      <c r="C48" s="88">
        <v>51.073801478498147</v>
      </c>
      <c r="D48" s="88">
        <v>-0.71378732299437075</v>
      </c>
      <c r="E48" s="90">
        <v>25.772288804005917</v>
      </c>
      <c r="F48" s="24">
        <v>-0.48122553328100537</v>
      </c>
      <c r="G48" s="24">
        <v>25.301512674492233</v>
      </c>
      <c r="H48" s="24">
        <v>-0.23256178971336894</v>
      </c>
    </row>
    <row r="49" spans="2:8" ht="15">
      <c r="B49" s="6">
        <v>2018</v>
      </c>
      <c r="C49" s="88">
        <v>51.787588801492518</v>
      </c>
      <c r="D49" s="88">
        <v>-0.1713825971906644</v>
      </c>
      <c r="E49" s="90">
        <v>26.253514337286923</v>
      </c>
      <c r="F49" s="24">
        <v>-0.310154655592914</v>
      </c>
      <c r="G49" s="24">
        <v>25.534074464205602</v>
      </c>
      <c r="H49" s="24">
        <v>0.1387720584022567</v>
      </c>
    </row>
    <row r="50" spans="2:8" ht="15">
      <c r="B50" s="6">
        <v>2017</v>
      </c>
      <c r="C50" s="88">
        <v>51.958971398683182</v>
      </c>
      <c r="D50" s="88"/>
      <c r="E50" s="90">
        <v>26.563668992879837</v>
      </c>
      <c r="F50" s="75"/>
      <c r="G50" s="24">
        <v>25.395302405803346</v>
      </c>
      <c r="H50" s="24"/>
    </row>
    <row r="55" spans="2:8" ht="3" customHeight="1"/>
    <row r="62" spans="2:8" ht="15">
      <c r="B62" s="2" t="s">
        <v>57</v>
      </c>
      <c r="C62" s="2"/>
      <c r="D62" s="2"/>
      <c r="E62" s="2"/>
      <c r="F62" s="2"/>
      <c r="G62" s="2"/>
    </row>
    <row r="63" spans="2:8" ht="3" customHeight="1">
      <c r="B63" s="23"/>
      <c r="C63" s="23"/>
      <c r="D63" s="23"/>
      <c r="E63" s="23"/>
      <c r="F63" s="23"/>
      <c r="G63" s="23"/>
    </row>
    <row r="64" spans="2:8" ht="30">
      <c r="B64" s="68" t="s">
        <v>1</v>
      </c>
      <c r="C64" s="49" t="s">
        <v>29</v>
      </c>
      <c r="D64" s="49" t="s">
        <v>7</v>
      </c>
      <c r="E64" s="49" t="s">
        <v>30</v>
      </c>
      <c r="F64" s="49" t="s">
        <v>28</v>
      </c>
      <c r="G64" s="49" t="s">
        <v>59</v>
      </c>
    </row>
    <row r="65" spans="2:7" ht="15">
      <c r="B65" s="86">
        <v>5.926633572294699E-2</v>
      </c>
      <c r="C65" s="87">
        <v>-1.5453820797242477E-2</v>
      </c>
      <c r="D65" s="87">
        <v>5.2699391527387666E-2</v>
      </c>
      <c r="E65" s="87">
        <v>-2.1557535791982625E-2</v>
      </c>
      <c r="F65" s="87">
        <v>6.6135406589600168E-2</v>
      </c>
      <c r="G65" s="87">
        <v>-9.0692910067994206E-3</v>
      </c>
    </row>
    <row r="84" ht="3" customHeight="1"/>
    <row r="113" ht="3" customHeight="1"/>
    <row r="142" ht="3" customHeight="1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Produktgruppen_Anteile_DH</vt:lpstr>
      <vt:lpstr>Produktgruppen_DH_Fleischanteil</vt:lpstr>
      <vt:lpstr>Absatz_DH_AH_Fleischart</vt:lpstr>
      <vt:lpstr>Absatzanteile_DH_AH</vt:lpstr>
      <vt:lpstr>Absatzanteile_DH_AH_Fleisch</vt:lpstr>
      <vt:lpstr>Weitere Zahlen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Bolliger Maiolino Conradin BLW</dc:creator>
  <cp:lastModifiedBy>Hauser Selina BLW</cp:lastModifiedBy>
  <dcterms:created xsi:type="dcterms:W3CDTF">2022-06-03T06:45:59Z</dcterms:created>
  <dcterms:modified xsi:type="dcterms:W3CDTF">2026-04-28T08:40:36Z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2025-05-02T13:48:01Z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0026ee22-32ef-4475-9cf3-bfa25ff9b348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